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10.xml" ContentType="application/vnd.openxmlformats-officedocument.drawing+xml"/>
  <Override PartName="/xl/tables/table7.xml" ContentType="application/vnd.openxmlformats-officedocument.spreadsheetml.table+xml"/>
  <Override PartName="/xl/drawings/drawing11.xml" ContentType="application/vnd.openxmlformats-officedocument.drawing+xml"/>
  <Override PartName="/xl/tables/table8.xml" ContentType="application/vnd.openxmlformats-officedocument.spreadsheetml.table+xml"/>
  <Override PartName="/xl/drawings/drawing12.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3.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4.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5.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6.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17.xml" ContentType="application/vnd.openxmlformats-officedocument.drawing+xml"/>
  <Override PartName="/xl/tables/table14.xml" ContentType="application/vnd.openxmlformats-officedocument.spreadsheetml.table+xml"/>
  <Override PartName="/xl/drawings/drawing18.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9.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20.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3.xml" ContentType="application/vnd.openxmlformats-officedocument.drawing+xml"/>
  <Override PartName="/xl/ctrlProps/ctrlProp24.xml" ContentType="application/vnd.ms-excel.controlproperties+xml"/>
  <Override PartName="/xl/drawings/drawing24.xml" ContentType="application/vnd.openxmlformats-officedocument.drawing+xml"/>
  <Override PartName="/xl/ctrlProps/ctrlProp25.xml" ContentType="application/vnd.ms-excel.controlproperties+xml"/>
  <Override PartName="/xl/drawings/drawing25.xml" ContentType="application/vnd.openxmlformats-officedocument.drawing+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drawings/drawing31.xml" ContentType="application/vnd.openxmlformats-officedocument.drawing+xml"/>
  <Override PartName="/xl/ctrlProps/ctrlProp32.xml" ContentType="application/vnd.ms-excel.controlproperties+xml"/>
  <Override PartName="/xl/drawings/drawing32.xml" ContentType="application/vnd.openxmlformats-officedocument.drawing+xml"/>
  <Override PartName="/xl/ctrlProps/ctrlProp33.xml" ContentType="application/vnd.ms-excel.controlproperties+xml"/>
  <Override PartName="/xl/drawings/drawing33.xml" ContentType="application/vnd.openxmlformats-officedocument.drawing+xml"/>
  <Override PartName="/xl/ctrlProps/ctrlProp34.xml" ContentType="application/vnd.ms-excel.controlproperties+xml"/>
  <Override PartName="/xl/drawings/drawing34.xml" ContentType="application/vnd.openxmlformats-officedocument.drawing+xml"/>
  <Override PartName="/xl/ctrlProps/ctrlProp35.xml" ContentType="application/vnd.ms-excel.controlproperties+xml"/>
  <Override PartName="/xl/drawings/drawing35.xml" ContentType="application/vnd.openxmlformats-officedocument.drawing+xml"/>
  <Override PartName="/xl/ctrlProps/ctrlProp36.xml" ContentType="application/vnd.ms-excel.controlproperties+xml"/>
  <Override PartName="/xl/drawings/drawing36.xml" ContentType="application/vnd.openxmlformats-officedocument.drawing+xml"/>
  <Override PartName="/xl/ctrlProps/ctrlProp37.xml" ContentType="application/vnd.ms-excel.controlproperties+xml"/>
  <Override PartName="/xl/drawings/drawing37.xml" ContentType="application/vnd.openxmlformats-officedocument.drawing+xml"/>
  <Override PartName="/xl/ctrlProps/ctrlProp38.xml" ContentType="application/vnd.ms-excel.controlproperties+xml"/>
  <Override PartName="/xl/drawings/drawing38.xml" ContentType="application/vnd.openxmlformats-officedocument.drawing+xml"/>
  <Override PartName="/xl/ctrlProps/ctrlProp39.xml" ContentType="application/vnd.ms-excel.controlproperties+xml"/>
  <Override PartName="/xl/drawings/drawing39.xml" ContentType="application/vnd.openxmlformats-officedocument.drawing+xml"/>
  <Override PartName="/xl/ctrlProps/ctrlProp40.xml" ContentType="application/vnd.ms-excel.controlproperties+xml"/>
  <Override PartName="/xl/drawings/drawing40.xml" ContentType="application/vnd.openxmlformats-officedocument.drawing+xml"/>
  <Override PartName="/xl/ctrlProps/ctrlProp41.xml" ContentType="application/vnd.ms-excel.controlproperties+xml"/>
  <Override PartName="/xl/drawings/drawing41.xml" ContentType="application/vnd.openxmlformats-officedocument.drawing+xml"/>
  <Override PartName="/xl/ctrlProps/ctrlProp42.xml" ContentType="application/vnd.ms-excel.controlproperties+xml"/>
  <Override PartName="/xl/drawings/drawing42.xml" ContentType="application/vnd.openxmlformats-officedocument.drawing+xml"/>
  <Override PartName="/xl/ctrlProps/ctrlProp43.xml" ContentType="application/vnd.ms-excel.controlproperties+xml"/>
  <Override PartName="/xl/drawings/drawing43.xml" ContentType="application/vnd.openxmlformats-officedocument.drawing+xml"/>
  <Override PartName="/xl/ctrlProps/ctrlProp44.xml" ContentType="application/vnd.ms-excel.controlproperties+xml"/>
  <Override PartName="/xl/drawings/drawing44.xml" ContentType="application/vnd.openxmlformats-officedocument.drawing+xml"/>
  <Override PartName="/xl/ctrlProps/ctrlProp45.xml" ContentType="application/vnd.ms-excel.controlproperties+xml"/>
  <Override PartName="/xl/drawings/drawing45.xml" ContentType="application/vnd.openxmlformats-officedocument.drawing+xml"/>
  <Override PartName="/xl/ctrlProps/ctrlProp4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ACA05186-7F24-4D77-8B12-A95F23B96868}" xr6:coauthVersionLast="47" xr6:coauthVersionMax="47" xr10:uidLastSave="{00000000-0000-0000-0000-000000000000}"/>
  <bookViews>
    <workbookView xWindow="-110" yWindow="-110" windowWidth="25820" windowHeight="15500" tabRatio="919" firstSheet="39" activeTab="45" xr2:uid="{C4F98A60-BE26-49E4-8B31-84369DED5F47}"/>
  </bookViews>
  <sheets>
    <sheet name="Indice" sheetId="28" r:id="rId1"/>
    <sheet name="HIMNO A LA CARIDAD" sheetId="360" r:id="rId2"/>
    <sheet name="b2" sheetId="343" r:id="rId3"/>
    <sheet name="BOCETO" sheetId="337" r:id="rId4"/>
    <sheet name="List" sheetId="238" r:id="rId5"/>
    <sheet name="URL" sheetId="120" r:id="rId6"/>
    <sheet name="CAMBIANDO LOS CANTOS" sheetId="240" r:id="rId7"/>
    <sheet name="CANTO DE MOISES" sheetId="242" r:id="rId8"/>
    <sheet name="Scripts mains" sheetId="14" r:id="rId9"/>
    <sheet name="Indice Canto" sheetId="1" r:id="rId10"/>
    <sheet name="data-Cantos" sheetId="44" r:id="rId11"/>
    <sheet name="creando Directorios" sheetId="65" r:id="rId12"/>
    <sheet name="Find bk2" sheetId="4" r:id="rId13"/>
    <sheet name="Codigo Canto" sheetId="2" r:id="rId14"/>
    <sheet name="Codigo" sheetId="335" r:id="rId15"/>
    <sheet name="Buscador" sheetId="332" r:id="rId16"/>
    <sheet name="Buscador (fail1)" sheetId="331" r:id="rId17"/>
    <sheet name="Buscador (fail2)" sheetId="330" r:id="rId18"/>
    <sheet name="Indice Backups" sheetId="3" r:id="rId19"/>
    <sheet name="A LA VÍCTIMA PASCUAL" sheetId="338" r:id="rId20"/>
    <sheet name="A NADIE DEMOS OCASIÓN DE TROPIE" sheetId="339" r:id="rId21"/>
    <sheet name="A TI LEVANTO MIS OJOS" sheetId="340" r:id="rId22"/>
    <sheet name="A TI, SEÑOR, EN MI CLAMOR IMPLO" sheetId="336" r:id="rId23"/>
    <sheet name="A TI, SEÑOR, LEVANTO MI ALMA" sheetId="341" r:id="rId24"/>
    <sheet name="A TI, SEÑOR, SE DEBE LA ALABANZ" sheetId="348" r:id="rId25"/>
    <sheet name="ABBÁ, PADRE" sheetId="345" r:id="rId26"/>
    <sheet name="ABRAHAM" sheetId="346" r:id="rId27"/>
    <sheet name="ACLAMAD AL SEÑOR" sheetId="347" r:id="rId28"/>
    <sheet name="AL DESPERTAR" sheetId="349" r:id="rId29"/>
    <sheet name="ALABAD AL SEÑOR EN EL CIELO" sheetId="350" r:id="rId30"/>
    <sheet name="ALEGRÍA, HA NACIDO EL SALVADOR" sheetId="351" r:id="rId31"/>
    <sheet name="ALELUYA, ALABAD AL SEÑOR " sheetId="352" r:id="rId32"/>
    <sheet name="ALELUYA, BENDECID AL SEÑOR" sheetId="353" r:id="rId33"/>
    <sheet name="ALELUYA, YA LLEGÓ EL REINO" sheetId="354" r:id="rId34"/>
    <sheet name="ALZAOS, PUERTAS" sheetId="355" r:id="rId35"/>
    <sheet name="AMÉN, AMÉN, AMÉN" sheetId="357" r:id="rId36"/>
    <sheet name="AMO AL SEÑOR" sheetId="358" r:id="rId37"/>
    <sheet name="AQUEDAH" sheetId="359" r:id="rId38"/>
    <sheet name="ASÍ HABLA EL AMÉN" sheetId="361" r:id="rId39"/>
    <sheet name="AVE MARÍA I" sheetId="362" r:id="rId40"/>
    <sheet name="AVE MARÍA II" sheetId="363" r:id="rId41"/>
    <sheet name="BABILONIA CRIMINAL" sheetId="364" r:id="rId42"/>
    <sheet name="BALAAM" sheetId="365" r:id="rId43"/>
    <sheet name="BENDECIRÉ AL SEÑOR EN TODO TIEM" sheetId="366" r:id="rId44"/>
    <sheet name="BENDICE, ALMA MÍA, A YAHVEH" sheetId="367" r:id="rId45"/>
    <sheet name="BENDITA ERES TÚ, MARÍA" sheetId="368" r:id="rId46"/>
    <sheet name="MARIA, MADRE MÍA" sheetId="344" r:id="rId47"/>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47" i="368" l="1"/>
  <c r="AI47" i="368"/>
  <c r="AN47" i="368" s="1"/>
  <c r="AD47" i="368"/>
  <c r="AB47" i="368"/>
  <c r="AG47" i="368" s="1"/>
  <c r="W47" i="368"/>
  <c r="U47" i="368"/>
  <c r="Z47" i="368" s="1"/>
  <c r="P47" i="368"/>
  <c r="N47" i="368"/>
  <c r="S47" i="368" s="1"/>
  <c r="AK46" i="368"/>
  <c r="AI46" i="368"/>
  <c r="AH46" i="368" s="1"/>
  <c r="AD46" i="368"/>
  <c r="AB46" i="368"/>
  <c r="AG46" i="368" s="1"/>
  <c r="W46" i="368"/>
  <c r="U46" i="368"/>
  <c r="Z46" i="368" s="1"/>
  <c r="P46" i="368"/>
  <c r="N46" i="368"/>
  <c r="Q46" i="368" s="1"/>
  <c r="M46" i="368"/>
  <c r="AK45" i="368"/>
  <c r="AI45" i="368"/>
  <c r="AN45" i="368" s="1"/>
  <c r="AH45" i="368"/>
  <c r="AD45" i="368"/>
  <c r="AB45" i="368"/>
  <c r="AE45" i="368" s="1"/>
  <c r="AA45" i="368"/>
  <c r="W45" i="368"/>
  <c r="U45" i="368"/>
  <c r="Z45" i="368" s="1"/>
  <c r="T45" i="368"/>
  <c r="P45" i="368"/>
  <c r="N45" i="368"/>
  <c r="S45" i="368" s="1"/>
  <c r="AK52" i="368"/>
  <c r="AI52" i="368"/>
  <c r="AN52" i="368" s="1"/>
  <c r="AD52" i="368"/>
  <c r="AB52" i="368"/>
  <c r="AG52" i="368" s="1"/>
  <c r="W52" i="368"/>
  <c r="U52" i="368"/>
  <c r="X52" i="368" s="1"/>
  <c r="P52" i="368"/>
  <c r="N52" i="368"/>
  <c r="S52" i="368" s="1"/>
  <c r="AK51" i="368"/>
  <c r="AI51" i="368"/>
  <c r="AJ51" i="368" s="1"/>
  <c r="AD51" i="368"/>
  <c r="AB51" i="368"/>
  <c r="AG51" i="368" s="1"/>
  <c r="W51" i="368"/>
  <c r="U51" i="368"/>
  <c r="V51" i="368" s="1"/>
  <c r="T51" i="368"/>
  <c r="P51" i="368"/>
  <c r="N51" i="368"/>
  <c r="R51" i="368" s="1"/>
  <c r="M51" i="368"/>
  <c r="AK50" i="368"/>
  <c r="AI50" i="368"/>
  <c r="AN50" i="368" s="1"/>
  <c r="AH50" i="368"/>
  <c r="AD50" i="368"/>
  <c r="AB50" i="368"/>
  <c r="AG50" i="368" s="1"/>
  <c r="W50" i="368"/>
  <c r="U50" i="368"/>
  <c r="Y50" i="368" s="1"/>
  <c r="P50" i="368"/>
  <c r="N50" i="368"/>
  <c r="S50" i="368" s="1"/>
  <c r="AK49" i="368"/>
  <c r="AI49" i="368"/>
  <c r="AN49" i="368" s="1"/>
  <c r="AH49" i="368"/>
  <c r="AD49" i="368"/>
  <c r="AB49" i="368"/>
  <c r="AC49" i="368" s="1"/>
  <c r="W49" i="368"/>
  <c r="U49" i="368"/>
  <c r="Z49" i="368" s="1"/>
  <c r="P49" i="368"/>
  <c r="N49" i="368"/>
  <c r="S49" i="368" s="1"/>
  <c r="M49" i="368"/>
  <c r="N55" i="368"/>
  <c r="M55" i="368" s="1"/>
  <c r="P55" i="368"/>
  <c r="U55" i="368"/>
  <c r="T55" i="368" s="1"/>
  <c r="W55" i="368"/>
  <c r="AB55" i="368"/>
  <c r="AA55" i="368" s="1"/>
  <c r="AD55" i="368"/>
  <c r="AI55" i="368"/>
  <c r="AH55" i="368" s="1"/>
  <c r="AK55" i="368"/>
  <c r="AK57" i="368"/>
  <c r="AI57" i="368"/>
  <c r="AN57" i="368" s="1"/>
  <c r="AD57" i="368"/>
  <c r="AB57" i="368"/>
  <c r="AG57" i="368" s="1"/>
  <c r="W57" i="368"/>
  <c r="U57" i="368"/>
  <c r="Z57" i="368" s="1"/>
  <c r="P57" i="368"/>
  <c r="N57" i="368"/>
  <c r="O57" i="368" s="1"/>
  <c r="AK56" i="368"/>
  <c r="AI56" i="368"/>
  <c r="AJ56" i="368" s="1"/>
  <c r="AD56" i="368"/>
  <c r="AB56" i="368"/>
  <c r="AG56" i="368" s="1"/>
  <c r="W56" i="368"/>
  <c r="U56" i="368"/>
  <c r="Z56" i="368" s="1"/>
  <c r="P56" i="368"/>
  <c r="N56" i="368"/>
  <c r="S56" i="368" s="1"/>
  <c r="M56" i="368"/>
  <c r="AK54" i="368"/>
  <c r="AI54" i="368"/>
  <c r="AM54" i="368" s="1"/>
  <c r="AD54" i="368"/>
  <c r="AB54" i="368"/>
  <c r="AG54" i="368" s="1"/>
  <c r="W54" i="368"/>
  <c r="U54" i="368"/>
  <c r="Y54" i="368" s="1"/>
  <c r="P54" i="368"/>
  <c r="N54" i="368"/>
  <c r="Q54" i="368" s="1"/>
  <c r="AK58" i="368"/>
  <c r="AI58" i="368"/>
  <c r="AJ58" i="368" s="1"/>
  <c r="AD58" i="368"/>
  <c r="AB58" i="368"/>
  <c r="AC58" i="368" s="1"/>
  <c r="W58" i="368"/>
  <c r="U58" i="368"/>
  <c r="T58" i="368" s="1"/>
  <c r="P58" i="368"/>
  <c r="N58" i="368"/>
  <c r="O58" i="368" s="1"/>
  <c r="AK43" i="368"/>
  <c r="AI43" i="368"/>
  <c r="AM43" i="368" s="1"/>
  <c r="AD43" i="368"/>
  <c r="AB43" i="368"/>
  <c r="AA43" i="368" s="1"/>
  <c r="W43" i="368"/>
  <c r="U43" i="368"/>
  <c r="X43" i="368" s="1"/>
  <c r="P43" i="368"/>
  <c r="N43" i="368"/>
  <c r="O43" i="368" s="1"/>
  <c r="AK42" i="368"/>
  <c r="AI42" i="368"/>
  <c r="AH42" i="368" s="1"/>
  <c r="AD42" i="368"/>
  <c r="AB42" i="368"/>
  <c r="AF42" i="368" s="1"/>
  <c r="W42" i="368"/>
  <c r="U42" i="368"/>
  <c r="V42" i="368" s="1"/>
  <c r="P42" i="368"/>
  <c r="N42" i="368"/>
  <c r="M42" i="368" s="1"/>
  <c r="AK40" i="368"/>
  <c r="AI40" i="368"/>
  <c r="AH40" i="368" s="1"/>
  <c r="AD40" i="368"/>
  <c r="AB40" i="368"/>
  <c r="AC40" i="368" s="1"/>
  <c r="W40" i="368"/>
  <c r="U40" i="368"/>
  <c r="T40" i="368"/>
  <c r="P40" i="368"/>
  <c r="N40" i="368"/>
  <c r="O40" i="368" s="1"/>
  <c r="AK39" i="368"/>
  <c r="AI39" i="368"/>
  <c r="AJ39" i="368" s="1"/>
  <c r="AD39" i="368"/>
  <c r="AB39" i="368"/>
  <c r="AA39" i="368" s="1"/>
  <c r="W39" i="368"/>
  <c r="U39" i="368"/>
  <c r="T39" i="368" s="1"/>
  <c r="P39" i="368"/>
  <c r="N39" i="368"/>
  <c r="R39" i="368" s="1"/>
  <c r="AK38" i="368"/>
  <c r="AI38" i="368"/>
  <c r="AN38" i="368" s="1"/>
  <c r="AD38" i="368"/>
  <c r="AB38" i="368"/>
  <c r="AG38" i="368" s="1"/>
  <c r="W38" i="368"/>
  <c r="U38" i="368"/>
  <c r="Z38" i="368" s="1"/>
  <c r="P38" i="368"/>
  <c r="N38" i="368"/>
  <c r="S38" i="368" s="1"/>
  <c r="AK36" i="368"/>
  <c r="AI36" i="368"/>
  <c r="AL36" i="368" s="1"/>
  <c r="AD36" i="368"/>
  <c r="AB36" i="368"/>
  <c r="AA36" i="368" s="1"/>
  <c r="W36" i="368"/>
  <c r="U36" i="368"/>
  <c r="X36" i="368" s="1"/>
  <c r="P36" i="368"/>
  <c r="N36" i="368"/>
  <c r="S36" i="368" s="1"/>
  <c r="AK35" i="368"/>
  <c r="AI35" i="368"/>
  <c r="AM35" i="368" s="1"/>
  <c r="AD35" i="368"/>
  <c r="AB35" i="368"/>
  <c r="AA35" i="368" s="1"/>
  <c r="W35" i="368"/>
  <c r="U35" i="368"/>
  <c r="Z35" i="368" s="1"/>
  <c r="P35" i="368"/>
  <c r="N35" i="368"/>
  <c r="O35" i="368" s="1"/>
  <c r="AK33" i="368"/>
  <c r="AI33" i="368"/>
  <c r="AD33" i="368"/>
  <c r="AB33" i="368"/>
  <c r="AG33" i="368" s="1"/>
  <c r="W33" i="368"/>
  <c r="U33" i="368"/>
  <c r="T33" i="368" s="1"/>
  <c r="P33" i="368"/>
  <c r="N33" i="368"/>
  <c r="M33" i="368" s="1"/>
  <c r="AK32" i="368"/>
  <c r="AI32" i="368"/>
  <c r="AH32" i="368" s="1"/>
  <c r="AD32" i="368"/>
  <c r="AB32" i="368"/>
  <c r="AF32" i="368" s="1"/>
  <c r="W32" i="368"/>
  <c r="U32" i="368"/>
  <c r="X32" i="368" s="1"/>
  <c r="P32" i="368"/>
  <c r="N32" i="368"/>
  <c r="R32" i="368" s="1"/>
  <c r="AK31" i="368"/>
  <c r="AI31" i="368"/>
  <c r="AJ31" i="368" s="1"/>
  <c r="AD31" i="368"/>
  <c r="AB31" i="368"/>
  <c r="AC31" i="368" s="1"/>
  <c r="W31" i="368"/>
  <c r="U31" i="368"/>
  <c r="V31" i="368" s="1"/>
  <c r="P31" i="368"/>
  <c r="N31" i="368"/>
  <c r="O31" i="368" s="1"/>
  <c r="AK30" i="368"/>
  <c r="AI30" i="368"/>
  <c r="AN30" i="368" s="1"/>
  <c r="AD30" i="368"/>
  <c r="AB30" i="368"/>
  <c r="AA30" i="368" s="1"/>
  <c r="W30" i="368"/>
  <c r="U30" i="368"/>
  <c r="V30" i="368" s="1"/>
  <c r="P30" i="368"/>
  <c r="N30" i="368"/>
  <c r="M30" i="368" s="1"/>
  <c r="A30" i="368"/>
  <c r="A31" i="368" s="1"/>
  <c r="A32" i="368" s="1"/>
  <c r="A33" i="368" s="1"/>
  <c r="A35" i="368" s="1"/>
  <c r="A36" i="368" s="1"/>
  <c r="A38" i="368" s="1"/>
  <c r="A39" i="368" s="1"/>
  <c r="A40" i="368" s="1"/>
  <c r="A42" i="368" s="1"/>
  <c r="A43" i="368" s="1"/>
  <c r="AK29" i="368"/>
  <c r="AI29" i="368"/>
  <c r="AH29" i="368" s="1"/>
  <c r="AD29" i="368"/>
  <c r="AB29" i="368"/>
  <c r="AG29" i="368" s="1"/>
  <c r="W29" i="368"/>
  <c r="U29" i="368"/>
  <c r="Z29" i="368" s="1"/>
  <c r="P29" i="368"/>
  <c r="N29" i="368"/>
  <c r="S29" i="368" s="1"/>
  <c r="L17" i="368"/>
  <c r="L16" i="368"/>
  <c r="L14" i="368"/>
  <c r="L13" i="368"/>
  <c r="L12" i="368"/>
  <c r="AK46" i="367"/>
  <c r="AI46" i="367"/>
  <c r="AN46" i="367" s="1"/>
  <c r="AD46" i="367"/>
  <c r="AB46" i="367"/>
  <c r="AC46" i="367" s="1"/>
  <c r="W46" i="367"/>
  <c r="U46" i="367"/>
  <c r="V46" i="367" s="1"/>
  <c r="T46" i="367"/>
  <c r="P46" i="367"/>
  <c r="N46" i="367"/>
  <c r="R46" i="367" s="1"/>
  <c r="AK45" i="367"/>
  <c r="AI45" i="367"/>
  <c r="AH45" i="367" s="1"/>
  <c r="AD45" i="367"/>
  <c r="AB45" i="367"/>
  <c r="AF45" i="367" s="1"/>
  <c r="W45" i="367"/>
  <c r="U45" i="367"/>
  <c r="V45" i="367" s="1"/>
  <c r="P45" i="367"/>
  <c r="N45" i="367"/>
  <c r="Q45" i="367" s="1"/>
  <c r="AK44" i="367"/>
  <c r="AI44" i="367"/>
  <c r="AL44" i="367" s="1"/>
  <c r="AH44" i="367"/>
  <c r="AD44" i="367"/>
  <c r="AB44" i="367"/>
  <c r="AE44" i="367" s="1"/>
  <c r="AA44" i="367"/>
  <c r="W44" i="367"/>
  <c r="U44" i="367"/>
  <c r="Z44" i="367" s="1"/>
  <c r="P44" i="367"/>
  <c r="N44" i="367"/>
  <c r="O44" i="367" s="1"/>
  <c r="M44" i="367"/>
  <c r="AK43" i="367"/>
  <c r="AI43" i="367"/>
  <c r="AM43" i="367" s="1"/>
  <c r="AD43" i="367"/>
  <c r="AB43" i="367"/>
  <c r="AC43" i="367" s="1"/>
  <c r="W43" i="367"/>
  <c r="U43" i="367"/>
  <c r="Z43" i="367" s="1"/>
  <c r="T43" i="367"/>
  <c r="P43" i="367"/>
  <c r="N43" i="367"/>
  <c r="Q43" i="367" s="1"/>
  <c r="AK42" i="367"/>
  <c r="AI42" i="367"/>
  <c r="AN42" i="367" s="1"/>
  <c r="AH42" i="367"/>
  <c r="AD42" i="367"/>
  <c r="AB42" i="367"/>
  <c r="AC42" i="367" s="1"/>
  <c r="W42" i="367"/>
  <c r="U42" i="367"/>
  <c r="Y42" i="367" s="1"/>
  <c r="P42" i="367"/>
  <c r="N42" i="367"/>
  <c r="S42" i="367" s="1"/>
  <c r="M42" i="367"/>
  <c r="AK62" i="367"/>
  <c r="AI62" i="367"/>
  <c r="AL62" i="367" s="1"/>
  <c r="AD62" i="367"/>
  <c r="AB62" i="367"/>
  <c r="AE62" i="367" s="1"/>
  <c r="W62" i="367"/>
  <c r="U62" i="367"/>
  <c r="Z62" i="367" s="1"/>
  <c r="T62" i="367"/>
  <c r="P62" i="367"/>
  <c r="N62" i="367"/>
  <c r="S62" i="367" s="1"/>
  <c r="AK61" i="367"/>
  <c r="AI61" i="367"/>
  <c r="AM61" i="367" s="1"/>
  <c r="AD61" i="367"/>
  <c r="AB61" i="367"/>
  <c r="AA61" i="367" s="1"/>
  <c r="W61" i="367"/>
  <c r="U61" i="367"/>
  <c r="Z61" i="367" s="1"/>
  <c r="P61" i="367"/>
  <c r="N61" i="367"/>
  <c r="S61" i="367" s="1"/>
  <c r="L61" i="367"/>
  <c r="AK60" i="367"/>
  <c r="AI60" i="367"/>
  <c r="AL60" i="367" s="1"/>
  <c r="AD60" i="367"/>
  <c r="AB60" i="367"/>
  <c r="AF60" i="367" s="1"/>
  <c r="W60" i="367"/>
  <c r="U60" i="367"/>
  <c r="Y60" i="367" s="1"/>
  <c r="P60" i="367"/>
  <c r="N60" i="367"/>
  <c r="S60" i="367" s="1"/>
  <c r="L60" i="367"/>
  <c r="AK59" i="367"/>
  <c r="AI59" i="367"/>
  <c r="AJ59" i="367" s="1"/>
  <c r="AD59" i="367"/>
  <c r="AB59" i="367"/>
  <c r="AC59" i="367" s="1"/>
  <c r="W59" i="367"/>
  <c r="U59" i="367"/>
  <c r="V59" i="367" s="1"/>
  <c r="P59" i="367"/>
  <c r="N59" i="367"/>
  <c r="S59" i="367" s="1"/>
  <c r="L59" i="367"/>
  <c r="AK58" i="367"/>
  <c r="AI58" i="367"/>
  <c r="AN58" i="367" s="1"/>
  <c r="AD58" i="367"/>
  <c r="AB58" i="367"/>
  <c r="AG58" i="367" s="1"/>
  <c r="W58" i="367"/>
  <c r="U58" i="367"/>
  <c r="Z58" i="367" s="1"/>
  <c r="P58" i="367"/>
  <c r="N58" i="367"/>
  <c r="S58" i="367" s="1"/>
  <c r="L58" i="367"/>
  <c r="AK57" i="367"/>
  <c r="AI57" i="367"/>
  <c r="AN57" i="367" s="1"/>
  <c r="AD57" i="367"/>
  <c r="AB57" i="367"/>
  <c r="AE57" i="367" s="1"/>
  <c r="W57" i="367"/>
  <c r="U57" i="367"/>
  <c r="Z57" i="367" s="1"/>
  <c r="P57" i="367"/>
  <c r="N57" i="367"/>
  <c r="S57" i="367" s="1"/>
  <c r="M57" i="367"/>
  <c r="L57" i="367"/>
  <c r="AK56" i="367"/>
  <c r="AI56" i="367"/>
  <c r="AN56" i="367" s="1"/>
  <c r="AD56" i="367"/>
  <c r="AB56" i="367"/>
  <c r="AC56" i="367" s="1"/>
  <c r="W56" i="367"/>
  <c r="U56" i="367"/>
  <c r="Z56" i="367" s="1"/>
  <c r="P56" i="367"/>
  <c r="N56" i="367"/>
  <c r="Q56" i="367" s="1"/>
  <c r="L56" i="367"/>
  <c r="AK55" i="367"/>
  <c r="AI55" i="367"/>
  <c r="AN55" i="367" s="1"/>
  <c r="AH55" i="367"/>
  <c r="AD55" i="367"/>
  <c r="AB55" i="367"/>
  <c r="AG55" i="367" s="1"/>
  <c r="W55" i="367"/>
  <c r="U55" i="367"/>
  <c r="V55" i="367" s="1"/>
  <c r="P55" i="367"/>
  <c r="N55" i="367"/>
  <c r="O55" i="367" s="1"/>
  <c r="L55" i="367"/>
  <c r="AK54" i="367"/>
  <c r="AI54" i="367"/>
  <c r="AN54" i="367" s="1"/>
  <c r="AD54" i="367"/>
  <c r="AB54" i="367"/>
  <c r="AG54" i="367" s="1"/>
  <c r="W54" i="367"/>
  <c r="U54" i="367"/>
  <c r="Y54" i="367" s="1"/>
  <c r="P54" i="367"/>
  <c r="N54" i="367"/>
  <c r="M54" i="367" s="1"/>
  <c r="L54" i="367"/>
  <c r="AK53" i="367"/>
  <c r="AI53" i="367"/>
  <c r="AM53" i="367" s="1"/>
  <c r="AD53" i="367"/>
  <c r="AB53" i="367"/>
  <c r="AC53" i="367" s="1"/>
  <c r="W53" i="367"/>
  <c r="U53" i="367"/>
  <c r="X53" i="367" s="1"/>
  <c r="P53" i="367"/>
  <c r="N53" i="367"/>
  <c r="Q53" i="367" s="1"/>
  <c r="L53" i="367"/>
  <c r="AK52" i="367"/>
  <c r="AI52" i="367"/>
  <c r="AN52" i="367" s="1"/>
  <c r="AD52" i="367"/>
  <c r="AB52" i="367"/>
  <c r="AG52" i="367" s="1"/>
  <c r="W52" i="367"/>
  <c r="U52" i="367"/>
  <c r="V52" i="367" s="1"/>
  <c r="P52" i="367"/>
  <c r="N52" i="367"/>
  <c r="O52" i="367" s="1"/>
  <c r="M52" i="367"/>
  <c r="L52" i="367"/>
  <c r="AK51" i="367"/>
  <c r="AI51" i="367"/>
  <c r="AM51" i="367" s="1"/>
  <c r="AD51" i="367"/>
  <c r="AB51" i="367"/>
  <c r="AG51" i="367" s="1"/>
  <c r="W51" i="367"/>
  <c r="U51" i="367"/>
  <c r="Z51" i="367" s="1"/>
  <c r="P51" i="367"/>
  <c r="N51" i="367"/>
  <c r="S51" i="367" s="1"/>
  <c r="L51" i="367"/>
  <c r="AK50" i="367"/>
  <c r="AI50" i="367"/>
  <c r="AJ50" i="367" s="1"/>
  <c r="AD50" i="367"/>
  <c r="AB50" i="367"/>
  <c r="AG50" i="367" s="1"/>
  <c r="W50" i="367"/>
  <c r="U50" i="367"/>
  <c r="Z50" i="367" s="1"/>
  <c r="T50" i="367"/>
  <c r="P50" i="367"/>
  <c r="N50" i="367"/>
  <c r="Q50" i="367" s="1"/>
  <c r="L50" i="367"/>
  <c r="AK49" i="367"/>
  <c r="AI49" i="367"/>
  <c r="AN49" i="367" s="1"/>
  <c r="AD49" i="367"/>
  <c r="AB49" i="367"/>
  <c r="AG49" i="367" s="1"/>
  <c r="W49" i="367"/>
  <c r="U49" i="367"/>
  <c r="Z49" i="367" s="1"/>
  <c r="P49" i="367"/>
  <c r="N49" i="367"/>
  <c r="O49" i="367" s="1"/>
  <c r="L49" i="367"/>
  <c r="A49" i="367"/>
  <c r="A50" i="367" s="1"/>
  <c r="A51" i="367" s="1"/>
  <c r="A52" i="367" s="1"/>
  <c r="A53" i="367" s="1"/>
  <c r="A54" i="367" s="1"/>
  <c r="A55" i="367" s="1"/>
  <c r="A56" i="367" s="1"/>
  <c r="A57" i="367" s="1"/>
  <c r="A58" i="367" s="1"/>
  <c r="A59" i="367" s="1"/>
  <c r="A60" i="367" s="1"/>
  <c r="A61" i="367" s="1"/>
  <c r="AK48" i="367"/>
  <c r="AI48" i="367"/>
  <c r="AM48" i="367" s="1"/>
  <c r="AD48" i="367"/>
  <c r="AB48" i="367"/>
  <c r="AG48" i="367" s="1"/>
  <c r="W48" i="367"/>
  <c r="U48" i="367"/>
  <c r="Z48" i="367" s="1"/>
  <c r="P48" i="367"/>
  <c r="N48" i="367"/>
  <c r="S48" i="367" s="1"/>
  <c r="L48" i="367"/>
  <c r="AK47" i="367"/>
  <c r="AI47" i="367"/>
  <c r="AJ47" i="367" s="1"/>
  <c r="AD47" i="367"/>
  <c r="AB47" i="367"/>
  <c r="AC47" i="367" s="1"/>
  <c r="W47" i="367"/>
  <c r="U47" i="367"/>
  <c r="Z47" i="367" s="1"/>
  <c r="P47" i="367"/>
  <c r="N47" i="367"/>
  <c r="S47" i="367" s="1"/>
  <c r="AK41" i="367"/>
  <c r="AI41" i="367"/>
  <c r="AN41" i="367" s="1"/>
  <c r="AD41" i="367"/>
  <c r="AB41" i="367"/>
  <c r="AC41" i="367" s="1"/>
  <c r="W41" i="367"/>
  <c r="U41" i="367"/>
  <c r="V41" i="367" s="1"/>
  <c r="P41" i="367"/>
  <c r="N41" i="367"/>
  <c r="O41" i="367" s="1"/>
  <c r="AK40" i="367"/>
  <c r="AI40" i="367"/>
  <c r="AN40" i="367" s="1"/>
  <c r="AD40" i="367"/>
  <c r="AB40" i="367"/>
  <c r="AG40" i="367" s="1"/>
  <c r="W40" i="367"/>
  <c r="U40" i="367"/>
  <c r="Z40" i="367" s="1"/>
  <c r="P40" i="367"/>
  <c r="N40" i="367"/>
  <c r="Q40" i="367" s="1"/>
  <c r="AK39" i="367"/>
  <c r="AI39" i="367"/>
  <c r="AN39" i="367" s="1"/>
  <c r="AD39" i="367"/>
  <c r="AB39" i="367"/>
  <c r="AG39" i="367" s="1"/>
  <c r="W39" i="367"/>
  <c r="U39" i="367"/>
  <c r="X39" i="367" s="1"/>
  <c r="P39" i="367"/>
  <c r="N39" i="367"/>
  <c r="R39" i="367" s="1"/>
  <c r="AK38" i="367"/>
  <c r="AI38" i="367"/>
  <c r="AN38" i="367" s="1"/>
  <c r="AD38" i="367"/>
  <c r="AB38" i="367"/>
  <c r="AG38" i="367" s="1"/>
  <c r="W38" i="367"/>
  <c r="U38" i="367"/>
  <c r="V38" i="367" s="1"/>
  <c r="P38" i="367"/>
  <c r="N38" i="367"/>
  <c r="O38" i="367" s="1"/>
  <c r="M38" i="367"/>
  <c r="AK36" i="367"/>
  <c r="AI36" i="367"/>
  <c r="AN36" i="367" s="1"/>
  <c r="AH36" i="367"/>
  <c r="AD36" i="367"/>
  <c r="AB36" i="367"/>
  <c r="AG36" i="367" s="1"/>
  <c r="W36" i="367"/>
  <c r="U36" i="367"/>
  <c r="Z36" i="367" s="1"/>
  <c r="P36" i="367"/>
  <c r="N36" i="367"/>
  <c r="S36" i="367" s="1"/>
  <c r="AK35" i="367"/>
  <c r="AI35" i="367"/>
  <c r="AL35" i="367" s="1"/>
  <c r="AD35" i="367"/>
  <c r="AB35" i="367"/>
  <c r="AG35" i="367" s="1"/>
  <c r="W35" i="367"/>
  <c r="U35" i="367"/>
  <c r="Z35" i="367" s="1"/>
  <c r="P35" i="367"/>
  <c r="N35" i="367"/>
  <c r="R35" i="367" s="1"/>
  <c r="AK34" i="367"/>
  <c r="AI34" i="367"/>
  <c r="AJ34" i="367" s="1"/>
  <c r="AD34" i="367"/>
  <c r="AB34" i="367"/>
  <c r="AF34" i="367" s="1"/>
  <c r="AA34" i="367"/>
  <c r="W34" i="367"/>
  <c r="U34" i="367"/>
  <c r="V34" i="367" s="1"/>
  <c r="P34" i="367"/>
  <c r="N34" i="367"/>
  <c r="Q34" i="367" s="1"/>
  <c r="M34" i="367"/>
  <c r="AK33" i="367"/>
  <c r="AI33" i="367"/>
  <c r="AH33" i="367" s="1"/>
  <c r="AD33" i="367"/>
  <c r="AB33" i="367"/>
  <c r="AG33" i="367" s="1"/>
  <c r="W33" i="367"/>
  <c r="U33" i="367"/>
  <c r="Z33" i="367" s="1"/>
  <c r="P33" i="367"/>
  <c r="N33" i="367"/>
  <c r="O33" i="367" s="1"/>
  <c r="AK31" i="367"/>
  <c r="AI31" i="367"/>
  <c r="AL31" i="367" s="1"/>
  <c r="AD31" i="367"/>
  <c r="AB31" i="367"/>
  <c r="AF31" i="367" s="1"/>
  <c r="W31" i="367"/>
  <c r="U31" i="367"/>
  <c r="Z31" i="367" s="1"/>
  <c r="P31" i="367"/>
  <c r="N31" i="367"/>
  <c r="S31" i="367" s="1"/>
  <c r="AK30" i="367"/>
  <c r="AI30" i="367"/>
  <c r="AJ30" i="367" s="1"/>
  <c r="AD30" i="367"/>
  <c r="AB30" i="367"/>
  <c r="AC30" i="367" s="1"/>
  <c r="W30" i="367"/>
  <c r="U30" i="367"/>
  <c r="Z30" i="367" s="1"/>
  <c r="P30" i="367"/>
  <c r="N30" i="367"/>
  <c r="S30" i="367" s="1"/>
  <c r="AK29" i="367"/>
  <c r="AI29" i="367"/>
  <c r="AN29" i="367" s="1"/>
  <c r="AH29" i="367"/>
  <c r="AD29" i="367"/>
  <c r="AB29" i="367"/>
  <c r="AA29" i="367" s="1"/>
  <c r="W29" i="367"/>
  <c r="U29" i="367"/>
  <c r="Z29" i="367" s="1"/>
  <c r="P29" i="367"/>
  <c r="N29" i="367"/>
  <c r="S29" i="367" s="1"/>
  <c r="A29" i="367"/>
  <c r="A30" i="367" s="1"/>
  <c r="A31" i="367" s="1"/>
  <c r="A33" i="367" s="1"/>
  <c r="A34" i="367" s="1"/>
  <c r="A35" i="367" s="1"/>
  <c r="A36" i="367" s="1"/>
  <c r="A38" i="367" s="1"/>
  <c r="A39" i="367" s="1"/>
  <c r="A40" i="367" s="1"/>
  <c r="A41" i="367" s="1"/>
  <c r="AK28" i="367"/>
  <c r="AI28" i="367"/>
  <c r="AL28" i="367" s="1"/>
  <c r="AD28" i="367"/>
  <c r="AB28" i="367"/>
  <c r="AF28" i="367" s="1"/>
  <c r="W28" i="367"/>
  <c r="U28" i="367"/>
  <c r="Z28" i="367" s="1"/>
  <c r="T28" i="367"/>
  <c r="P28" i="367"/>
  <c r="N28" i="367"/>
  <c r="S28" i="367" s="1"/>
  <c r="L17" i="367"/>
  <c r="L16" i="367"/>
  <c r="L14" i="367"/>
  <c r="L13" i="367"/>
  <c r="L12" i="367"/>
  <c r="AK72" i="366"/>
  <c r="AI72" i="366"/>
  <c r="AN72" i="366" s="1"/>
  <c r="AD72" i="366"/>
  <c r="AB72" i="366"/>
  <c r="AF72" i="366" s="1"/>
  <c r="W72" i="366"/>
  <c r="U72" i="366"/>
  <c r="X72" i="366" s="1"/>
  <c r="P72" i="366"/>
  <c r="N72" i="366"/>
  <c r="O72" i="366" s="1"/>
  <c r="AK71" i="366"/>
  <c r="AI71" i="366"/>
  <c r="AJ71" i="366" s="1"/>
  <c r="AD71" i="366"/>
  <c r="AB71" i="366"/>
  <c r="AG71" i="366" s="1"/>
  <c r="W71" i="366"/>
  <c r="U71" i="366"/>
  <c r="T71" i="366" s="1"/>
  <c r="P71" i="366"/>
  <c r="N71" i="366"/>
  <c r="M71" i="366" s="1"/>
  <c r="AK70" i="366"/>
  <c r="AI70" i="366"/>
  <c r="AH70" i="366" s="1"/>
  <c r="AD70" i="366"/>
  <c r="AB70" i="366"/>
  <c r="AG70" i="366" s="1"/>
  <c r="W70" i="366"/>
  <c r="U70" i="366"/>
  <c r="Z70" i="366" s="1"/>
  <c r="T70" i="366"/>
  <c r="P70" i="366"/>
  <c r="N70" i="366"/>
  <c r="R70" i="366" s="1"/>
  <c r="AN69" i="366"/>
  <c r="AK69" i="366"/>
  <c r="AI69" i="366"/>
  <c r="AM69" i="366" s="1"/>
  <c r="AD69" i="366"/>
  <c r="AB69" i="366"/>
  <c r="AE69" i="366" s="1"/>
  <c r="W69" i="366"/>
  <c r="V69" i="366"/>
  <c r="U69" i="366"/>
  <c r="T69" i="366" s="1"/>
  <c r="S69" i="366"/>
  <c r="P69" i="366"/>
  <c r="N69" i="366"/>
  <c r="O69" i="366" s="1"/>
  <c r="AK68" i="366"/>
  <c r="AI68" i="366"/>
  <c r="AJ68" i="366" s="1"/>
  <c r="AD68" i="366"/>
  <c r="AB68" i="366"/>
  <c r="AF68" i="366" s="1"/>
  <c r="W68" i="366"/>
  <c r="U68" i="366"/>
  <c r="T68" i="366" s="1"/>
  <c r="P68" i="366"/>
  <c r="N68" i="366"/>
  <c r="S68" i="366" s="1"/>
  <c r="AK67" i="366"/>
  <c r="AI67" i="366"/>
  <c r="AN67" i="366" s="1"/>
  <c r="AH67" i="366"/>
  <c r="AD67" i="366"/>
  <c r="AB67" i="366"/>
  <c r="AG67" i="366" s="1"/>
  <c r="W67" i="366"/>
  <c r="U67" i="366"/>
  <c r="Y67" i="366" s="1"/>
  <c r="P67" i="366"/>
  <c r="N67" i="366"/>
  <c r="Q67" i="366" s="1"/>
  <c r="AK44" i="366"/>
  <c r="AI44" i="366"/>
  <c r="AN44" i="366" s="1"/>
  <c r="AD44" i="366"/>
  <c r="AB44" i="366"/>
  <c r="AF44" i="366" s="1"/>
  <c r="W44" i="366"/>
  <c r="U44" i="366"/>
  <c r="X44" i="366" s="1"/>
  <c r="P44" i="366"/>
  <c r="N44" i="366"/>
  <c r="O44" i="366" s="1"/>
  <c r="AK43" i="366"/>
  <c r="AI43" i="366"/>
  <c r="AJ43" i="366" s="1"/>
  <c r="AD43" i="366"/>
  <c r="AB43" i="366"/>
  <c r="AG43" i="366" s="1"/>
  <c r="W43" i="366"/>
  <c r="U43" i="366"/>
  <c r="T43" i="366" s="1"/>
  <c r="P43" i="366"/>
  <c r="N43" i="366"/>
  <c r="M43" i="366" s="1"/>
  <c r="AK42" i="366"/>
  <c r="AI42" i="366"/>
  <c r="AH42" i="366" s="1"/>
  <c r="AD42" i="366"/>
  <c r="AB42" i="366"/>
  <c r="AG42" i="366" s="1"/>
  <c r="W42" i="366"/>
  <c r="U42" i="366"/>
  <c r="Z42" i="366" s="1"/>
  <c r="P42" i="366"/>
  <c r="N42" i="366"/>
  <c r="R42" i="366" s="1"/>
  <c r="AK41" i="366"/>
  <c r="AI41" i="366"/>
  <c r="AM41" i="366" s="1"/>
  <c r="AD41" i="366"/>
  <c r="AB41" i="366"/>
  <c r="AE41" i="366" s="1"/>
  <c r="W41" i="366"/>
  <c r="U41" i="366"/>
  <c r="T41" i="366" s="1"/>
  <c r="P41" i="366"/>
  <c r="N41" i="366"/>
  <c r="O41" i="366" s="1"/>
  <c r="AK40" i="366"/>
  <c r="AI40" i="366"/>
  <c r="AJ40" i="366" s="1"/>
  <c r="AD40" i="366"/>
  <c r="AB40" i="366"/>
  <c r="AE40" i="366" s="1"/>
  <c r="W40" i="366"/>
  <c r="U40" i="366"/>
  <c r="T40" i="366" s="1"/>
  <c r="P40" i="366"/>
  <c r="N40" i="366"/>
  <c r="S40" i="366" s="1"/>
  <c r="AK39" i="366"/>
  <c r="AI39" i="366"/>
  <c r="AN39" i="366" s="1"/>
  <c r="AD39" i="366"/>
  <c r="AB39" i="366"/>
  <c r="AG39" i="366" s="1"/>
  <c r="W39" i="366"/>
  <c r="U39" i="366"/>
  <c r="Y39" i="366" s="1"/>
  <c r="P39" i="366"/>
  <c r="N39" i="366"/>
  <c r="Q39" i="366" s="1"/>
  <c r="AK65" i="366"/>
  <c r="AI65" i="366"/>
  <c r="AH65" i="366" s="1"/>
  <c r="AD65" i="366"/>
  <c r="AB65" i="366"/>
  <c r="AG65" i="366" s="1"/>
  <c r="W65" i="366"/>
  <c r="U65" i="366"/>
  <c r="Y65" i="366" s="1"/>
  <c r="P65" i="366"/>
  <c r="N65" i="366"/>
  <c r="Q65" i="366" s="1"/>
  <c r="AK64" i="366"/>
  <c r="AI64" i="366"/>
  <c r="AM64" i="366" s="1"/>
  <c r="AD64" i="366"/>
  <c r="AB64" i="366"/>
  <c r="AE64" i="366" s="1"/>
  <c r="W64" i="366"/>
  <c r="U64" i="366"/>
  <c r="V64" i="366" s="1"/>
  <c r="P64" i="366"/>
  <c r="N64" i="366"/>
  <c r="M64" i="366" s="1"/>
  <c r="AK63" i="366"/>
  <c r="AI63" i="366"/>
  <c r="AJ63" i="366" s="1"/>
  <c r="AD63" i="366"/>
  <c r="AB63" i="366"/>
  <c r="AG63" i="366" s="1"/>
  <c r="W63" i="366"/>
  <c r="U63" i="366"/>
  <c r="T63" i="366" s="1"/>
  <c r="P63" i="366"/>
  <c r="N63" i="366"/>
  <c r="AK62" i="366"/>
  <c r="AI62" i="366"/>
  <c r="AH62" i="366" s="1"/>
  <c r="AD62" i="366"/>
  <c r="AB62" i="366"/>
  <c r="AC62" i="366" s="1"/>
  <c r="W62" i="366"/>
  <c r="U62" i="366"/>
  <c r="T62" i="366" s="1"/>
  <c r="P62" i="366"/>
  <c r="N62" i="366"/>
  <c r="S62" i="366" s="1"/>
  <c r="AK61" i="366"/>
  <c r="AI61" i="366"/>
  <c r="AH61" i="366" s="1"/>
  <c r="AD61" i="366"/>
  <c r="AB61" i="366"/>
  <c r="AG61" i="366" s="1"/>
  <c r="W61" i="366"/>
  <c r="U61" i="366"/>
  <c r="Y61" i="366" s="1"/>
  <c r="P61" i="366"/>
  <c r="N61" i="366"/>
  <c r="AK59" i="366"/>
  <c r="AI59" i="366"/>
  <c r="AM59" i="366" s="1"/>
  <c r="AD59" i="366"/>
  <c r="AB59" i="366"/>
  <c r="AG59" i="366" s="1"/>
  <c r="W59" i="366"/>
  <c r="U59" i="366"/>
  <c r="V59" i="366" s="1"/>
  <c r="P59" i="366"/>
  <c r="N59" i="366"/>
  <c r="O59" i="366" s="1"/>
  <c r="AK58" i="366"/>
  <c r="AI58" i="366"/>
  <c r="AJ58" i="366" s="1"/>
  <c r="AD58" i="366"/>
  <c r="AB58" i="366"/>
  <c r="AA58" i="366" s="1"/>
  <c r="W58" i="366"/>
  <c r="U58" i="366"/>
  <c r="T58" i="366" s="1"/>
  <c r="P58" i="366"/>
  <c r="N58" i="366"/>
  <c r="O58" i="366" s="1"/>
  <c r="AK57" i="366"/>
  <c r="AI57" i="366"/>
  <c r="AH57" i="366" s="1"/>
  <c r="AD57" i="366"/>
  <c r="AB57" i="366"/>
  <c r="AF57" i="366" s="1"/>
  <c r="W57" i="366"/>
  <c r="U57" i="366"/>
  <c r="X57" i="366" s="1"/>
  <c r="P57" i="366"/>
  <c r="N57" i="366"/>
  <c r="M57" i="366" s="1"/>
  <c r="AK56" i="366"/>
  <c r="AI56" i="366"/>
  <c r="AJ56" i="366" s="1"/>
  <c r="AD56" i="366"/>
  <c r="AB56" i="366"/>
  <c r="AA56" i="366" s="1"/>
  <c r="W56" i="366"/>
  <c r="U56" i="366"/>
  <c r="Y56" i="366" s="1"/>
  <c r="P56" i="366"/>
  <c r="N56" i="366"/>
  <c r="AK54" i="366"/>
  <c r="AI54" i="366"/>
  <c r="AM54" i="366" s="1"/>
  <c r="AD54" i="366"/>
  <c r="AB54" i="366"/>
  <c r="AA54" i="366" s="1"/>
  <c r="W54" i="366"/>
  <c r="U54" i="366"/>
  <c r="V54" i="366" s="1"/>
  <c r="P54" i="366"/>
  <c r="N54" i="366"/>
  <c r="R54" i="366" s="1"/>
  <c r="AK53" i="366"/>
  <c r="AI53" i="366"/>
  <c r="AJ53" i="366" s="1"/>
  <c r="AD53" i="366"/>
  <c r="AB53" i="366"/>
  <c r="AE53" i="366" s="1"/>
  <c r="W53" i="366"/>
  <c r="U53" i="366"/>
  <c r="T53" i="366" s="1"/>
  <c r="P53" i="366"/>
  <c r="N53" i="366"/>
  <c r="O53" i="366" s="1"/>
  <c r="AK52" i="366"/>
  <c r="AI52" i="366"/>
  <c r="AH52" i="366" s="1"/>
  <c r="AD52" i="366"/>
  <c r="AB52" i="366"/>
  <c r="AF52" i="366" s="1"/>
  <c r="W52" i="366"/>
  <c r="U52" i="366"/>
  <c r="V52" i="366" s="1"/>
  <c r="P52" i="366"/>
  <c r="N52" i="366"/>
  <c r="M52" i="366" s="1"/>
  <c r="A52" i="366"/>
  <c r="A53" i="366" s="1"/>
  <c r="A54" i="366" s="1"/>
  <c r="A56" i="366" s="1"/>
  <c r="A57" i="366" s="1"/>
  <c r="A58" i="366" s="1"/>
  <c r="A59" i="366" s="1"/>
  <c r="A61" i="366" s="1"/>
  <c r="A62" i="366" s="1"/>
  <c r="A63" i="366" s="1"/>
  <c r="A64" i="366" s="1"/>
  <c r="A65" i="366" s="1"/>
  <c r="AK51" i="366"/>
  <c r="AI51" i="366"/>
  <c r="AH51" i="366" s="1"/>
  <c r="AD51" i="366"/>
  <c r="AB51" i="366"/>
  <c r="AC51" i="366" s="1"/>
  <c r="W51" i="366"/>
  <c r="U51" i="366"/>
  <c r="Z51" i="366" s="1"/>
  <c r="P51" i="366"/>
  <c r="N51" i="366"/>
  <c r="AK50" i="366"/>
  <c r="AI50" i="366"/>
  <c r="AH50" i="366" s="1"/>
  <c r="AD50" i="366"/>
  <c r="AB50" i="366"/>
  <c r="AC50" i="366" s="1"/>
  <c r="W50" i="366"/>
  <c r="U50" i="366"/>
  <c r="Z50" i="366" s="1"/>
  <c r="P50" i="366"/>
  <c r="N50" i="366"/>
  <c r="M50" i="366" s="1"/>
  <c r="AK49" i="366"/>
  <c r="AI49" i="366"/>
  <c r="AH49" i="366" s="1"/>
  <c r="AD49" i="366"/>
  <c r="AB49" i="366"/>
  <c r="AG49" i="366" s="1"/>
  <c r="W49" i="366"/>
  <c r="U49" i="366"/>
  <c r="Z49" i="366" s="1"/>
  <c r="P49" i="366"/>
  <c r="N49" i="366"/>
  <c r="R49" i="366" s="1"/>
  <c r="AK48" i="366"/>
  <c r="AI48" i="366"/>
  <c r="AN48" i="366" s="1"/>
  <c r="AD48" i="366"/>
  <c r="AB48" i="366"/>
  <c r="AF48" i="366" s="1"/>
  <c r="W48" i="366"/>
  <c r="U48" i="366"/>
  <c r="X48" i="366" s="1"/>
  <c r="P48" i="366"/>
  <c r="N48" i="366"/>
  <c r="Q48" i="366" s="1"/>
  <c r="AK47" i="366"/>
  <c r="AI47" i="366"/>
  <c r="AL47" i="366" s="1"/>
  <c r="AD47" i="366"/>
  <c r="AB47" i="366"/>
  <c r="AA47" i="366" s="1"/>
  <c r="W47" i="366"/>
  <c r="U47" i="366"/>
  <c r="V47" i="366" s="1"/>
  <c r="P47" i="366"/>
  <c r="N47" i="366"/>
  <c r="M47" i="366" s="1"/>
  <c r="AK46" i="366"/>
  <c r="AI46" i="366"/>
  <c r="AJ46" i="366" s="1"/>
  <c r="AD46" i="366"/>
  <c r="AB46" i="366"/>
  <c r="AG46" i="366" s="1"/>
  <c r="W46" i="366"/>
  <c r="U46" i="366"/>
  <c r="T46" i="366" s="1"/>
  <c r="P46" i="366"/>
  <c r="N46" i="366"/>
  <c r="S46" i="366" s="1"/>
  <c r="AK37" i="366"/>
  <c r="AI37" i="366"/>
  <c r="AH37" i="366" s="1"/>
  <c r="AD37" i="366"/>
  <c r="AB37" i="366"/>
  <c r="AG37" i="366" s="1"/>
  <c r="W37" i="366"/>
  <c r="U37" i="366"/>
  <c r="Z37" i="366" s="1"/>
  <c r="P37" i="366"/>
  <c r="N37" i="366"/>
  <c r="R37" i="366" s="1"/>
  <c r="AK36" i="366"/>
  <c r="AI36" i="366"/>
  <c r="AN36" i="366" s="1"/>
  <c r="AD36" i="366"/>
  <c r="AB36" i="366"/>
  <c r="AF36" i="366" s="1"/>
  <c r="W36" i="366"/>
  <c r="U36" i="366"/>
  <c r="X36" i="366" s="1"/>
  <c r="P36" i="366"/>
  <c r="N36" i="366"/>
  <c r="S36" i="366" s="1"/>
  <c r="AK35" i="366"/>
  <c r="AI35" i="366"/>
  <c r="AL35" i="366" s="1"/>
  <c r="AD35" i="366"/>
  <c r="AB35" i="366"/>
  <c r="AC35" i="366" s="1"/>
  <c r="W35" i="366"/>
  <c r="U35" i="366"/>
  <c r="V35" i="366" s="1"/>
  <c r="P35" i="366"/>
  <c r="N35" i="366"/>
  <c r="R35" i="366" s="1"/>
  <c r="AK34" i="366"/>
  <c r="AI34" i="366"/>
  <c r="AJ34" i="366" s="1"/>
  <c r="AD34" i="366"/>
  <c r="AB34" i="366"/>
  <c r="AA34" i="366" s="1"/>
  <c r="W34" i="366"/>
  <c r="U34" i="366"/>
  <c r="T34" i="366" s="1"/>
  <c r="P34" i="366"/>
  <c r="N34" i="366"/>
  <c r="S34" i="366" s="1"/>
  <c r="AK32" i="366"/>
  <c r="AI32" i="366"/>
  <c r="AH32" i="366" s="1"/>
  <c r="AD32" i="366"/>
  <c r="AB32" i="366"/>
  <c r="AG32" i="366" s="1"/>
  <c r="W32" i="366"/>
  <c r="U32" i="366"/>
  <c r="Z32" i="366" s="1"/>
  <c r="P32" i="366"/>
  <c r="N32" i="366"/>
  <c r="R32" i="366" s="1"/>
  <c r="AK31" i="366"/>
  <c r="AI31" i="366"/>
  <c r="AN31" i="366" s="1"/>
  <c r="AD31" i="366"/>
  <c r="AB31" i="366"/>
  <c r="AF31" i="366" s="1"/>
  <c r="W31" i="366"/>
  <c r="U31" i="366"/>
  <c r="X31" i="366" s="1"/>
  <c r="P31" i="366"/>
  <c r="N31" i="366"/>
  <c r="M31" i="366" s="1"/>
  <c r="AK30" i="366"/>
  <c r="AI30" i="366"/>
  <c r="AL30" i="366" s="1"/>
  <c r="AD30" i="366"/>
  <c r="AB30" i="366"/>
  <c r="AG30" i="366" s="1"/>
  <c r="W30" i="366"/>
  <c r="U30" i="366"/>
  <c r="V30" i="366" s="1"/>
  <c r="P30" i="366"/>
  <c r="N30" i="366"/>
  <c r="M30" i="366" s="1"/>
  <c r="AK29" i="366"/>
  <c r="AI29" i="366"/>
  <c r="AJ29" i="366" s="1"/>
  <c r="AD29" i="366"/>
  <c r="AB29" i="366"/>
  <c r="AC29" i="366" s="1"/>
  <c r="W29" i="366"/>
  <c r="U29" i="366"/>
  <c r="T29" i="366" s="1"/>
  <c r="P29" i="366"/>
  <c r="N29" i="366"/>
  <c r="S29" i="366" s="1"/>
  <c r="A29" i="366"/>
  <c r="A30" i="366" s="1"/>
  <c r="A31" i="366" s="1"/>
  <c r="A32" i="366" s="1"/>
  <c r="A34" i="366" s="1"/>
  <c r="A35" i="366" s="1"/>
  <c r="A36" i="366" s="1"/>
  <c r="A37" i="366" s="1"/>
  <c r="A46" i="366" s="1"/>
  <c r="A47" i="366" s="1"/>
  <c r="A48" i="366" s="1"/>
  <c r="A49" i="366" s="1"/>
  <c r="AK28" i="366"/>
  <c r="AI28" i="366"/>
  <c r="AH28" i="366" s="1"/>
  <c r="AD28" i="366"/>
  <c r="AB28" i="366"/>
  <c r="AG28" i="366" s="1"/>
  <c r="W28" i="366"/>
  <c r="U28" i="366"/>
  <c r="Z28" i="366" s="1"/>
  <c r="P28" i="366"/>
  <c r="N28" i="366"/>
  <c r="R28" i="366" s="1"/>
  <c r="L17" i="366"/>
  <c r="L16" i="366"/>
  <c r="L14" i="366"/>
  <c r="L13" i="366"/>
  <c r="L12" i="366"/>
  <c r="AK80" i="365"/>
  <c r="AI80" i="365"/>
  <c r="AN80" i="365" s="1"/>
  <c r="AD80" i="365"/>
  <c r="AB80" i="365"/>
  <c r="AF80" i="365" s="1"/>
  <c r="AA80" i="365"/>
  <c r="Z80" i="365"/>
  <c r="W80" i="365"/>
  <c r="U80" i="365"/>
  <c r="X80" i="365" s="1"/>
  <c r="R80" i="365"/>
  <c r="Q80" i="365"/>
  <c r="P80" i="365"/>
  <c r="N80" i="365"/>
  <c r="O80" i="365" s="1"/>
  <c r="AK79" i="365"/>
  <c r="AI79" i="365"/>
  <c r="AJ79" i="365" s="1"/>
  <c r="AE79" i="365"/>
  <c r="AD79" i="365"/>
  <c r="AB79" i="365"/>
  <c r="AC79" i="365" s="1"/>
  <c r="Y79" i="365"/>
  <c r="W79" i="365"/>
  <c r="V79" i="365"/>
  <c r="U79" i="365"/>
  <c r="T79" i="365" s="1"/>
  <c r="P79" i="365"/>
  <c r="N79" i="365"/>
  <c r="M79" i="365" s="1"/>
  <c r="AK78" i="365"/>
  <c r="AI78" i="365"/>
  <c r="AH78" i="365" s="1"/>
  <c r="AD78" i="365"/>
  <c r="AB78" i="365"/>
  <c r="AG78" i="365" s="1"/>
  <c r="AA78" i="365"/>
  <c r="W78" i="365"/>
  <c r="U78" i="365"/>
  <c r="Z78" i="365" s="1"/>
  <c r="T78" i="365"/>
  <c r="P78" i="365"/>
  <c r="N78" i="365"/>
  <c r="R78" i="365" s="1"/>
  <c r="AK77" i="365"/>
  <c r="AI77" i="365"/>
  <c r="AM77" i="365" s="1"/>
  <c r="AH77" i="365"/>
  <c r="AD77" i="365"/>
  <c r="AB77" i="365"/>
  <c r="AE77" i="365" s="1"/>
  <c r="W77" i="365"/>
  <c r="U77" i="365"/>
  <c r="T77" i="365" s="1"/>
  <c r="P77" i="365"/>
  <c r="N77" i="365"/>
  <c r="O77" i="365" s="1"/>
  <c r="AM76" i="365"/>
  <c r="AL76" i="365"/>
  <c r="AK76" i="365"/>
  <c r="AI76" i="365"/>
  <c r="AJ76" i="365" s="1"/>
  <c r="AD76" i="365"/>
  <c r="AB76" i="365"/>
  <c r="AG76" i="365" s="1"/>
  <c r="W76" i="365"/>
  <c r="U76" i="365"/>
  <c r="T76" i="365" s="1"/>
  <c r="P76" i="365"/>
  <c r="N76" i="365"/>
  <c r="S76" i="365" s="1"/>
  <c r="M76" i="365"/>
  <c r="AK69" i="365"/>
  <c r="AI69" i="365"/>
  <c r="AN69" i="365" s="1"/>
  <c r="AD69" i="365"/>
  <c r="AB69" i="365"/>
  <c r="AF69" i="365" s="1"/>
  <c r="W69" i="365"/>
  <c r="U69" i="365"/>
  <c r="X69" i="365" s="1"/>
  <c r="P69" i="365"/>
  <c r="N69" i="365"/>
  <c r="O69" i="365" s="1"/>
  <c r="AK68" i="365"/>
  <c r="AI68" i="365"/>
  <c r="AL68" i="365" s="1"/>
  <c r="AD68" i="365"/>
  <c r="AB68" i="365"/>
  <c r="AC68" i="365" s="1"/>
  <c r="W68" i="365"/>
  <c r="U68" i="365"/>
  <c r="V68" i="365" s="1"/>
  <c r="P68" i="365"/>
  <c r="N68" i="365"/>
  <c r="M68" i="365" s="1"/>
  <c r="AK60" i="365"/>
  <c r="AI60" i="365"/>
  <c r="AN60" i="365" s="1"/>
  <c r="AD60" i="365"/>
  <c r="AB60" i="365"/>
  <c r="AF60" i="365" s="1"/>
  <c r="W60" i="365"/>
  <c r="U60" i="365"/>
  <c r="X60" i="365" s="1"/>
  <c r="P60" i="365"/>
  <c r="N60" i="365"/>
  <c r="O60" i="365" s="1"/>
  <c r="AK59" i="365"/>
  <c r="AI59" i="365"/>
  <c r="AJ59" i="365" s="1"/>
  <c r="AD59" i="365"/>
  <c r="AB59" i="365"/>
  <c r="AF59" i="365" s="1"/>
  <c r="W59" i="365"/>
  <c r="U59" i="365"/>
  <c r="T59" i="365" s="1"/>
  <c r="P59" i="365"/>
  <c r="N59" i="365"/>
  <c r="M59" i="365" s="1"/>
  <c r="AK58" i="365"/>
  <c r="AI58" i="365"/>
  <c r="AH58" i="365" s="1"/>
  <c r="AD58" i="365"/>
  <c r="AB58" i="365"/>
  <c r="AG58" i="365" s="1"/>
  <c r="W58" i="365"/>
  <c r="U58" i="365"/>
  <c r="Z58" i="365" s="1"/>
  <c r="P58" i="365"/>
  <c r="N58" i="365"/>
  <c r="R58" i="365" s="1"/>
  <c r="AK57" i="365"/>
  <c r="AI57" i="365"/>
  <c r="AJ57" i="365" s="1"/>
  <c r="AD57" i="365"/>
  <c r="AB57" i="365"/>
  <c r="AE57" i="365" s="1"/>
  <c r="W57" i="365"/>
  <c r="U57" i="365"/>
  <c r="T57" i="365" s="1"/>
  <c r="P57" i="365"/>
  <c r="N57" i="365"/>
  <c r="S57" i="365" s="1"/>
  <c r="AK56" i="365"/>
  <c r="AI56" i="365"/>
  <c r="AN56" i="365" s="1"/>
  <c r="AD56" i="365"/>
  <c r="AB56" i="365"/>
  <c r="AG56" i="365" s="1"/>
  <c r="W56" i="365"/>
  <c r="U56" i="365"/>
  <c r="Y56" i="365" s="1"/>
  <c r="P56" i="365"/>
  <c r="N56" i="365"/>
  <c r="Q56" i="365" s="1"/>
  <c r="AK44" i="365"/>
  <c r="AI44" i="365"/>
  <c r="AN44" i="365" s="1"/>
  <c r="AD44" i="365"/>
  <c r="AB44" i="365"/>
  <c r="AE44" i="365" s="1"/>
  <c r="W44" i="365"/>
  <c r="U44" i="365"/>
  <c r="T44" i="365" s="1"/>
  <c r="P44" i="365"/>
  <c r="N44" i="365"/>
  <c r="O44" i="365" s="1"/>
  <c r="A44" i="365"/>
  <c r="AK74" i="365"/>
  <c r="AI74" i="365"/>
  <c r="AL74" i="365" s="1"/>
  <c r="AD74" i="365"/>
  <c r="AB74" i="365"/>
  <c r="AE74" i="365" s="1"/>
  <c r="W74" i="365"/>
  <c r="U74" i="365"/>
  <c r="Z74" i="365" s="1"/>
  <c r="P74" i="365"/>
  <c r="N74" i="365"/>
  <c r="O74" i="365" s="1"/>
  <c r="AK73" i="365"/>
  <c r="AI73" i="365"/>
  <c r="AH73" i="365" s="1"/>
  <c r="AD73" i="365"/>
  <c r="AB73" i="365"/>
  <c r="W73" i="365"/>
  <c r="U73" i="365"/>
  <c r="Z73" i="365" s="1"/>
  <c r="P73" i="365"/>
  <c r="N73" i="365"/>
  <c r="Q73" i="365" s="1"/>
  <c r="AK72" i="365"/>
  <c r="AI72" i="365"/>
  <c r="AN72" i="365" s="1"/>
  <c r="AD72" i="365"/>
  <c r="AB72" i="365"/>
  <c r="AE72" i="365" s="1"/>
  <c r="W72" i="365"/>
  <c r="U72" i="365"/>
  <c r="V72" i="365" s="1"/>
  <c r="P72" i="365"/>
  <c r="N72" i="365"/>
  <c r="O72" i="365" s="1"/>
  <c r="AK71" i="365"/>
  <c r="AI71" i="365"/>
  <c r="AJ71" i="365" s="1"/>
  <c r="AD71" i="365"/>
  <c r="AB71" i="365"/>
  <c r="AC71" i="365" s="1"/>
  <c r="W71" i="365"/>
  <c r="U71" i="365"/>
  <c r="X71" i="365" s="1"/>
  <c r="P71" i="365"/>
  <c r="N71" i="365"/>
  <c r="R71" i="365" s="1"/>
  <c r="AK70" i="365"/>
  <c r="AI70" i="365"/>
  <c r="AM70" i="365" s="1"/>
  <c r="AD70" i="365"/>
  <c r="AB70" i="365"/>
  <c r="AE70" i="365" s="1"/>
  <c r="W70" i="365"/>
  <c r="U70" i="365"/>
  <c r="T70" i="365" s="1"/>
  <c r="P70" i="365"/>
  <c r="N70" i="365"/>
  <c r="O70" i="365" s="1"/>
  <c r="AK67" i="365"/>
  <c r="AI67" i="365"/>
  <c r="AH67" i="365" s="1"/>
  <c r="AD67" i="365"/>
  <c r="AB67" i="365"/>
  <c r="AC67" i="365" s="1"/>
  <c r="W67" i="365"/>
  <c r="U67" i="365"/>
  <c r="T67" i="365" s="1"/>
  <c r="P67" i="365"/>
  <c r="N67" i="365"/>
  <c r="R67" i="365" s="1"/>
  <c r="AK65" i="365"/>
  <c r="AI65" i="365"/>
  <c r="AN65" i="365" s="1"/>
  <c r="AD65" i="365"/>
  <c r="AB65" i="365"/>
  <c r="AF65" i="365" s="1"/>
  <c r="W65" i="365"/>
  <c r="U65" i="365"/>
  <c r="T65" i="365" s="1"/>
  <c r="P65" i="365"/>
  <c r="N65" i="365"/>
  <c r="O65" i="365" s="1"/>
  <c r="AK64" i="365"/>
  <c r="AI64" i="365"/>
  <c r="AH64" i="365" s="1"/>
  <c r="AD64" i="365"/>
  <c r="AB64" i="365"/>
  <c r="AC64" i="365" s="1"/>
  <c r="W64" i="365"/>
  <c r="U64" i="365"/>
  <c r="T64" i="365" s="1"/>
  <c r="P64" i="365"/>
  <c r="N64" i="365"/>
  <c r="S64" i="365" s="1"/>
  <c r="AK63" i="365"/>
  <c r="AI63" i="365"/>
  <c r="AM63" i="365" s="1"/>
  <c r="AD63" i="365"/>
  <c r="AB63" i="365"/>
  <c r="AE63" i="365" s="1"/>
  <c r="W63" i="365"/>
  <c r="U63" i="365"/>
  <c r="Y63" i="365" s="1"/>
  <c r="P63" i="365"/>
  <c r="N63" i="365"/>
  <c r="R63" i="365" s="1"/>
  <c r="AK62" i="365"/>
  <c r="AI62" i="365"/>
  <c r="AH62" i="365" s="1"/>
  <c r="AD62" i="365"/>
  <c r="AB62" i="365"/>
  <c r="AF62" i="365" s="1"/>
  <c r="W62" i="365"/>
  <c r="U62" i="365"/>
  <c r="Y62" i="365" s="1"/>
  <c r="P62" i="365"/>
  <c r="N62" i="365"/>
  <c r="R62" i="365" s="1"/>
  <c r="AK54" i="365"/>
  <c r="AI54" i="365"/>
  <c r="AM54" i="365" s="1"/>
  <c r="AD54" i="365"/>
  <c r="AB54" i="365"/>
  <c r="AC54" i="365" s="1"/>
  <c r="W54" i="365"/>
  <c r="U54" i="365"/>
  <c r="Y54" i="365" s="1"/>
  <c r="P54" i="365"/>
  <c r="N54" i="365"/>
  <c r="M54" i="365" s="1"/>
  <c r="AK53" i="365"/>
  <c r="AI53" i="365"/>
  <c r="AM53" i="365" s="1"/>
  <c r="AD53" i="365"/>
  <c r="AB53" i="365"/>
  <c r="AF53" i="365" s="1"/>
  <c r="W53" i="365"/>
  <c r="U53" i="365"/>
  <c r="X53" i="365" s="1"/>
  <c r="P53" i="365"/>
  <c r="N53" i="365"/>
  <c r="S53" i="365" s="1"/>
  <c r="AK52" i="365"/>
  <c r="AI52" i="365"/>
  <c r="AH52" i="365" s="1"/>
  <c r="AD52" i="365"/>
  <c r="AB52" i="365"/>
  <c r="AG52" i="365" s="1"/>
  <c r="W52" i="365"/>
  <c r="U52" i="365"/>
  <c r="X52" i="365" s="1"/>
  <c r="P52" i="365"/>
  <c r="N52" i="365"/>
  <c r="Q52" i="365" s="1"/>
  <c r="A52" i="365"/>
  <c r="A53" i="365" s="1"/>
  <c r="A54" i="365" s="1"/>
  <c r="A62" i="365" s="1"/>
  <c r="A63" i="365" s="1"/>
  <c r="A64" i="365" s="1"/>
  <c r="A65" i="365" s="1"/>
  <c r="A67" i="365" s="1"/>
  <c r="A70" i="365" s="1"/>
  <c r="A71" i="365" s="1"/>
  <c r="A72" i="365" s="1"/>
  <c r="A73" i="365" s="1"/>
  <c r="A74" i="365" s="1"/>
  <c r="AK51" i="365"/>
  <c r="AI51" i="365"/>
  <c r="AN51" i="365" s="1"/>
  <c r="AD51" i="365"/>
  <c r="AB51" i="365"/>
  <c r="AE51" i="365" s="1"/>
  <c r="W51" i="365"/>
  <c r="U51" i="365"/>
  <c r="Y51" i="365" s="1"/>
  <c r="P51" i="365"/>
  <c r="N51" i="365"/>
  <c r="M51" i="365" s="1"/>
  <c r="AK50" i="365"/>
  <c r="AI50" i="365"/>
  <c r="AM50" i="365" s="1"/>
  <c r="AD50" i="365"/>
  <c r="AB50" i="365"/>
  <c r="AF50" i="365" s="1"/>
  <c r="W50" i="365"/>
  <c r="U50" i="365"/>
  <c r="Y50" i="365" s="1"/>
  <c r="P50" i="365"/>
  <c r="N50" i="365"/>
  <c r="R50" i="365" s="1"/>
  <c r="AK49" i="365"/>
  <c r="AI49" i="365"/>
  <c r="AL49" i="365" s="1"/>
  <c r="AD49" i="365"/>
  <c r="AB49" i="365"/>
  <c r="AF49" i="365" s="1"/>
  <c r="W49" i="365"/>
  <c r="U49" i="365"/>
  <c r="T49" i="365" s="1"/>
  <c r="P49" i="365"/>
  <c r="N49" i="365"/>
  <c r="R49" i="365" s="1"/>
  <c r="AK48" i="365"/>
  <c r="AI48" i="365"/>
  <c r="AH48" i="365" s="1"/>
  <c r="AD48" i="365"/>
  <c r="AB48" i="365"/>
  <c r="AF48" i="365" s="1"/>
  <c r="W48" i="365"/>
  <c r="U48" i="365"/>
  <c r="Y48" i="365" s="1"/>
  <c r="P48" i="365"/>
  <c r="N48" i="365"/>
  <c r="S48" i="365" s="1"/>
  <c r="AK46" i="365"/>
  <c r="AI46" i="365"/>
  <c r="AH46" i="365" s="1"/>
  <c r="AD46" i="365"/>
  <c r="AB46" i="365"/>
  <c r="AA46" i="365" s="1"/>
  <c r="W46" i="365"/>
  <c r="U46" i="365"/>
  <c r="Z46" i="365" s="1"/>
  <c r="P46" i="365"/>
  <c r="N46" i="365"/>
  <c r="S46" i="365" s="1"/>
  <c r="AK45" i="365"/>
  <c r="AI45" i="365"/>
  <c r="AH45" i="365" s="1"/>
  <c r="AD45" i="365"/>
  <c r="AB45" i="365"/>
  <c r="AG45" i="365" s="1"/>
  <c r="W45" i="365"/>
  <c r="U45" i="365"/>
  <c r="Z45" i="365" s="1"/>
  <c r="P45" i="365"/>
  <c r="N45" i="365"/>
  <c r="Q45" i="365" s="1"/>
  <c r="AK43" i="365"/>
  <c r="AI43" i="365"/>
  <c r="AN43" i="365" s="1"/>
  <c r="AD43" i="365"/>
  <c r="AB43" i="365"/>
  <c r="AE43" i="365" s="1"/>
  <c r="W43" i="365"/>
  <c r="U43" i="365"/>
  <c r="V43" i="365" s="1"/>
  <c r="P43" i="365"/>
  <c r="N43" i="365"/>
  <c r="O43" i="365" s="1"/>
  <c r="AK41" i="365"/>
  <c r="AI41" i="365"/>
  <c r="AJ41" i="365" s="1"/>
  <c r="AD41" i="365"/>
  <c r="AB41" i="365"/>
  <c r="AC41" i="365" s="1"/>
  <c r="W41" i="365"/>
  <c r="U41" i="365"/>
  <c r="Z41" i="365" s="1"/>
  <c r="P41" i="365"/>
  <c r="N41" i="365"/>
  <c r="M41" i="365" s="1"/>
  <c r="AK40" i="365"/>
  <c r="AI40" i="365"/>
  <c r="AN40" i="365" s="1"/>
  <c r="AD40" i="365"/>
  <c r="AB40" i="365"/>
  <c r="AA40" i="365" s="1"/>
  <c r="W40" i="365"/>
  <c r="U40" i="365"/>
  <c r="T40" i="365" s="1"/>
  <c r="P40" i="365"/>
  <c r="N40" i="365"/>
  <c r="S40" i="365" s="1"/>
  <c r="AK39" i="365"/>
  <c r="AI39" i="365"/>
  <c r="AH39" i="365" s="1"/>
  <c r="AD39" i="365"/>
  <c r="AB39" i="365"/>
  <c r="AG39" i="365" s="1"/>
  <c r="W39" i="365"/>
  <c r="U39" i="365"/>
  <c r="Z39" i="365" s="1"/>
  <c r="P39" i="365"/>
  <c r="N39" i="365"/>
  <c r="Q39" i="365" s="1"/>
  <c r="AK38" i="365"/>
  <c r="AI38" i="365"/>
  <c r="AN38" i="365" s="1"/>
  <c r="AD38" i="365"/>
  <c r="AB38" i="365"/>
  <c r="AE38" i="365" s="1"/>
  <c r="W38" i="365"/>
  <c r="U38" i="365"/>
  <c r="V38" i="365" s="1"/>
  <c r="P38" i="365"/>
  <c r="N38" i="365"/>
  <c r="O38" i="365" s="1"/>
  <c r="AK36" i="365"/>
  <c r="AI36" i="365"/>
  <c r="AJ36" i="365" s="1"/>
  <c r="AD36" i="365"/>
  <c r="AB36" i="365"/>
  <c r="AC36" i="365" s="1"/>
  <c r="W36" i="365"/>
  <c r="U36" i="365"/>
  <c r="X36" i="365" s="1"/>
  <c r="P36" i="365"/>
  <c r="N36" i="365"/>
  <c r="O36" i="365" s="1"/>
  <c r="AK35" i="365"/>
  <c r="AI35" i="365"/>
  <c r="AN35" i="365" s="1"/>
  <c r="AD35" i="365"/>
  <c r="AB35" i="365"/>
  <c r="AA35" i="365" s="1"/>
  <c r="W35" i="365"/>
  <c r="U35" i="365"/>
  <c r="Z35" i="365" s="1"/>
  <c r="P35" i="365"/>
  <c r="N35" i="365"/>
  <c r="S35" i="365" s="1"/>
  <c r="AK33" i="365"/>
  <c r="AI33" i="365"/>
  <c r="AN33" i="365" s="1"/>
  <c r="AD33" i="365"/>
  <c r="AB33" i="365"/>
  <c r="AG33" i="365" s="1"/>
  <c r="W33" i="365"/>
  <c r="U33" i="365"/>
  <c r="Z33" i="365" s="1"/>
  <c r="P33" i="365"/>
  <c r="N33" i="365"/>
  <c r="Q33" i="365" s="1"/>
  <c r="AK32" i="365"/>
  <c r="AI32" i="365"/>
  <c r="AN32" i="365" s="1"/>
  <c r="AD32" i="365"/>
  <c r="AB32" i="365"/>
  <c r="AE32" i="365" s="1"/>
  <c r="W32" i="365"/>
  <c r="U32" i="365"/>
  <c r="V32" i="365" s="1"/>
  <c r="P32" i="365"/>
  <c r="N32" i="365"/>
  <c r="O32" i="365" s="1"/>
  <c r="AK30" i="365"/>
  <c r="AI30" i="365"/>
  <c r="AJ30" i="365" s="1"/>
  <c r="AD30" i="365"/>
  <c r="AB30" i="365"/>
  <c r="AC30" i="365" s="1"/>
  <c r="W30" i="365"/>
  <c r="U30" i="365"/>
  <c r="Z30" i="365" s="1"/>
  <c r="P30" i="365"/>
  <c r="N30" i="365"/>
  <c r="M30" i="365" s="1"/>
  <c r="AK29" i="365"/>
  <c r="AI29" i="365"/>
  <c r="AJ29" i="365" s="1"/>
  <c r="AD29" i="365"/>
  <c r="AB29" i="365"/>
  <c r="AA29" i="365" s="1"/>
  <c r="W29" i="365"/>
  <c r="U29" i="365"/>
  <c r="Z29" i="365" s="1"/>
  <c r="P29" i="365"/>
  <c r="N29" i="365"/>
  <c r="S29" i="365" s="1"/>
  <c r="A29" i="365"/>
  <c r="A30" i="365" s="1"/>
  <c r="A32" i="365" s="1"/>
  <c r="A33" i="365" s="1"/>
  <c r="A35" i="365" s="1"/>
  <c r="A36" i="365" s="1"/>
  <c r="A38" i="365" s="1"/>
  <c r="A39" i="365" s="1"/>
  <c r="A40" i="365" s="1"/>
  <c r="A41" i="365" s="1"/>
  <c r="A43" i="365" s="1"/>
  <c r="A45" i="365" s="1"/>
  <c r="A46" i="365" s="1"/>
  <c r="A48" i="365" s="1"/>
  <c r="A49" i="365" s="1"/>
  <c r="AK28" i="365"/>
  <c r="AI28" i="365"/>
  <c r="AN28" i="365" s="1"/>
  <c r="AD28" i="365"/>
  <c r="AB28" i="365"/>
  <c r="AG28" i="365" s="1"/>
  <c r="W28" i="365"/>
  <c r="U28" i="365"/>
  <c r="Z28" i="365" s="1"/>
  <c r="P28" i="365"/>
  <c r="N28" i="365"/>
  <c r="Q28" i="365" s="1"/>
  <c r="L17" i="365"/>
  <c r="L16" i="365"/>
  <c r="L14" i="365"/>
  <c r="L13" i="365"/>
  <c r="L12" i="365"/>
  <c r="AK45" i="364"/>
  <c r="AI45" i="364"/>
  <c r="AM45" i="364" s="1"/>
  <c r="AD45" i="364"/>
  <c r="AB45" i="364"/>
  <c r="AE45" i="364" s="1"/>
  <c r="W45" i="364"/>
  <c r="U45" i="364"/>
  <c r="X45" i="364" s="1"/>
  <c r="P45" i="364"/>
  <c r="N45" i="364"/>
  <c r="O45" i="364" s="1"/>
  <c r="AK46" i="364"/>
  <c r="AI46" i="364"/>
  <c r="AN46" i="364" s="1"/>
  <c r="AD46" i="364"/>
  <c r="AB46" i="364"/>
  <c r="AF46" i="364" s="1"/>
  <c r="W46" i="364"/>
  <c r="U46" i="364"/>
  <c r="X46" i="364" s="1"/>
  <c r="P46" i="364"/>
  <c r="N46" i="364"/>
  <c r="O46" i="364" s="1"/>
  <c r="AK47" i="364"/>
  <c r="AI47" i="364"/>
  <c r="AN47" i="364" s="1"/>
  <c r="AD47" i="364"/>
  <c r="AB47" i="364"/>
  <c r="AF47" i="364" s="1"/>
  <c r="W47" i="364"/>
  <c r="U47" i="364"/>
  <c r="X47" i="364" s="1"/>
  <c r="P47" i="364"/>
  <c r="N47" i="364"/>
  <c r="O47" i="364" s="1"/>
  <c r="A47" i="364"/>
  <c r="AK69" i="364"/>
  <c r="AI69" i="364"/>
  <c r="AH69" i="364" s="1"/>
  <c r="AD69" i="364"/>
  <c r="AB69" i="364"/>
  <c r="AA69" i="364" s="1"/>
  <c r="W69" i="364"/>
  <c r="U69" i="364"/>
  <c r="Y69" i="364" s="1"/>
  <c r="P69" i="364"/>
  <c r="N69" i="364"/>
  <c r="Q69" i="364" s="1"/>
  <c r="AK68" i="364"/>
  <c r="AI68" i="364"/>
  <c r="AH68" i="364" s="1"/>
  <c r="AD68" i="364"/>
  <c r="AB68" i="364"/>
  <c r="AE68" i="364" s="1"/>
  <c r="W68" i="364"/>
  <c r="U68" i="364"/>
  <c r="X68" i="364" s="1"/>
  <c r="P68" i="364"/>
  <c r="N68" i="364"/>
  <c r="O68" i="364" s="1"/>
  <c r="AK67" i="364"/>
  <c r="AI67" i="364"/>
  <c r="AJ67" i="364" s="1"/>
  <c r="AD67" i="364"/>
  <c r="AB67" i="364"/>
  <c r="AG67" i="364" s="1"/>
  <c r="W67" i="364"/>
  <c r="U67" i="364"/>
  <c r="T67" i="364" s="1"/>
  <c r="P67" i="364"/>
  <c r="N67" i="364"/>
  <c r="O67" i="364" s="1"/>
  <c r="AK66" i="364"/>
  <c r="AI66" i="364"/>
  <c r="AD66" i="364"/>
  <c r="AB66" i="364"/>
  <c r="AA66" i="364" s="1"/>
  <c r="W66" i="364"/>
  <c r="U66" i="364"/>
  <c r="T66" i="364" s="1"/>
  <c r="P66" i="364"/>
  <c r="N66" i="364"/>
  <c r="R66" i="364" s="1"/>
  <c r="AK64" i="364"/>
  <c r="AI64" i="364"/>
  <c r="AM64" i="364" s="1"/>
  <c r="AD64" i="364"/>
  <c r="AB64" i="364"/>
  <c r="AC64" i="364" s="1"/>
  <c r="W64" i="364"/>
  <c r="U64" i="364"/>
  <c r="V64" i="364" s="1"/>
  <c r="P64" i="364"/>
  <c r="N64" i="364"/>
  <c r="M64" i="364" s="1"/>
  <c r="AK63" i="364"/>
  <c r="AI63" i="364"/>
  <c r="AH63" i="364" s="1"/>
  <c r="AD63" i="364"/>
  <c r="AB63" i="364"/>
  <c r="AA63" i="364" s="1"/>
  <c r="W63" i="364"/>
  <c r="U63" i="364"/>
  <c r="Y63" i="364" s="1"/>
  <c r="P63" i="364"/>
  <c r="N63" i="364"/>
  <c r="Q63" i="364" s="1"/>
  <c r="AK62" i="364"/>
  <c r="AI62" i="364"/>
  <c r="AM62" i="364" s="1"/>
  <c r="AD62" i="364"/>
  <c r="AB62" i="364"/>
  <c r="AG62" i="364" s="1"/>
  <c r="W62" i="364"/>
  <c r="U62" i="364"/>
  <c r="V62" i="364" s="1"/>
  <c r="P62" i="364"/>
  <c r="N62" i="364"/>
  <c r="O62" i="364" s="1"/>
  <c r="AK61" i="364"/>
  <c r="AI61" i="364"/>
  <c r="AM61" i="364" s="1"/>
  <c r="AD61" i="364"/>
  <c r="AB61" i="364"/>
  <c r="AC61" i="364" s="1"/>
  <c r="W61" i="364"/>
  <c r="U61" i="364"/>
  <c r="Y61" i="364" s="1"/>
  <c r="P61" i="364"/>
  <c r="N61" i="364"/>
  <c r="R61" i="364" s="1"/>
  <c r="AK60" i="364"/>
  <c r="AI60" i="364"/>
  <c r="AM60" i="364" s="1"/>
  <c r="AD60" i="364"/>
  <c r="AB60" i="364"/>
  <c r="W60" i="364"/>
  <c r="U60" i="364"/>
  <c r="P60" i="364"/>
  <c r="N60" i="364"/>
  <c r="M60" i="364" s="1"/>
  <c r="AK58" i="364"/>
  <c r="AI58" i="364"/>
  <c r="AM58" i="364" s="1"/>
  <c r="AD58" i="364"/>
  <c r="AB58" i="364"/>
  <c r="AA58" i="364" s="1"/>
  <c r="W58" i="364"/>
  <c r="U58" i="364"/>
  <c r="Y58" i="364" s="1"/>
  <c r="P58" i="364"/>
  <c r="N58" i="364"/>
  <c r="S58" i="364" s="1"/>
  <c r="AK57" i="364"/>
  <c r="AI57" i="364"/>
  <c r="AM57" i="364" s="1"/>
  <c r="AD57" i="364"/>
  <c r="AB57" i="364"/>
  <c r="AF57" i="364" s="1"/>
  <c r="W57" i="364"/>
  <c r="U57" i="364"/>
  <c r="Y57" i="364" s="1"/>
  <c r="P57" i="364"/>
  <c r="N57" i="364"/>
  <c r="Q57" i="364" s="1"/>
  <c r="AK56" i="364"/>
  <c r="AI56" i="364"/>
  <c r="AL56" i="364" s="1"/>
  <c r="AD56" i="364"/>
  <c r="AB56" i="364"/>
  <c r="AE56" i="364" s="1"/>
  <c r="W56" i="364"/>
  <c r="U56" i="364"/>
  <c r="Y56" i="364" s="1"/>
  <c r="P56" i="364"/>
  <c r="N56" i="364"/>
  <c r="AK55" i="364"/>
  <c r="AI55" i="364"/>
  <c r="AM55" i="364" s="1"/>
  <c r="AD55" i="364"/>
  <c r="AB55" i="364"/>
  <c r="AF55" i="364" s="1"/>
  <c r="W55" i="364"/>
  <c r="U55" i="364"/>
  <c r="Y55" i="364" s="1"/>
  <c r="P55" i="364"/>
  <c r="N55" i="364"/>
  <c r="M55" i="364" s="1"/>
  <c r="AK54" i="364"/>
  <c r="AI54" i="364"/>
  <c r="AM54" i="364" s="1"/>
  <c r="AD54" i="364"/>
  <c r="AB54" i="364"/>
  <c r="AF54" i="364" s="1"/>
  <c r="W54" i="364"/>
  <c r="U54" i="364"/>
  <c r="Y54" i="364" s="1"/>
  <c r="P54" i="364"/>
  <c r="N54" i="364"/>
  <c r="R54" i="364" s="1"/>
  <c r="AK53" i="364"/>
  <c r="AI53" i="364"/>
  <c r="AM53" i="364" s="1"/>
  <c r="AD53" i="364"/>
  <c r="AB53" i="364"/>
  <c r="AF53" i="364" s="1"/>
  <c r="W53" i="364"/>
  <c r="U53" i="364"/>
  <c r="T53" i="364" s="1"/>
  <c r="P53" i="364"/>
  <c r="N53" i="364"/>
  <c r="Q53" i="364" s="1"/>
  <c r="AK51" i="364"/>
  <c r="AI51" i="364"/>
  <c r="AM51" i="364" s="1"/>
  <c r="AD51" i="364"/>
  <c r="AB51" i="364"/>
  <c r="W51" i="364"/>
  <c r="U51" i="364"/>
  <c r="Y51" i="364" s="1"/>
  <c r="P51" i="364"/>
  <c r="N51" i="364"/>
  <c r="R51" i="364" s="1"/>
  <c r="AK50" i="364"/>
  <c r="AI50" i="364"/>
  <c r="AM50" i="364" s="1"/>
  <c r="AD50" i="364"/>
  <c r="AB50" i="364"/>
  <c r="AG50" i="364" s="1"/>
  <c r="W50" i="364"/>
  <c r="U50" i="364"/>
  <c r="Z50" i="364" s="1"/>
  <c r="P50" i="364"/>
  <c r="N50" i="364"/>
  <c r="Q50" i="364" s="1"/>
  <c r="A50" i="364"/>
  <c r="A51" i="364" s="1"/>
  <c r="A53" i="364" s="1"/>
  <c r="A54" i="364" s="1"/>
  <c r="A55" i="364" s="1"/>
  <c r="A56" i="364" s="1"/>
  <c r="A57" i="364" s="1"/>
  <c r="A58" i="364" s="1"/>
  <c r="A60" i="364" s="1"/>
  <c r="A61" i="364" s="1"/>
  <c r="A62" i="364" s="1"/>
  <c r="A63" i="364" s="1"/>
  <c r="A64" i="364" s="1"/>
  <c r="AK49" i="364"/>
  <c r="AI49" i="364"/>
  <c r="AN49" i="364" s="1"/>
  <c r="AD49" i="364"/>
  <c r="AB49" i="364"/>
  <c r="AA49" i="364" s="1"/>
  <c r="W49" i="364"/>
  <c r="U49" i="364"/>
  <c r="T49" i="364" s="1"/>
  <c r="P49" i="364"/>
  <c r="N49" i="364"/>
  <c r="S49" i="364" s="1"/>
  <c r="AK48" i="364"/>
  <c r="AI48" i="364"/>
  <c r="AD48" i="364"/>
  <c r="AB48" i="364"/>
  <c r="AF48" i="364" s="1"/>
  <c r="W48" i="364"/>
  <c r="U48" i="364"/>
  <c r="Y48" i="364" s="1"/>
  <c r="P48" i="364"/>
  <c r="N48" i="364"/>
  <c r="R48" i="364" s="1"/>
  <c r="AK44" i="364"/>
  <c r="AI44" i="364"/>
  <c r="AM44" i="364" s="1"/>
  <c r="AD44" i="364"/>
  <c r="AB44" i="364"/>
  <c r="AF44" i="364" s="1"/>
  <c r="W44" i="364"/>
  <c r="U44" i="364"/>
  <c r="Z44" i="364" s="1"/>
  <c r="P44" i="364"/>
  <c r="N44" i="364"/>
  <c r="O44" i="364" s="1"/>
  <c r="AK42" i="364"/>
  <c r="AI42" i="364"/>
  <c r="AJ42" i="364" s="1"/>
  <c r="AD42" i="364"/>
  <c r="AB42" i="364"/>
  <c r="AC42" i="364" s="1"/>
  <c r="W42" i="364"/>
  <c r="U42" i="364"/>
  <c r="T42" i="364" s="1"/>
  <c r="P42" i="364"/>
  <c r="N42" i="364"/>
  <c r="S42" i="364" s="1"/>
  <c r="AK41" i="364"/>
  <c r="AI41" i="364"/>
  <c r="AH41" i="364" s="1"/>
  <c r="AD41" i="364"/>
  <c r="AB41" i="364"/>
  <c r="AG41" i="364" s="1"/>
  <c r="W41" i="364"/>
  <c r="U41" i="364"/>
  <c r="Z41" i="364" s="1"/>
  <c r="P41" i="364"/>
  <c r="N41" i="364"/>
  <c r="R41" i="364" s="1"/>
  <c r="AK40" i="364"/>
  <c r="AI40" i="364"/>
  <c r="AN40" i="364" s="1"/>
  <c r="AD40" i="364"/>
  <c r="AB40" i="364"/>
  <c r="AF40" i="364" s="1"/>
  <c r="W40" i="364"/>
  <c r="U40" i="364"/>
  <c r="X40" i="364" s="1"/>
  <c r="P40" i="364"/>
  <c r="N40" i="364"/>
  <c r="O40" i="364" s="1"/>
  <c r="AK39" i="364"/>
  <c r="AI39" i="364"/>
  <c r="AL39" i="364" s="1"/>
  <c r="AD39" i="364"/>
  <c r="AB39" i="364"/>
  <c r="AC39" i="364" s="1"/>
  <c r="W39" i="364"/>
  <c r="U39" i="364"/>
  <c r="V39" i="364" s="1"/>
  <c r="P39" i="364"/>
  <c r="N39" i="364"/>
  <c r="S39" i="364" s="1"/>
  <c r="AK38" i="364"/>
  <c r="AI38" i="364"/>
  <c r="AJ38" i="364" s="1"/>
  <c r="AD38" i="364"/>
  <c r="AB38" i="364"/>
  <c r="AC38" i="364" s="1"/>
  <c r="W38" i="364"/>
  <c r="U38" i="364"/>
  <c r="T38" i="364" s="1"/>
  <c r="P38" i="364"/>
  <c r="N38" i="364"/>
  <c r="S38" i="364" s="1"/>
  <c r="AK37" i="364"/>
  <c r="AI37" i="364"/>
  <c r="AH37" i="364" s="1"/>
  <c r="AD37" i="364"/>
  <c r="AB37" i="364"/>
  <c r="AG37" i="364" s="1"/>
  <c r="W37" i="364"/>
  <c r="U37" i="364"/>
  <c r="Z37" i="364" s="1"/>
  <c r="P37" i="364"/>
  <c r="N37" i="364"/>
  <c r="R37" i="364" s="1"/>
  <c r="AK35" i="364"/>
  <c r="AI35" i="364"/>
  <c r="AN35" i="364" s="1"/>
  <c r="AD35" i="364"/>
  <c r="AB35" i="364"/>
  <c r="AF35" i="364" s="1"/>
  <c r="W35" i="364"/>
  <c r="U35" i="364"/>
  <c r="X35" i="364" s="1"/>
  <c r="P35" i="364"/>
  <c r="N35" i="364"/>
  <c r="O35" i="364" s="1"/>
  <c r="AK34" i="364"/>
  <c r="AI34" i="364"/>
  <c r="AL34" i="364" s="1"/>
  <c r="AD34" i="364"/>
  <c r="AB34" i="364"/>
  <c r="AC34" i="364" s="1"/>
  <c r="W34" i="364"/>
  <c r="U34" i="364"/>
  <c r="V34" i="364" s="1"/>
  <c r="P34" i="364"/>
  <c r="N34" i="364"/>
  <c r="S34" i="364" s="1"/>
  <c r="AK33" i="364"/>
  <c r="AI33" i="364"/>
  <c r="AJ33" i="364" s="1"/>
  <c r="AD33" i="364"/>
  <c r="AB33" i="364"/>
  <c r="AC33" i="364" s="1"/>
  <c r="W33" i="364"/>
  <c r="U33" i="364"/>
  <c r="T33" i="364" s="1"/>
  <c r="P33" i="364"/>
  <c r="N33" i="364"/>
  <c r="S33" i="364" s="1"/>
  <c r="AK32" i="364"/>
  <c r="AI32" i="364"/>
  <c r="AH32" i="364" s="1"/>
  <c r="AD32" i="364"/>
  <c r="AB32" i="364"/>
  <c r="AG32" i="364" s="1"/>
  <c r="W32" i="364"/>
  <c r="U32" i="364"/>
  <c r="Z32" i="364" s="1"/>
  <c r="P32" i="364"/>
  <c r="N32" i="364"/>
  <c r="R32" i="364" s="1"/>
  <c r="AK30" i="364"/>
  <c r="AI30" i="364"/>
  <c r="AN30" i="364" s="1"/>
  <c r="AD30" i="364"/>
  <c r="AB30" i="364"/>
  <c r="AF30" i="364" s="1"/>
  <c r="W30" i="364"/>
  <c r="U30" i="364"/>
  <c r="X30" i="364" s="1"/>
  <c r="P30" i="364"/>
  <c r="N30" i="364"/>
  <c r="O30" i="364" s="1"/>
  <c r="AK29" i="364"/>
  <c r="AI29" i="364"/>
  <c r="AL29" i="364" s="1"/>
  <c r="AD29" i="364"/>
  <c r="AB29" i="364"/>
  <c r="AC29" i="364" s="1"/>
  <c r="W29" i="364"/>
  <c r="U29" i="364"/>
  <c r="V29" i="364" s="1"/>
  <c r="P29" i="364"/>
  <c r="N29" i="364"/>
  <c r="S29" i="364" s="1"/>
  <c r="A29" i="364"/>
  <c r="A30" i="364" s="1"/>
  <c r="A32" i="364" s="1"/>
  <c r="A33" i="364" s="1"/>
  <c r="A34" i="364" s="1"/>
  <c r="A35" i="364" s="1"/>
  <c r="A37" i="364" s="1"/>
  <c r="A38" i="364" s="1"/>
  <c r="A39" i="364" s="1"/>
  <c r="A40" i="364" s="1"/>
  <c r="A41" i="364" s="1"/>
  <c r="A42" i="364" s="1"/>
  <c r="A44" i="364" s="1"/>
  <c r="AK28" i="364"/>
  <c r="AI28" i="364"/>
  <c r="AJ28" i="364" s="1"/>
  <c r="AD28" i="364"/>
  <c r="AB28" i="364"/>
  <c r="AC28" i="364" s="1"/>
  <c r="W28" i="364"/>
  <c r="U28" i="364"/>
  <c r="T28" i="364" s="1"/>
  <c r="P28" i="364"/>
  <c r="N28" i="364"/>
  <c r="S28" i="364" s="1"/>
  <c r="L17" i="364"/>
  <c r="L16" i="364"/>
  <c r="L14" i="364"/>
  <c r="L13" i="364"/>
  <c r="L12" i="364"/>
  <c r="AK72" i="363"/>
  <c r="AJ72" i="363"/>
  <c r="AI72" i="363"/>
  <c r="AN72" i="363" s="1"/>
  <c r="AH72" i="363"/>
  <c r="AD72" i="363"/>
  <c r="AB72" i="363"/>
  <c r="W72" i="363"/>
  <c r="U72" i="363"/>
  <c r="Y72" i="363" s="1"/>
  <c r="R72" i="363"/>
  <c r="P72" i="363"/>
  <c r="N72" i="363"/>
  <c r="Q72" i="363" s="1"/>
  <c r="AM71" i="363"/>
  <c r="AK71" i="363"/>
  <c r="AI71" i="363"/>
  <c r="AL71" i="363" s="1"/>
  <c r="AD71" i="363"/>
  <c r="AB71" i="363"/>
  <c r="AC71" i="363" s="1"/>
  <c r="AA71" i="363"/>
  <c r="W71" i="363"/>
  <c r="U71" i="363"/>
  <c r="X71" i="363" s="1"/>
  <c r="T71" i="363"/>
  <c r="S71" i="363"/>
  <c r="R71" i="363"/>
  <c r="Q71" i="363"/>
  <c r="P71" i="363"/>
  <c r="O71" i="363"/>
  <c r="N71" i="363"/>
  <c r="M71" i="363" s="1"/>
  <c r="AK70" i="363"/>
  <c r="AI70" i="363"/>
  <c r="AH70" i="363" s="1"/>
  <c r="AD70" i="363"/>
  <c r="AB70" i="363"/>
  <c r="Y70" i="363"/>
  <c r="W70" i="363"/>
  <c r="V70" i="363"/>
  <c r="U70" i="363"/>
  <c r="Z70" i="363" s="1"/>
  <c r="P70" i="363"/>
  <c r="N70" i="363"/>
  <c r="AK69" i="363"/>
  <c r="AI69" i="363"/>
  <c r="AG69" i="363"/>
  <c r="AD69" i="363"/>
  <c r="AB69" i="363"/>
  <c r="AF69" i="363" s="1"/>
  <c r="W69" i="363"/>
  <c r="U69" i="363"/>
  <c r="X69" i="363" s="1"/>
  <c r="T69" i="363"/>
  <c r="S69" i="363"/>
  <c r="Q69" i="363"/>
  <c r="P69" i="363"/>
  <c r="N69" i="363"/>
  <c r="O69" i="363" s="1"/>
  <c r="AL68" i="363"/>
  <c r="AK68" i="363"/>
  <c r="AI68" i="363"/>
  <c r="AJ68" i="363" s="1"/>
  <c r="AE68" i="363"/>
  <c r="AD68" i="363"/>
  <c r="AB68" i="363"/>
  <c r="AG68" i="363" s="1"/>
  <c r="W68" i="363"/>
  <c r="U68" i="363"/>
  <c r="T68" i="363" s="1"/>
  <c r="P68" i="363"/>
  <c r="N68" i="363"/>
  <c r="AK67" i="363"/>
  <c r="AI67" i="363"/>
  <c r="AD67" i="363"/>
  <c r="AB67" i="363"/>
  <c r="AG67" i="363" s="1"/>
  <c r="AA67" i="363"/>
  <c r="W67" i="363"/>
  <c r="U67" i="363"/>
  <c r="S67" i="363"/>
  <c r="P67" i="363"/>
  <c r="N67" i="363"/>
  <c r="R67" i="363" s="1"/>
  <c r="AM66" i="363"/>
  <c r="AK66" i="363"/>
  <c r="AJ66" i="363"/>
  <c r="AI66" i="363"/>
  <c r="AL66" i="363" s="1"/>
  <c r="AG66" i="363"/>
  <c r="AD66" i="363"/>
  <c r="AB66" i="363"/>
  <c r="AC66" i="363" s="1"/>
  <c r="W66" i="363"/>
  <c r="V66" i="363"/>
  <c r="U66" i="363"/>
  <c r="X66" i="363" s="1"/>
  <c r="S66" i="363"/>
  <c r="R66" i="363"/>
  <c r="Q66" i="363"/>
  <c r="P66" i="363"/>
  <c r="O66" i="363"/>
  <c r="N66" i="363"/>
  <c r="M66" i="363" s="1"/>
  <c r="AK65" i="363"/>
  <c r="AI65" i="363"/>
  <c r="AD65" i="363"/>
  <c r="AB65" i="363"/>
  <c r="AG65" i="363" s="1"/>
  <c r="W65" i="363"/>
  <c r="U65" i="363"/>
  <c r="P65" i="363"/>
  <c r="N65" i="363"/>
  <c r="R65" i="363" s="1"/>
  <c r="AK64" i="363"/>
  <c r="AI64" i="363"/>
  <c r="AM64" i="363" s="1"/>
  <c r="AF64" i="363"/>
  <c r="AD64" i="363"/>
  <c r="AC64" i="363"/>
  <c r="AB64" i="363"/>
  <c r="AE64" i="363" s="1"/>
  <c r="AA64" i="363"/>
  <c r="W64" i="363"/>
  <c r="U64" i="363"/>
  <c r="V64" i="363" s="1"/>
  <c r="S64" i="363"/>
  <c r="R64" i="363"/>
  <c r="Q64" i="363"/>
  <c r="P64" i="363"/>
  <c r="N64" i="363"/>
  <c r="O64" i="363" s="1"/>
  <c r="AK63" i="363"/>
  <c r="AI63" i="363"/>
  <c r="AJ63" i="363" s="1"/>
  <c r="AH63" i="363"/>
  <c r="AG63" i="363"/>
  <c r="AF63" i="363"/>
  <c r="AD63" i="363"/>
  <c r="AC63" i="363"/>
  <c r="AB63" i="363"/>
  <c r="AA63" i="363" s="1"/>
  <c r="W63" i="363"/>
  <c r="U63" i="363"/>
  <c r="Q63" i="363"/>
  <c r="P63" i="363"/>
  <c r="N63" i="363"/>
  <c r="S63" i="363" s="1"/>
  <c r="AL62" i="363"/>
  <c r="AK62" i="363"/>
  <c r="AJ62" i="363"/>
  <c r="AI62" i="363"/>
  <c r="AN62" i="363" s="1"/>
  <c r="AH62" i="363"/>
  <c r="AD62" i="363"/>
  <c r="AB62" i="363"/>
  <c r="Z62" i="363"/>
  <c r="W62" i="363"/>
  <c r="U62" i="363"/>
  <c r="Y62" i="363" s="1"/>
  <c r="P62" i="363"/>
  <c r="N62" i="363"/>
  <c r="Q62" i="363" s="1"/>
  <c r="M62" i="363"/>
  <c r="AM61" i="363"/>
  <c r="AK61" i="363"/>
  <c r="AJ61" i="363"/>
  <c r="AI61" i="363"/>
  <c r="AL61" i="363" s="1"/>
  <c r="AG61" i="363"/>
  <c r="AE61" i="363"/>
  <c r="AD61" i="363"/>
  <c r="AB61" i="363"/>
  <c r="AC61" i="363" s="1"/>
  <c r="Y61" i="363"/>
  <c r="W61" i="363"/>
  <c r="V61" i="363"/>
  <c r="U61" i="363"/>
  <c r="Z61" i="363" s="1"/>
  <c r="P61" i="363"/>
  <c r="N61" i="363"/>
  <c r="M61" i="363" s="1"/>
  <c r="AN60" i="363"/>
  <c r="AM60" i="363"/>
  <c r="AL60" i="363"/>
  <c r="AK60" i="363"/>
  <c r="AI60" i="363"/>
  <c r="AH60" i="363" s="1"/>
  <c r="AD60" i="363"/>
  <c r="AB60" i="363"/>
  <c r="Y60" i="363"/>
  <c r="X60" i="363"/>
  <c r="W60" i="363"/>
  <c r="V60" i="363"/>
  <c r="U60" i="363"/>
  <c r="Z60" i="363" s="1"/>
  <c r="P60" i="363"/>
  <c r="N60" i="363"/>
  <c r="AN59" i="363"/>
  <c r="AK59" i="363"/>
  <c r="AI59" i="363"/>
  <c r="AM59" i="363" s="1"/>
  <c r="AF59" i="363"/>
  <c r="AD59" i="363"/>
  <c r="AB59" i="363"/>
  <c r="AE59" i="363" s="1"/>
  <c r="X59" i="363"/>
  <c r="W59" i="363"/>
  <c r="U59" i="363"/>
  <c r="V59" i="363" s="1"/>
  <c r="P59" i="363"/>
  <c r="N59" i="363"/>
  <c r="Q59" i="363" s="1"/>
  <c r="AK58" i="363"/>
  <c r="AI58" i="363"/>
  <c r="AH58" i="363" s="1"/>
  <c r="AD58" i="363"/>
  <c r="AB58" i="363"/>
  <c r="Y58" i="363"/>
  <c r="W58" i="363"/>
  <c r="V58" i="363"/>
  <c r="U58" i="363"/>
  <c r="Z58" i="363" s="1"/>
  <c r="P58" i="363"/>
  <c r="N58" i="363"/>
  <c r="AM57" i="363"/>
  <c r="AK57" i="363"/>
  <c r="AJ57" i="363"/>
  <c r="AI57" i="363"/>
  <c r="AN57" i="363" s="1"/>
  <c r="AD57" i="363"/>
  <c r="AC57" i="363"/>
  <c r="AB57" i="363"/>
  <c r="W57" i="363"/>
  <c r="U57" i="363"/>
  <c r="T57" i="363" s="1"/>
  <c r="R57" i="363"/>
  <c r="P57" i="363"/>
  <c r="O57" i="363"/>
  <c r="N57" i="363"/>
  <c r="Q57" i="363" s="1"/>
  <c r="AK56" i="363"/>
  <c r="AI56" i="363"/>
  <c r="AH56" i="363"/>
  <c r="AD56" i="363"/>
  <c r="AC56" i="363"/>
  <c r="AB56" i="363"/>
  <c r="AE56" i="363" s="1"/>
  <c r="W56" i="363"/>
  <c r="U56" i="363"/>
  <c r="V56" i="363" s="1"/>
  <c r="P56" i="363"/>
  <c r="N56" i="363"/>
  <c r="S56" i="363" s="1"/>
  <c r="M56" i="363"/>
  <c r="AK55" i="363"/>
  <c r="AI55" i="363"/>
  <c r="AJ55" i="363" s="1"/>
  <c r="AD55" i="363"/>
  <c r="AB55" i="363"/>
  <c r="AG55" i="363" s="1"/>
  <c r="AA55" i="363"/>
  <c r="W55" i="363"/>
  <c r="U55" i="363"/>
  <c r="T55" i="363" s="1"/>
  <c r="Q55" i="363"/>
  <c r="P55" i="363"/>
  <c r="N55" i="363"/>
  <c r="AN54" i="363"/>
  <c r="AM54" i="363"/>
  <c r="AK54" i="363"/>
  <c r="AJ54" i="363"/>
  <c r="AI54" i="363"/>
  <c r="AH54" i="363" s="1"/>
  <c r="AD54" i="363"/>
  <c r="AB54" i="363"/>
  <c r="Y54" i="363"/>
  <c r="W54" i="363"/>
  <c r="V54" i="363"/>
  <c r="U54" i="363"/>
  <c r="Z54" i="363" s="1"/>
  <c r="P54" i="363"/>
  <c r="N54" i="363"/>
  <c r="AK53" i="363"/>
  <c r="AI53" i="363"/>
  <c r="AN53" i="363" s="1"/>
  <c r="AH53" i="363"/>
  <c r="AD53" i="363"/>
  <c r="AC53" i="363"/>
  <c r="AB53" i="363"/>
  <c r="W53" i="363"/>
  <c r="U53" i="363"/>
  <c r="T53" i="363" s="1"/>
  <c r="P53" i="363"/>
  <c r="O53" i="363"/>
  <c r="N53" i="363"/>
  <c r="Q53" i="363" s="1"/>
  <c r="AK52" i="363"/>
  <c r="AI52" i="363"/>
  <c r="AH52" i="363"/>
  <c r="AF52" i="363"/>
  <c r="AD52" i="363"/>
  <c r="AC52" i="363"/>
  <c r="AB52" i="363"/>
  <c r="AE52" i="363" s="1"/>
  <c r="AA52" i="363"/>
  <c r="W52" i="363"/>
  <c r="U52" i="363"/>
  <c r="X52" i="363" s="1"/>
  <c r="S52" i="363"/>
  <c r="P52" i="363"/>
  <c r="N52" i="363"/>
  <c r="O52" i="363" s="1"/>
  <c r="AK51" i="363"/>
  <c r="AI51" i="363"/>
  <c r="AN51" i="363" s="1"/>
  <c r="AG51" i="363"/>
  <c r="AF51" i="363"/>
  <c r="AE51" i="363"/>
  <c r="AD51" i="363"/>
  <c r="AB51" i="363"/>
  <c r="AC51" i="363" s="1"/>
  <c r="AA51" i="363"/>
  <c r="Z51" i="363"/>
  <c r="Y51" i="363"/>
  <c r="X51" i="363"/>
  <c r="W51" i="363"/>
  <c r="V51" i="363"/>
  <c r="U51" i="363"/>
  <c r="T51" i="363" s="1"/>
  <c r="P51" i="363"/>
  <c r="N51" i="363"/>
  <c r="S51" i="363" s="1"/>
  <c r="AK50" i="363"/>
  <c r="AI50" i="363"/>
  <c r="AN50" i="363" s="1"/>
  <c r="AH50" i="363"/>
  <c r="AD50" i="363"/>
  <c r="AB50" i="363"/>
  <c r="W50" i="363"/>
  <c r="U50" i="363"/>
  <c r="Z50" i="363" s="1"/>
  <c r="T50" i="363"/>
  <c r="Q50" i="363"/>
  <c r="P50" i="363"/>
  <c r="O50" i="363"/>
  <c r="N50" i="363"/>
  <c r="AK49" i="363"/>
  <c r="AI49" i="363"/>
  <c r="AN49" i="363" s="1"/>
  <c r="AH49" i="363"/>
  <c r="AE49" i="363"/>
  <c r="AD49" i="363"/>
  <c r="AB49" i="363"/>
  <c r="W49" i="363"/>
  <c r="U49" i="363"/>
  <c r="T49" i="363"/>
  <c r="R49" i="363"/>
  <c r="P49" i="363"/>
  <c r="O49" i="363"/>
  <c r="N49" i="363"/>
  <c r="Q49" i="363" s="1"/>
  <c r="M49" i="363"/>
  <c r="AK48" i="363"/>
  <c r="AI48" i="363"/>
  <c r="AD48" i="363"/>
  <c r="AB48" i="363"/>
  <c r="AA48" i="363" s="1"/>
  <c r="Z48" i="363"/>
  <c r="X48" i="363"/>
  <c r="W48" i="363"/>
  <c r="U48" i="363"/>
  <c r="T48" i="363" s="1"/>
  <c r="P48" i="363"/>
  <c r="N48" i="363"/>
  <c r="O48" i="363" s="1"/>
  <c r="AK47" i="363"/>
  <c r="AI47" i="363"/>
  <c r="AN47" i="363" s="1"/>
  <c r="AH47" i="363"/>
  <c r="AG47" i="363"/>
  <c r="AF47" i="363"/>
  <c r="AE47" i="363"/>
  <c r="AD47" i="363"/>
  <c r="AB47" i="363"/>
  <c r="AC47" i="363" s="1"/>
  <c r="W47" i="363"/>
  <c r="U47" i="363"/>
  <c r="Y47" i="363" s="1"/>
  <c r="R47" i="363"/>
  <c r="P47" i="363"/>
  <c r="N47" i="363"/>
  <c r="S47" i="363" s="1"/>
  <c r="A47" i="363"/>
  <c r="A48" i="363" s="1"/>
  <c r="A49" i="363" s="1"/>
  <c r="A50" i="363" s="1"/>
  <c r="A51" i="363" s="1"/>
  <c r="A52" i="363" s="1"/>
  <c r="A53" i="363" s="1"/>
  <c r="A54" i="363" s="1"/>
  <c r="A55" i="363" s="1"/>
  <c r="A56" i="363" s="1"/>
  <c r="A57" i="363" s="1"/>
  <c r="A58" i="363" s="1"/>
  <c r="AK46" i="363"/>
  <c r="AI46" i="363"/>
  <c r="AN46" i="363" s="1"/>
  <c r="AH46" i="363"/>
  <c r="AF46" i="363"/>
  <c r="AD46" i="363"/>
  <c r="AB46" i="363"/>
  <c r="AE46" i="363" s="1"/>
  <c r="W46" i="363"/>
  <c r="V46" i="363"/>
  <c r="U46" i="363"/>
  <c r="Z46" i="363" s="1"/>
  <c r="P46" i="363"/>
  <c r="O46" i="363"/>
  <c r="N46" i="363"/>
  <c r="Q46" i="363" s="1"/>
  <c r="A46" i="363"/>
  <c r="AK45" i="363"/>
  <c r="AI45" i="363"/>
  <c r="AN45" i="363" s="1"/>
  <c r="AH45" i="363"/>
  <c r="AD45" i="363"/>
  <c r="AB45" i="363"/>
  <c r="Z45" i="363"/>
  <c r="W45" i="363"/>
  <c r="V45" i="363"/>
  <c r="U45" i="363"/>
  <c r="T45" i="363"/>
  <c r="P45" i="363"/>
  <c r="N45" i="363"/>
  <c r="M45" i="363" s="1"/>
  <c r="AK44" i="363"/>
  <c r="AI44" i="363"/>
  <c r="AL44" i="363" s="1"/>
  <c r="AD44" i="363"/>
  <c r="AB44" i="363"/>
  <c r="AC44" i="363" s="1"/>
  <c r="AA44" i="363"/>
  <c r="Z44" i="363"/>
  <c r="Y44" i="363"/>
  <c r="X44" i="363"/>
  <c r="W44" i="363"/>
  <c r="U44" i="363"/>
  <c r="T44" i="363" s="1"/>
  <c r="P44" i="363"/>
  <c r="N44" i="363"/>
  <c r="M44" i="363" s="1"/>
  <c r="AK42" i="363"/>
  <c r="AJ42" i="363"/>
  <c r="AI42" i="363"/>
  <c r="AH42" i="363" s="1"/>
  <c r="AF42" i="363"/>
  <c r="AD42" i="363"/>
  <c r="AB42" i="363"/>
  <c r="AG42" i="363" s="1"/>
  <c r="W42" i="363"/>
  <c r="U42" i="363"/>
  <c r="X42" i="363" s="1"/>
  <c r="T42" i="363"/>
  <c r="P42" i="363"/>
  <c r="N42" i="363"/>
  <c r="S42" i="363" s="1"/>
  <c r="AK41" i="363"/>
  <c r="AI41" i="363"/>
  <c r="AH41" i="363" s="1"/>
  <c r="AD41" i="363"/>
  <c r="AB41" i="363"/>
  <c r="AA41" i="363" s="1"/>
  <c r="W41" i="363"/>
  <c r="U41" i="363"/>
  <c r="X41" i="363" s="1"/>
  <c r="P41" i="363"/>
  <c r="N41" i="363"/>
  <c r="O41" i="363" s="1"/>
  <c r="AK40" i="363"/>
  <c r="AI40" i="363"/>
  <c r="AL40" i="363" s="1"/>
  <c r="AD40" i="363"/>
  <c r="AB40" i="363"/>
  <c r="AC40" i="363" s="1"/>
  <c r="W40" i="363"/>
  <c r="U40" i="363"/>
  <c r="T40" i="363" s="1"/>
  <c r="P40" i="363"/>
  <c r="O40" i="363"/>
  <c r="N40" i="363"/>
  <c r="M40" i="363" s="1"/>
  <c r="AM39" i="363"/>
  <c r="AK39" i="363"/>
  <c r="AJ39" i="363"/>
  <c r="AI39" i="363"/>
  <c r="AN39" i="363" s="1"/>
  <c r="AD39" i="363"/>
  <c r="AB39" i="363"/>
  <c r="AA39" i="363" s="1"/>
  <c r="W39" i="363"/>
  <c r="U39" i="363"/>
  <c r="Z39" i="363" s="1"/>
  <c r="P39" i="363"/>
  <c r="N39" i="363"/>
  <c r="S39" i="363" s="1"/>
  <c r="M39" i="363"/>
  <c r="AK38" i="363"/>
  <c r="AI38" i="363"/>
  <c r="AM38" i="363" s="1"/>
  <c r="AH38" i="363"/>
  <c r="AD38" i="363"/>
  <c r="AB38" i="363"/>
  <c r="AE38" i="363" s="1"/>
  <c r="Y38" i="363"/>
  <c r="W38" i="363"/>
  <c r="U38" i="363"/>
  <c r="V38" i="363" s="1"/>
  <c r="P38" i="363"/>
  <c r="N38" i="363"/>
  <c r="O38" i="363" s="1"/>
  <c r="AK37" i="363"/>
  <c r="AI37" i="363"/>
  <c r="AN37" i="363" s="1"/>
  <c r="AG37" i="363"/>
  <c r="AD37" i="363"/>
  <c r="AB37" i="363"/>
  <c r="AC37" i="363" s="1"/>
  <c r="Y37" i="363"/>
  <c r="W37" i="363"/>
  <c r="U37" i="363"/>
  <c r="V37" i="363" s="1"/>
  <c r="P37" i="363"/>
  <c r="N37" i="363"/>
  <c r="M37" i="363" s="1"/>
  <c r="AK36" i="363"/>
  <c r="AI36" i="363"/>
  <c r="AJ36" i="363" s="1"/>
  <c r="AH36" i="363"/>
  <c r="AD36" i="363"/>
  <c r="AB36" i="363"/>
  <c r="AA36" i="363" s="1"/>
  <c r="W36" i="363"/>
  <c r="U36" i="363"/>
  <c r="Z36" i="363" s="1"/>
  <c r="T36" i="363"/>
  <c r="P36" i="363"/>
  <c r="N36" i="363"/>
  <c r="S36" i="363" s="1"/>
  <c r="AK34" i="363"/>
  <c r="AI34" i="363"/>
  <c r="AN34" i="363" s="1"/>
  <c r="AD34" i="363"/>
  <c r="AB34" i="363"/>
  <c r="AG34" i="363" s="1"/>
  <c r="W34" i="363"/>
  <c r="U34" i="363"/>
  <c r="Y34" i="363" s="1"/>
  <c r="P34" i="363"/>
  <c r="N34" i="363"/>
  <c r="Q34" i="363" s="1"/>
  <c r="AK33" i="363"/>
  <c r="AI33" i="363"/>
  <c r="AM33" i="363" s="1"/>
  <c r="AD33" i="363"/>
  <c r="AB33" i="363"/>
  <c r="AE33" i="363" s="1"/>
  <c r="W33" i="363"/>
  <c r="U33" i="363"/>
  <c r="Y33" i="363" s="1"/>
  <c r="P33" i="363"/>
  <c r="N33" i="363"/>
  <c r="O33" i="363" s="1"/>
  <c r="AK32" i="363"/>
  <c r="AI32" i="363"/>
  <c r="AN32" i="363" s="1"/>
  <c r="AD32" i="363"/>
  <c r="AB32" i="363"/>
  <c r="AC32" i="363" s="1"/>
  <c r="W32" i="363"/>
  <c r="U32" i="363"/>
  <c r="X32" i="363" s="1"/>
  <c r="P32" i="363"/>
  <c r="N32" i="363"/>
  <c r="M32" i="363" s="1"/>
  <c r="AK31" i="363"/>
  <c r="AI31" i="363"/>
  <c r="AJ31" i="363" s="1"/>
  <c r="AD31" i="363"/>
  <c r="AB31" i="363"/>
  <c r="AA31" i="363" s="1"/>
  <c r="W31" i="363"/>
  <c r="U31" i="363"/>
  <c r="Z31" i="363" s="1"/>
  <c r="T31" i="363"/>
  <c r="P31" i="363"/>
  <c r="N31" i="363"/>
  <c r="S31" i="363" s="1"/>
  <c r="AK30" i="363"/>
  <c r="AI30" i="363"/>
  <c r="AN30" i="363" s="1"/>
  <c r="AD30" i="363"/>
  <c r="AB30" i="363"/>
  <c r="AG30" i="363" s="1"/>
  <c r="W30" i="363"/>
  <c r="U30" i="363"/>
  <c r="Y30" i="363" s="1"/>
  <c r="P30" i="363"/>
  <c r="N30" i="363"/>
  <c r="Q30" i="363" s="1"/>
  <c r="AK29" i="363"/>
  <c r="AI29" i="363"/>
  <c r="AM29" i="363" s="1"/>
  <c r="AD29" i="363"/>
  <c r="AB29" i="363"/>
  <c r="AE29" i="363" s="1"/>
  <c r="W29" i="363"/>
  <c r="U29" i="363"/>
  <c r="Z29" i="363" s="1"/>
  <c r="P29" i="363"/>
  <c r="N29" i="363"/>
  <c r="O29" i="363" s="1"/>
  <c r="A29" i="363"/>
  <c r="A30" i="363" s="1"/>
  <c r="A31" i="363" s="1"/>
  <c r="A32" i="363" s="1"/>
  <c r="A33" i="363" s="1"/>
  <c r="A34" i="363" s="1"/>
  <c r="A36" i="363" s="1"/>
  <c r="A37" i="363" s="1"/>
  <c r="A38" i="363" s="1"/>
  <c r="A39" i="363" s="1"/>
  <c r="A40" i="363" s="1"/>
  <c r="A41" i="363" s="1"/>
  <c r="A42" i="363" s="1"/>
  <c r="AK28" i="363"/>
  <c r="AI28" i="363"/>
  <c r="AN28" i="363" s="1"/>
  <c r="AD28" i="363"/>
  <c r="AB28" i="363"/>
  <c r="AC28" i="363" s="1"/>
  <c r="W28" i="363"/>
  <c r="U28" i="363"/>
  <c r="V28" i="363" s="1"/>
  <c r="P28" i="363"/>
  <c r="N28" i="363"/>
  <c r="M28" i="363" s="1"/>
  <c r="L17" i="363"/>
  <c r="L16" i="363"/>
  <c r="L14" i="363"/>
  <c r="L13" i="363"/>
  <c r="L12" i="363"/>
  <c r="N36" i="362"/>
  <c r="S36" i="362" s="1"/>
  <c r="P36" i="362"/>
  <c r="U36" i="362"/>
  <c r="V36" i="362" s="1"/>
  <c r="W36" i="362"/>
  <c r="AB36" i="362"/>
  <c r="AA36" i="362" s="1"/>
  <c r="AD36" i="362"/>
  <c r="AI36" i="362"/>
  <c r="AH36" i="362" s="1"/>
  <c r="AK36" i="362"/>
  <c r="AK72" i="362"/>
  <c r="AI72" i="362"/>
  <c r="AH72" i="362" s="1"/>
  <c r="AD72" i="362"/>
  <c r="AB72" i="362"/>
  <c r="AG72" i="362" s="1"/>
  <c r="W72" i="362"/>
  <c r="U72" i="362"/>
  <c r="Y72" i="362" s="1"/>
  <c r="P72" i="362"/>
  <c r="N72" i="362"/>
  <c r="R72" i="362" s="1"/>
  <c r="AK71" i="362"/>
  <c r="AI71" i="362"/>
  <c r="AD71" i="362"/>
  <c r="AB71" i="362"/>
  <c r="AA71" i="362" s="1"/>
  <c r="W71" i="362"/>
  <c r="U71" i="362"/>
  <c r="V71" i="362" s="1"/>
  <c r="R71" i="362"/>
  <c r="P71" i="362"/>
  <c r="N71" i="362"/>
  <c r="M71" i="362" s="1"/>
  <c r="AK70" i="362"/>
  <c r="AI70" i="362"/>
  <c r="AH70" i="362" s="1"/>
  <c r="AD70" i="362"/>
  <c r="AB70" i="362"/>
  <c r="AC70" i="362" s="1"/>
  <c r="W70" i="362"/>
  <c r="U70" i="362"/>
  <c r="Y70" i="362" s="1"/>
  <c r="P70" i="362"/>
  <c r="N70" i="362"/>
  <c r="S70" i="362" s="1"/>
  <c r="AK69" i="362"/>
  <c r="AI69" i="362"/>
  <c r="AN69" i="362" s="1"/>
  <c r="AG69" i="362"/>
  <c r="AD69" i="362"/>
  <c r="AB69" i="362"/>
  <c r="AF69" i="362" s="1"/>
  <c r="W69" i="362"/>
  <c r="U69" i="362"/>
  <c r="P69" i="362"/>
  <c r="N69" i="362"/>
  <c r="R69" i="362" s="1"/>
  <c r="M69" i="362"/>
  <c r="AK68" i="362"/>
  <c r="AI68" i="362"/>
  <c r="AH68" i="362" s="1"/>
  <c r="AD68" i="362"/>
  <c r="AC68" i="362"/>
  <c r="AB68" i="362"/>
  <c r="AF68" i="362" s="1"/>
  <c r="W68" i="362"/>
  <c r="U68" i="362"/>
  <c r="T68" i="362" s="1"/>
  <c r="P68" i="362"/>
  <c r="N68" i="362"/>
  <c r="S68" i="362" s="1"/>
  <c r="AK67" i="362"/>
  <c r="AI67" i="362"/>
  <c r="AN67" i="362" s="1"/>
  <c r="AD67" i="362"/>
  <c r="AB67" i="362"/>
  <c r="AA67" i="362" s="1"/>
  <c r="W67" i="362"/>
  <c r="U67" i="362"/>
  <c r="Z67" i="362" s="1"/>
  <c r="P67" i="362"/>
  <c r="N67" i="362"/>
  <c r="R67" i="362" s="1"/>
  <c r="M67" i="362"/>
  <c r="AN66" i="362"/>
  <c r="AM66" i="362"/>
  <c r="AK66" i="362"/>
  <c r="AI66" i="362"/>
  <c r="AJ66" i="362" s="1"/>
  <c r="AD66" i="362"/>
  <c r="AB66" i="362"/>
  <c r="AA66" i="362" s="1"/>
  <c r="W66" i="362"/>
  <c r="U66" i="362"/>
  <c r="V66" i="362" s="1"/>
  <c r="P66" i="362"/>
  <c r="N66" i="362"/>
  <c r="M66" i="362" s="1"/>
  <c r="AK65" i="362"/>
  <c r="AI65" i="362"/>
  <c r="AN65" i="362" s="1"/>
  <c r="AD65" i="362"/>
  <c r="AB65" i="362"/>
  <c r="AF65" i="362" s="1"/>
  <c r="W65" i="362"/>
  <c r="U65" i="362"/>
  <c r="Z65" i="362" s="1"/>
  <c r="P65" i="362"/>
  <c r="N65" i="362"/>
  <c r="R65" i="362" s="1"/>
  <c r="AK64" i="362"/>
  <c r="AI64" i="362"/>
  <c r="AM64" i="362" s="1"/>
  <c r="AD64" i="362"/>
  <c r="AB64" i="362"/>
  <c r="AG64" i="362" s="1"/>
  <c r="W64" i="362"/>
  <c r="U64" i="362"/>
  <c r="X64" i="362" s="1"/>
  <c r="P64" i="362"/>
  <c r="N64" i="362"/>
  <c r="S64" i="362" s="1"/>
  <c r="AK63" i="362"/>
  <c r="AI63" i="362"/>
  <c r="AN63" i="362" s="1"/>
  <c r="AG63" i="362"/>
  <c r="AF63" i="362"/>
  <c r="AD63" i="362"/>
  <c r="AB63" i="362"/>
  <c r="AA63" i="362" s="1"/>
  <c r="W63" i="362"/>
  <c r="U63" i="362"/>
  <c r="Z63" i="362" s="1"/>
  <c r="P63" i="362"/>
  <c r="N63" i="362"/>
  <c r="R63" i="362" s="1"/>
  <c r="AK62" i="362"/>
  <c r="AI62" i="362"/>
  <c r="AL62" i="362" s="1"/>
  <c r="AD62" i="362"/>
  <c r="AB62" i="362"/>
  <c r="AG62" i="362" s="1"/>
  <c r="W62" i="362"/>
  <c r="U62" i="362"/>
  <c r="Y62" i="362" s="1"/>
  <c r="P62" i="362"/>
  <c r="N62" i="362"/>
  <c r="S62" i="362" s="1"/>
  <c r="AK61" i="362"/>
  <c r="AI61" i="362"/>
  <c r="AJ61" i="362" s="1"/>
  <c r="AD61" i="362"/>
  <c r="AB61" i="362"/>
  <c r="AF61" i="362" s="1"/>
  <c r="W61" i="362"/>
  <c r="U61" i="362"/>
  <c r="V61" i="362" s="1"/>
  <c r="P61" i="362"/>
  <c r="N61" i="362"/>
  <c r="M61" i="362" s="1"/>
  <c r="AK60" i="362"/>
  <c r="AI60" i="362"/>
  <c r="AH60" i="362" s="1"/>
  <c r="AD60" i="362"/>
  <c r="AB60" i="362"/>
  <c r="AG60" i="362" s="1"/>
  <c r="W60" i="362"/>
  <c r="U60" i="362"/>
  <c r="T60" i="362" s="1"/>
  <c r="P60" i="362"/>
  <c r="N60" i="362"/>
  <c r="S60" i="362" s="1"/>
  <c r="AK59" i="362"/>
  <c r="AI59" i="362"/>
  <c r="AM59" i="362" s="1"/>
  <c r="AD59" i="362"/>
  <c r="AB59" i="362"/>
  <c r="AC59" i="362" s="1"/>
  <c r="W59" i="362"/>
  <c r="U59" i="362"/>
  <c r="Y59" i="362" s="1"/>
  <c r="P59" i="362"/>
  <c r="N59" i="362"/>
  <c r="O59" i="362" s="1"/>
  <c r="M59" i="362"/>
  <c r="AK58" i="362"/>
  <c r="AI58" i="362"/>
  <c r="AH58" i="362" s="1"/>
  <c r="AD58" i="362"/>
  <c r="AB58" i="362"/>
  <c r="AG58" i="362" s="1"/>
  <c r="W58" i="362"/>
  <c r="U58" i="362"/>
  <c r="X58" i="362" s="1"/>
  <c r="P58" i="362"/>
  <c r="N58" i="362"/>
  <c r="S58" i="362" s="1"/>
  <c r="AK57" i="362"/>
  <c r="AI57" i="362"/>
  <c r="AH57" i="362" s="1"/>
  <c r="AD57" i="362"/>
  <c r="AB57" i="362"/>
  <c r="AG57" i="362" s="1"/>
  <c r="W57" i="362"/>
  <c r="U57" i="362"/>
  <c r="Y57" i="362" s="1"/>
  <c r="P57" i="362"/>
  <c r="N57" i="362"/>
  <c r="S57" i="362" s="1"/>
  <c r="AK56" i="362"/>
  <c r="AI56" i="362"/>
  <c r="AM56" i="362" s="1"/>
  <c r="AG56" i="362"/>
  <c r="AD56" i="362"/>
  <c r="AB56" i="362"/>
  <c r="AC56" i="362" s="1"/>
  <c r="W56" i="362"/>
  <c r="U56" i="362"/>
  <c r="V56" i="362" s="1"/>
  <c r="P56" i="362"/>
  <c r="N56" i="362"/>
  <c r="O56" i="362" s="1"/>
  <c r="AK55" i="362"/>
  <c r="AI55" i="362"/>
  <c r="AJ55" i="362" s="1"/>
  <c r="AD55" i="362"/>
  <c r="AB55" i="362"/>
  <c r="AC55" i="362" s="1"/>
  <c r="W55" i="362"/>
  <c r="U55" i="362"/>
  <c r="V55" i="362" s="1"/>
  <c r="P55" i="362"/>
  <c r="N55" i="362"/>
  <c r="S55" i="362" s="1"/>
  <c r="AK54" i="362"/>
  <c r="AI54" i="362"/>
  <c r="AH54" i="362" s="1"/>
  <c r="AD54" i="362"/>
  <c r="AB54" i="362"/>
  <c r="W54" i="362"/>
  <c r="U54" i="362"/>
  <c r="Z54" i="362" s="1"/>
  <c r="P54" i="362"/>
  <c r="N54" i="362"/>
  <c r="M54" i="362" s="1"/>
  <c r="AK53" i="362"/>
  <c r="AI53" i="362"/>
  <c r="AN53" i="362" s="1"/>
  <c r="AD53" i="362"/>
  <c r="AB53" i="362"/>
  <c r="AE53" i="362" s="1"/>
  <c r="W53" i="362"/>
  <c r="U53" i="362"/>
  <c r="Y53" i="362" s="1"/>
  <c r="P53" i="362"/>
  <c r="N53" i="362"/>
  <c r="R53" i="362" s="1"/>
  <c r="AK52" i="362"/>
  <c r="AI52" i="362"/>
  <c r="AM52" i="362" s="1"/>
  <c r="AD52" i="362"/>
  <c r="AB52" i="362"/>
  <c r="AG52" i="362" s="1"/>
  <c r="W52" i="362"/>
  <c r="U52" i="362"/>
  <c r="V52" i="362" s="1"/>
  <c r="P52" i="362"/>
  <c r="N52" i="362"/>
  <c r="O52" i="362" s="1"/>
  <c r="AK51" i="362"/>
  <c r="AI51" i="362"/>
  <c r="AJ51" i="362" s="1"/>
  <c r="AD51" i="362"/>
  <c r="AB51" i="362"/>
  <c r="AC51" i="362" s="1"/>
  <c r="W51" i="362"/>
  <c r="U51" i="362"/>
  <c r="Z51" i="362" s="1"/>
  <c r="P51" i="362"/>
  <c r="N51" i="362"/>
  <c r="M51" i="362" s="1"/>
  <c r="AK50" i="362"/>
  <c r="AI50" i="362"/>
  <c r="AH50" i="362" s="1"/>
  <c r="AD50" i="362"/>
  <c r="AB50" i="362"/>
  <c r="AA50" i="362" s="1"/>
  <c r="W50" i="362"/>
  <c r="U50" i="362"/>
  <c r="Z50" i="362" s="1"/>
  <c r="P50" i="362"/>
  <c r="N50" i="362"/>
  <c r="O50" i="362" s="1"/>
  <c r="AK49" i="362"/>
  <c r="AI49" i="362"/>
  <c r="AN49" i="362" s="1"/>
  <c r="AD49" i="362"/>
  <c r="AB49" i="362"/>
  <c r="AA49" i="362" s="1"/>
  <c r="W49" i="362"/>
  <c r="U49" i="362"/>
  <c r="P49" i="362"/>
  <c r="N49" i="362"/>
  <c r="Q49" i="362" s="1"/>
  <c r="AK48" i="362"/>
  <c r="AI48" i="362"/>
  <c r="AN48" i="362" s="1"/>
  <c r="AD48" i="362"/>
  <c r="AB48" i="362"/>
  <c r="AE48" i="362" s="1"/>
  <c r="W48" i="362"/>
  <c r="U48" i="362"/>
  <c r="V48" i="362" s="1"/>
  <c r="P48" i="362"/>
  <c r="N48" i="362"/>
  <c r="O48" i="362" s="1"/>
  <c r="AK47" i="362"/>
  <c r="AI47" i="362"/>
  <c r="AJ47" i="362" s="1"/>
  <c r="AD47" i="362"/>
  <c r="AB47" i="362"/>
  <c r="AC47" i="362" s="1"/>
  <c r="W47" i="362"/>
  <c r="U47" i="362"/>
  <c r="Z47" i="362" s="1"/>
  <c r="P47" i="362"/>
  <c r="N47" i="362"/>
  <c r="M47" i="362" s="1"/>
  <c r="AK46" i="362"/>
  <c r="AI46" i="362"/>
  <c r="AJ46" i="362" s="1"/>
  <c r="AD46" i="362"/>
  <c r="AB46" i="362"/>
  <c r="AA46" i="362" s="1"/>
  <c r="W46" i="362"/>
  <c r="U46" i="362"/>
  <c r="Z46" i="362" s="1"/>
  <c r="P46" i="362"/>
  <c r="N46" i="362"/>
  <c r="M46" i="362" s="1"/>
  <c r="A46" i="362"/>
  <c r="A47" i="362" s="1"/>
  <c r="A48" i="362" s="1"/>
  <c r="A49" i="362" s="1"/>
  <c r="A50" i="362" s="1"/>
  <c r="A51" i="362" s="1"/>
  <c r="A52" i="362" s="1"/>
  <c r="A53" i="362" s="1"/>
  <c r="A54" i="362" s="1"/>
  <c r="A55" i="362" s="1"/>
  <c r="A56" i="362" s="1"/>
  <c r="A57" i="362" s="1"/>
  <c r="A58" i="362" s="1"/>
  <c r="AK45" i="362"/>
  <c r="AI45" i="362"/>
  <c r="AN45" i="362" s="1"/>
  <c r="AD45" i="362"/>
  <c r="AB45" i="362"/>
  <c r="W45" i="362"/>
  <c r="U45" i="362"/>
  <c r="Z45" i="362" s="1"/>
  <c r="P45" i="362"/>
  <c r="N45" i="362"/>
  <c r="Q45" i="362" s="1"/>
  <c r="AK44" i="362"/>
  <c r="AI44" i="362"/>
  <c r="AL44" i="362" s="1"/>
  <c r="AE44" i="362"/>
  <c r="AD44" i="362"/>
  <c r="AB44" i="362"/>
  <c r="AC44" i="362" s="1"/>
  <c r="X44" i="362"/>
  <c r="W44" i="362"/>
  <c r="U44" i="362"/>
  <c r="V44" i="362" s="1"/>
  <c r="T44" i="362"/>
  <c r="P44" i="362"/>
  <c r="N44" i="362"/>
  <c r="S44" i="362" s="1"/>
  <c r="AK42" i="362"/>
  <c r="AI42" i="362"/>
  <c r="AJ42" i="362" s="1"/>
  <c r="AD42" i="362"/>
  <c r="AB42" i="362"/>
  <c r="AA42" i="362" s="1"/>
  <c r="W42" i="362"/>
  <c r="U42" i="362"/>
  <c r="T42" i="362" s="1"/>
  <c r="P42" i="362"/>
  <c r="N42" i="362"/>
  <c r="S42" i="362" s="1"/>
  <c r="AK41" i="362"/>
  <c r="AI41" i="362"/>
  <c r="AH41" i="362" s="1"/>
  <c r="AD41" i="362"/>
  <c r="AB41" i="362"/>
  <c r="AA41" i="362" s="1"/>
  <c r="W41" i="362"/>
  <c r="U41" i="362"/>
  <c r="Z41" i="362" s="1"/>
  <c r="S41" i="362"/>
  <c r="Q41" i="362"/>
  <c r="P41" i="362"/>
  <c r="N41" i="362"/>
  <c r="O41" i="362" s="1"/>
  <c r="AK40" i="362"/>
  <c r="AI40" i="362"/>
  <c r="AN40" i="362" s="1"/>
  <c r="AD40" i="362"/>
  <c r="AB40" i="362"/>
  <c r="AC40" i="362" s="1"/>
  <c r="W40" i="362"/>
  <c r="U40" i="362"/>
  <c r="Z40" i="362" s="1"/>
  <c r="P40" i="362"/>
  <c r="N40" i="362"/>
  <c r="O40" i="362" s="1"/>
  <c r="AK39" i="362"/>
  <c r="AI39" i="362"/>
  <c r="AH39" i="362" s="1"/>
  <c r="AD39" i="362"/>
  <c r="AB39" i="362"/>
  <c r="AC39" i="362" s="1"/>
  <c r="W39" i="362"/>
  <c r="U39" i="362"/>
  <c r="Z39" i="362" s="1"/>
  <c r="P39" i="362"/>
  <c r="N39" i="362"/>
  <c r="M39" i="362" s="1"/>
  <c r="AK38" i="362"/>
  <c r="AI38" i="362"/>
  <c r="AN38" i="362" s="1"/>
  <c r="AH38" i="362"/>
  <c r="AD38" i="362"/>
  <c r="AB38" i="362"/>
  <c r="AA38" i="362" s="1"/>
  <c r="W38" i="362"/>
  <c r="U38" i="362"/>
  <c r="T38" i="362" s="1"/>
  <c r="P38" i="362"/>
  <c r="N38" i="362"/>
  <c r="S38" i="362" s="1"/>
  <c r="AK37" i="362"/>
  <c r="AI37" i="362"/>
  <c r="AH37" i="362" s="1"/>
  <c r="AD37" i="362"/>
  <c r="AB37" i="362"/>
  <c r="AG37" i="362" s="1"/>
  <c r="W37" i="362"/>
  <c r="U37" i="362"/>
  <c r="Z37" i="362" s="1"/>
  <c r="P37" i="362"/>
  <c r="N37" i="362"/>
  <c r="O37" i="362" s="1"/>
  <c r="AK34" i="362"/>
  <c r="AI34" i="362"/>
  <c r="AN34" i="362" s="1"/>
  <c r="AD34" i="362"/>
  <c r="AB34" i="362"/>
  <c r="AC34" i="362" s="1"/>
  <c r="W34" i="362"/>
  <c r="U34" i="362"/>
  <c r="Z34" i="362" s="1"/>
  <c r="P34" i="362"/>
  <c r="N34" i="362"/>
  <c r="M34" i="362" s="1"/>
  <c r="AK33" i="362"/>
  <c r="AJ33" i="362"/>
  <c r="AI33" i="362"/>
  <c r="AN33" i="362" s="1"/>
  <c r="AD33" i="362"/>
  <c r="AB33" i="362"/>
  <c r="AA33" i="362" s="1"/>
  <c r="W33" i="362"/>
  <c r="U33" i="362"/>
  <c r="T33" i="362" s="1"/>
  <c r="P33" i="362"/>
  <c r="N33" i="362"/>
  <c r="S33" i="362" s="1"/>
  <c r="AK32" i="362"/>
  <c r="AI32" i="362"/>
  <c r="AH32" i="362" s="1"/>
  <c r="AD32" i="362"/>
  <c r="AB32" i="362"/>
  <c r="AG32" i="362" s="1"/>
  <c r="W32" i="362"/>
  <c r="U32" i="362"/>
  <c r="Z32" i="362" s="1"/>
  <c r="P32" i="362"/>
  <c r="N32" i="362"/>
  <c r="O32" i="362" s="1"/>
  <c r="AK31" i="362"/>
  <c r="AI31" i="362"/>
  <c r="AN31" i="362" s="1"/>
  <c r="AD31" i="362"/>
  <c r="AB31" i="362"/>
  <c r="AC31" i="362" s="1"/>
  <c r="W31" i="362"/>
  <c r="U31" i="362"/>
  <c r="Z31" i="362" s="1"/>
  <c r="P31" i="362"/>
  <c r="N31" i="362"/>
  <c r="O31" i="362" s="1"/>
  <c r="AK30" i="362"/>
  <c r="AI30" i="362"/>
  <c r="AH30" i="362" s="1"/>
  <c r="AD30" i="362"/>
  <c r="AB30" i="362"/>
  <c r="AC30" i="362" s="1"/>
  <c r="W30" i="362"/>
  <c r="U30" i="362"/>
  <c r="Z30" i="362" s="1"/>
  <c r="P30" i="362"/>
  <c r="N30" i="362"/>
  <c r="M30" i="362" s="1"/>
  <c r="AK29" i="362"/>
  <c r="AI29" i="362"/>
  <c r="AN29" i="362" s="1"/>
  <c r="AD29" i="362"/>
  <c r="AB29" i="362"/>
  <c r="AA29" i="362" s="1"/>
  <c r="W29" i="362"/>
  <c r="U29" i="362"/>
  <c r="T29" i="362" s="1"/>
  <c r="P29" i="362"/>
  <c r="N29" i="362"/>
  <c r="S29" i="362" s="1"/>
  <c r="A29" i="362"/>
  <c r="A30" i="362" s="1"/>
  <c r="A31" i="362" s="1"/>
  <c r="A32" i="362" s="1"/>
  <c r="A33" i="362" s="1"/>
  <c r="A34" i="362" s="1"/>
  <c r="AK28" i="362"/>
  <c r="AI28" i="362"/>
  <c r="AH28" i="362" s="1"/>
  <c r="AD28" i="362"/>
  <c r="AB28" i="362"/>
  <c r="AG28" i="362" s="1"/>
  <c r="W28" i="362"/>
  <c r="U28" i="362"/>
  <c r="Z28" i="362" s="1"/>
  <c r="P28" i="362"/>
  <c r="N28" i="362"/>
  <c r="O28" i="362" s="1"/>
  <c r="L17" i="362"/>
  <c r="L16" i="362"/>
  <c r="L14" i="362"/>
  <c r="L13" i="362"/>
  <c r="L12" i="362"/>
  <c r="AK74" i="361"/>
  <c r="AI74" i="361"/>
  <c r="AN74" i="361" s="1"/>
  <c r="AD74" i="361"/>
  <c r="AB74" i="361"/>
  <c r="Y74" i="361"/>
  <c r="W74" i="361"/>
  <c r="V74" i="361"/>
  <c r="U74" i="361"/>
  <c r="Z74" i="361" s="1"/>
  <c r="P74" i="361"/>
  <c r="N74" i="361"/>
  <c r="O74" i="361" s="1"/>
  <c r="AN73" i="361"/>
  <c r="AL73" i="361"/>
  <c r="AK73" i="361"/>
  <c r="AI73" i="361"/>
  <c r="AJ73" i="361" s="1"/>
  <c r="AF73" i="361"/>
  <c r="AD73" i="361"/>
  <c r="AB73" i="361"/>
  <c r="AE73" i="361" s="1"/>
  <c r="AA73" i="361"/>
  <c r="W73" i="361"/>
  <c r="U73" i="361"/>
  <c r="V73" i="361" s="1"/>
  <c r="Q73" i="361"/>
  <c r="P73" i="361"/>
  <c r="N73" i="361"/>
  <c r="S73" i="361" s="1"/>
  <c r="M73" i="361"/>
  <c r="AK72" i="361"/>
  <c r="AI72" i="361"/>
  <c r="AN72" i="361" s="1"/>
  <c r="AF72" i="361"/>
  <c r="AD72" i="361"/>
  <c r="AB72" i="361"/>
  <c r="AE72" i="361" s="1"/>
  <c r="W72" i="361"/>
  <c r="U72" i="361"/>
  <c r="Y72" i="361" s="1"/>
  <c r="P72" i="361"/>
  <c r="N72" i="361"/>
  <c r="AK71" i="361"/>
  <c r="AI71" i="361"/>
  <c r="AE71" i="361"/>
  <c r="AD71" i="361"/>
  <c r="AB71" i="361"/>
  <c r="AG71" i="361" s="1"/>
  <c r="AA71" i="361"/>
  <c r="W71" i="361"/>
  <c r="U71" i="361"/>
  <c r="V71" i="361" s="1"/>
  <c r="S71" i="361"/>
  <c r="R71" i="361"/>
  <c r="P71" i="361"/>
  <c r="O71" i="361"/>
  <c r="N71" i="361"/>
  <c r="M71" i="361" s="1"/>
  <c r="AN70" i="361"/>
  <c r="AK70" i="361"/>
  <c r="AJ70" i="361"/>
  <c r="AI70" i="361"/>
  <c r="AH70" i="361" s="1"/>
  <c r="AD70" i="361"/>
  <c r="AB70" i="361"/>
  <c r="AC70" i="361" s="1"/>
  <c r="W70" i="361"/>
  <c r="U70" i="361"/>
  <c r="Z70" i="361" s="1"/>
  <c r="T70" i="361"/>
  <c r="S70" i="361"/>
  <c r="P70" i="361"/>
  <c r="O70" i="361"/>
  <c r="N70" i="361"/>
  <c r="R70" i="361" s="1"/>
  <c r="AK69" i="361"/>
  <c r="AI69" i="361"/>
  <c r="AM69" i="361" s="1"/>
  <c r="AH69" i="361"/>
  <c r="AD69" i="361"/>
  <c r="AB69" i="361"/>
  <c r="AF69" i="361" s="1"/>
  <c r="W69" i="361"/>
  <c r="U69" i="361"/>
  <c r="S69" i="361"/>
  <c r="R69" i="361"/>
  <c r="Q69" i="361"/>
  <c r="P69" i="361"/>
  <c r="O69" i="361"/>
  <c r="N69" i="361"/>
  <c r="M69" i="361"/>
  <c r="AN68" i="361"/>
  <c r="AK68" i="361"/>
  <c r="AJ68" i="361"/>
  <c r="AI68" i="361"/>
  <c r="AH68" i="361" s="1"/>
  <c r="AD68" i="361"/>
  <c r="AB68" i="361"/>
  <c r="AA68" i="361" s="1"/>
  <c r="Y68" i="361"/>
  <c r="W68" i="361"/>
  <c r="U68" i="361"/>
  <c r="V68" i="361" s="1"/>
  <c r="P68" i="361"/>
  <c r="N68" i="361"/>
  <c r="S68" i="361" s="1"/>
  <c r="AK67" i="361"/>
  <c r="AJ67" i="361"/>
  <c r="AI67" i="361"/>
  <c r="AM67" i="361" s="1"/>
  <c r="AG67" i="361"/>
  <c r="AD67" i="361"/>
  <c r="AC67" i="361"/>
  <c r="AB67" i="361"/>
  <c r="AF67" i="361" s="1"/>
  <c r="W67" i="361"/>
  <c r="U67" i="361"/>
  <c r="R67" i="361"/>
  <c r="P67" i="361"/>
  <c r="O67" i="361"/>
  <c r="N67" i="361"/>
  <c r="S67" i="361" s="1"/>
  <c r="AK66" i="361"/>
  <c r="AI66" i="361"/>
  <c r="AN66" i="361" s="1"/>
  <c r="AH66" i="361"/>
  <c r="AG66" i="361"/>
  <c r="AE66" i="361"/>
  <c r="AD66" i="361"/>
  <c r="AB66" i="361"/>
  <c r="AA66" i="361" s="1"/>
  <c r="W66" i="361"/>
  <c r="U66" i="361"/>
  <c r="T66" i="361" s="1"/>
  <c r="P66" i="361"/>
  <c r="N66" i="361"/>
  <c r="O66" i="361" s="1"/>
  <c r="AM65" i="361"/>
  <c r="AK65" i="361"/>
  <c r="AI65" i="361"/>
  <c r="AJ65" i="361" s="1"/>
  <c r="AE65" i="361"/>
  <c r="AD65" i="361"/>
  <c r="AB65" i="361"/>
  <c r="AG65" i="361" s="1"/>
  <c r="AA65" i="361"/>
  <c r="Y65" i="361"/>
  <c r="W65" i="361"/>
  <c r="V65" i="361"/>
  <c r="U65" i="361"/>
  <c r="X65" i="361" s="1"/>
  <c r="T65" i="361"/>
  <c r="P65" i="361"/>
  <c r="N65" i="361"/>
  <c r="R65" i="361" s="1"/>
  <c r="AK64" i="361"/>
  <c r="AI64" i="361"/>
  <c r="AM64" i="361" s="1"/>
  <c r="AF64" i="361"/>
  <c r="AD64" i="361"/>
  <c r="AB64" i="361"/>
  <c r="Z64" i="361"/>
  <c r="W64" i="361"/>
  <c r="V64" i="361"/>
  <c r="U64" i="361"/>
  <c r="Y64" i="361" s="1"/>
  <c r="S64" i="361"/>
  <c r="Q64" i="361"/>
  <c r="P64" i="361"/>
  <c r="N64" i="361"/>
  <c r="O64" i="361" s="1"/>
  <c r="AK63" i="361"/>
  <c r="AI63" i="361"/>
  <c r="AJ63" i="361" s="1"/>
  <c r="AF63" i="361"/>
  <c r="AD63" i="361"/>
  <c r="AC63" i="361"/>
  <c r="AB63" i="361"/>
  <c r="AA63" i="361" s="1"/>
  <c r="Y63" i="361"/>
  <c r="W63" i="361"/>
  <c r="U63" i="361"/>
  <c r="P63" i="361"/>
  <c r="N63" i="361"/>
  <c r="S63" i="361" s="1"/>
  <c r="M63" i="361"/>
  <c r="AL62" i="361"/>
  <c r="AK62" i="361"/>
  <c r="AI62" i="361"/>
  <c r="AN62" i="361" s="1"/>
  <c r="AF62" i="361"/>
  <c r="AD62" i="361"/>
  <c r="AB62" i="361"/>
  <c r="AE62" i="361" s="1"/>
  <c r="AA62" i="361"/>
  <c r="W62" i="361"/>
  <c r="U62" i="361"/>
  <c r="Y62" i="361" s="1"/>
  <c r="P62" i="361"/>
  <c r="N62" i="361"/>
  <c r="R62" i="361" s="1"/>
  <c r="AL61" i="361"/>
  <c r="AK61" i="361"/>
  <c r="AI61" i="361"/>
  <c r="AN61" i="361" s="1"/>
  <c r="AE61" i="361"/>
  <c r="AD61" i="361"/>
  <c r="AC61" i="361"/>
  <c r="AB61" i="361"/>
  <c r="AA61" i="361" s="1"/>
  <c r="W61" i="361"/>
  <c r="U61" i="361"/>
  <c r="T61" i="361" s="1"/>
  <c r="P61" i="361"/>
  <c r="N61" i="361"/>
  <c r="AK60" i="361"/>
  <c r="AI60" i="361"/>
  <c r="AN60" i="361" s="1"/>
  <c r="AH60" i="361"/>
  <c r="AD60" i="361"/>
  <c r="AB60" i="361"/>
  <c r="AE60" i="361" s="1"/>
  <c r="AA60" i="361"/>
  <c r="Z60" i="361"/>
  <c r="W60" i="361"/>
  <c r="V60" i="361"/>
  <c r="U60" i="361"/>
  <c r="Y60" i="361" s="1"/>
  <c r="P60" i="361"/>
  <c r="N60" i="361"/>
  <c r="AK59" i="361"/>
  <c r="AJ59" i="361"/>
  <c r="AI59" i="361"/>
  <c r="AM59" i="361" s="1"/>
  <c r="AD59" i="361"/>
  <c r="AB59" i="361"/>
  <c r="W59" i="361"/>
  <c r="U59" i="361"/>
  <c r="Z59" i="361" s="1"/>
  <c r="T59" i="361"/>
  <c r="S59" i="361"/>
  <c r="P59" i="361"/>
  <c r="N59" i="361"/>
  <c r="M59" i="361" s="1"/>
  <c r="AN58" i="361"/>
  <c r="AM58" i="361"/>
  <c r="AL58" i="361"/>
  <c r="AK58" i="361"/>
  <c r="AJ58" i="361"/>
  <c r="AI58" i="361"/>
  <c r="AH58" i="361"/>
  <c r="AG58" i="361"/>
  <c r="AE58" i="361"/>
  <c r="AD58" i="361"/>
  <c r="AC58" i="361"/>
  <c r="AB58" i="361"/>
  <c r="AA58" i="361" s="1"/>
  <c r="Y58" i="361"/>
  <c r="W58" i="361"/>
  <c r="U58" i="361"/>
  <c r="T58" i="361" s="1"/>
  <c r="P58" i="361"/>
  <c r="N58" i="361"/>
  <c r="AK57" i="361"/>
  <c r="AI57" i="361"/>
  <c r="AH57" i="361" s="1"/>
  <c r="AD57" i="361"/>
  <c r="AB57" i="361"/>
  <c r="X57" i="361"/>
  <c r="W57" i="361"/>
  <c r="U57" i="361"/>
  <c r="Z57" i="361" s="1"/>
  <c r="R57" i="361"/>
  <c r="P57" i="361"/>
  <c r="N57" i="361"/>
  <c r="Q57" i="361" s="1"/>
  <c r="M57" i="361"/>
  <c r="AK56" i="361"/>
  <c r="AI56" i="361"/>
  <c r="AN56" i="361" s="1"/>
  <c r="AH56" i="361"/>
  <c r="AG56" i="361"/>
  <c r="AF56" i="361"/>
  <c r="AD56" i="361"/>
  <c r="AC56" i="361"/>
  <c r="AB56" i="361"/>
  <c r="AE56" i="361" s="1"/>
  <c r="AA56" i="361"/>
  <c r="W56" i="361"/>
  <c r="V56" i="361"/>
  <c r="U56" i="361"/>
  <c r="Y56" i="361" s="1"/>
  <c r="P56" i="361"/>
  <c r="N56" i="361"/>
  <c r="AK55" i="361"/>
  <c r="AI55" i="361"/>
  <c r="AM55" i="361" s="1"/>
  <c r="AD55" i="361"/>
  <c r="AB55" i="361"/>
  <c r="AG55" i="361" s="1"/>
  <c r="Z55" i="361"/>
  <c r="W55" i="361"/>
  <c r="V55" i="361"/>
  <c r="U55" i="361"/>
  <c r="Y55" i="361" s="1"/>
  <c r="T55" i="361"/>
  <c r="S55" i="361"/>
  <c r="Q55" i="361"/>
  <c r="P55" i="361"/>
  <c r="N55" i="361"/>
  <c r="O55" i="361" s="1"/>
  <c r="AN54" i="361"/>
  <c r="AM54" i="361"/>
  <c r="AL54" i="361"/>
  <c r="AK54" i="361"/>
  <c r="AJ54" i="361"/>
  <c r="AI54" i="361"/>
  <c r="AH54" i="361" s="1"/>
  <c r="AG54" i="361"/>
  <c r="AD54" i="361"/>
  <c r="AB54" i="361"/>
  <c r="AC54" i="361" s="1"/>
  <c r="Z54" i="361"/>
  <c r="W54" i="361"/>
  <c r="V54" i="361"/>
  <c r="U54" i="361"/>
  <c r="X54" i="361" s="1"/>
  <c r="P54" i="361"/>
  <c r="N54" i="361"/>
  <c r="Q54" i="361" s="1"/>
  <c r="AN53" i="361"/>
  <c r="AK53" i="361"/>
  <c r="AI53" i="361"/>
  <c r="AL53" i="361" s="1"/>
  <c r="AD53" i="361"/>
  <c r="AB53" i="361"/>
  <c r="W53" i="361"/>
  <c r="U53" i="361"/>
  <c r="T53" i="361" s="1"/>
  <c r="R53" i="361"/>
  <c r="P53" i="361"/>
  <c r="O53" i="361"/>
  <c r="N53" i="361"/>
  <c r="Q53" i="361" s="1"/>
  <c r="M53" i="361"/>
  <c r="AK52" i="361"/>
  <c r="AI52" i="361"/>
  <c r="AH52" i="361" s="1"/>
  <c r="AG52" i="361"/>
  <c r="AD52" i="361"/>
  <c r="AC52" i="361"/>
  <c r="AB52" i="361"/>
  <c r="AE52" i="361" s="1"/>
  <c r="Z52" i="361"/>
  <c r="W52" i="361"/>
  <c r="V52" i="361"/>
  <c r="U52" i="361"/>
  <c r="P52" i="361"/>
  <c r="N52" i="361"/>
  <c r="R52" i="361" s="1"/>
  <c r="M52" i="361"/>
  <c r="AN51" i="361"/>
  <c r="AK51" i="361"/>
  <c r="AI51" i="361"/>
  <c r="AD51" i="361"/>
  <c r="AB51" i="361"/>
  <c r="AA51" i="361"/>
  <c r="W51" i="361"/>
  <c r="U51" i="361"/>
  <c r="Y51" i="361" s="1"/>
  <c r="S51" i="361"/>
  <c r="Q51" i="361"/>
  <c r="P51" i="361"/>
  <c r="N51" i="361"/>
  <c r="O51" i="361" s="1"/>
  <c r="AN50" i="361"/>
  <c r="AL50" i="361"/>
  <c r="AK50" i="361"/>
  <c r="AJ50" i="361"/>
  <c r="AI50" i="361"/>
  <c r="AM50" i="361" s="1"/>
  <c r="AH50" i="361"/>
  <c r="AD50" i="361"/>
  <c r="AB50" i="361"/>
  <c r="AC50" i="361" s="1"/>
  <c r="Z50" i="361"/>
  <c r="Y50" i="361"/>
  <c r="W50" i="361"/>
  <c r="V50" i="361"/>
  <c r="U50" i="361"/>
  <c r="X50" i="361" s="1"/>
  <c r="Q50" i="361"/>
  <c r="P50" i="361"/>
  <c r="N50" i="361"/>
  <c r="R50" i="361" s="1"/>
  <c r="AK49" i="361"/>
  <c r="AI49" i="361"/>
  <c r="AL49" i="361" s="1"/>
  <c r="AH49" i="361"/>
  <c r="AD49" i="361"/>
  <c r="AB49" i="361"/>
  <c r="AF49" i="361" s="1"/>
  <c r="W49" i="361"/>
  <c r="U49" i="361"/>
  <c r="Z49" i="361" s="1"/>
  <c r="R49" i="361"/>
  <c r="P49" i="361"/>
  <c r="O49" i="361"/>
  <c r="N49" i="361"/>
  <c r="S49" i="361" s="1"/>
  <c r="M49" i="361"/>
  <c r="AK48" i="361"/>
  <c r="AI48" i="361"/>
  <c r="AN48" i="361" s="1"/>
  <c r="AH48" i="361"/>
  <c r="AF48" i="361"/>
  <c r="AD48" i="361"/>
  <c r="AC48" i="361"/>
  <c r="AB48" i="361"/>
  <c r="AG48" i="361" s="1"/>
  <c r="W48" i="361"/>
  <c r="U48" i="361"/>
  <c r="P48" i="361"/>
  <c r="N48" i="361"/>
  <c r="S48" i="361" s="1"/>
  <c r="A48" i="361"/>
  <c r="A49" i="361" s="1"/>
  <c r="A50" i="361" s="1"/>
  <c r="A51" i="361" s="1"/>
  <c r="A52" i="361" s="1"/>
  <c r="A53" i="361" s="1"/>
  <c r="A54" i="361" s="1"/>
  <c r="A55" i="361" s="1"/>
  <c r="A56" i="361" s="1"/>
  <c r="A57" i="361" s="1"/>
  <c r="A58" i="361" s="1"/>
  <c r="A59" i="361" s="1"/>
  <c r="A60" i="361" s="1"/>
  <c r="AN47" i="361"/>
  <c r="AL47" i="361"/>
  <c r="AK47" i="361"/>
  <c r="AI47" i="361"/>
  <c r="AD47" i="361"/>
  <c r="AB47" i="361"/>
  <c r="AA47" i="361" s="1"/>
  <c r="Z47" i="361"/>
  <c r="X47" i="361"/>
  <c r="W47" i="361"/>
  <c r="V47" i="361"/>
  <c r="U47" i="361"/>
  <c r="Y47" i="361" s="1"/>
  <c r="T47" i="361"/>
  <c r="S47" i="361"/>
  <c r="P47" i="361"/>
  <c r="N47" i="361"/>
  <c r="AK46" i="361"/>
  <c r="AI46" i="361"/>
  <c r="AG46" i="361"/>
  <c r="AF46" i="361"/>
  <c r="AE46" i="361"/>
  <c r="AD46" i="361"/>
  <c r="AB46" i="361"/>
  <c r="AC46" i="361" s="1"/>
  <c r="AA46" i="361"/>
  <c r="W46" i="361"/>
  <c r="V46" i="361"/>
  <c r="U46" i="361"/>
  <c r="Y46" i="361" s="1"/>
  <c r="P46" i="361"/>
  <c r="N46" i="361"/>
  <c r="AM45" i="361"/>
  <c r="AK45" i="361"/>
  <c r="AI45" i="361"/>
  <c r="AN45" i="361" s="1"/>
  <c r="AE45" i="361"/>
  <c r="AD45" i="361"/>
  <c r="AB45" i="361"/>
  <c r="AF45" i="361" s="1"/>
  <c r="W45" i="361"/>
  <c r="U45" i="361"/>
  <c r="P45" i="361"/>
  <c r="N45" i="361"/>
  <c r="S45" i="361" s="1"/>
  <c r="M45" i="361"/>
  <c r="AK44" i="361"/>
  <c r="AI44" i="361"/>
  <c r="AH44" i="361" s="1"/>
  <c r="AG44" i="361"/>
  <c r="AD44" i="361"/>
  <c r="AC44" i="361"/>
  <c r="AB44" i="361"/>
  <c r="AF44" i="361" s="1"/>
  <c r="AA44" i="361"/>
  <c r="Z44" i="361"/>
  <c r="Y44" i="361"/>
  <c r="W44" i="361"/>
  <c r="U44" i="361"/>
  <c r="S44" i="361"/>
  <c r="R44" i="361"/>
  <c r="Q44" i="361"/>
  <c r="P44" i="361"/>
  <c r="O44" i="361"/>
  <c r="N44" i="361"/>
  <c r="M44" i="361" s="1"/>
  <c r="AK43" i="361"/>
  <c r="AI43" i="361"/>
  <c r="AF43" i="361"/>
  <c r="AD43" i="361"/>
  <c r="AC43" i="361"/>
  <c r="AB43" i="361"/>
  <c r="AG43" i="361" s="1"/>
  <c r="W43" i="361"/>
  <c r="U43" i="361"/>
  <c r="V43" i="361" s="1"/>
  <c r="Q43" i="361"/>
  <c r="P43" i="361"/>
  <c r="N43" i="361"/>
  <c r="R43" i="361" s="1"/>
  <c r="M43" i="361"/>
  <c r="AK41" i="361"/>
  <c r="AI41" i="361"/>
  <c r="AN41" i="361" s="1"/>
  <c r="AD41" i="361"/>
  <c r="AB41" i="361"/>
  <c r="AA41" i="361" s="1"/>
  <c r="W41" i="361"/>
  <c r="V41" i="361"/>
  <c r="U41" i="361"/>
  <c r="Z41" i="361" s="1"/>
  <c r="T41" i="361"/>
  <c r="P41" i="361"/>
  <c r="N41" i="361"/>
  <c r="S41" i="361" s="1"/>
  <c r="AK40" i="361"/>
  <c r="AI40" i="361"/>
  <c r="AN40" i="361" s="1"/>
  <c r="AH40" i="361"/>
  <c r="AD40" i="361"/>
  <c r="AB40" i="361"/>
  <c r="AG40" i="361" s="1"/>
  <c r="W40" i="361"/>
  <c r="U40" i="361"/>
  <c r="V40" i="361" s="1"/>
  <c r="T40" i="361"/>
  <c r="S40" i="361"/>
  <c r="R40" i="361"/>
  <c r="Q40" i="361"/>
  <c r="P40" i="361"/>
  <c r="N40" i="361"/>
  <c r="O40" i="361" s="1"/>
  <c r="M40" i="361"/>
  <c r="AL39" i="361"/>
  <c r="AK39" i="361"/>
  <c r="AI39" i="361"/>
  <c r="AJ39" i="361" s="1"/>
  <c r="AG39" i="361"/>
  <c r="AF39" i="361"/>
  <c r="AE39" i="361"/>
  <c r="AD39" i="361"/>
  <c r="AC39" i="361"/>
  <c r="AB39" i="361"/>
  <c r="AA39" i="361" s="1"/>
  <c r="Z39" i="361"/>
  <c r="X39" i="361"/>
  <c r="W39" i="361"/>
  <c r="V39" i="361"/>
  <c r="U39" i="361"/>
  <c r="T39" i="361" s="1"/>
  <c r="R39" i="361"/>
  <c r="Q39" i="361"/>
  <c r="P39" i="361"/>
  <c r="N39" i="361"/>
  <c r="O39" i="361" s="1"/>
  <c r="AN38" i="361"/>
  <c r="AM38" i="361"/>
  <c r="AL38" i="361"/>
  <c r="AK38" i="361"/>
  <c r="AJ38" i="361"/>
  <c r="AI38" i="361"/>
  <c r="AH38" i="361" s="1"/>
  <c r="AD38" i="361"/>
  <c r="AB38" i="361"/>
  <c r="AC38" i="361" s="1"/>
  <c r="W38" i="361"/>
  <c r="V38" i="361"/>
  <c r="U38" i="361"/>
  <c r="Z38" i="361" s="1"/>
  <c r="P38" i="361"/>
  <c r="N38" i="361"/>
  <c r="M38" i="361" s="1"/>
  <c r="AL37" i="361"/>
  <c r="AK37" i="361"/>
  <c r="AJ37" i="361"/>
  <c r="AI37" i="361"/>
  <c r="AN37" i="361" s="1"/>
  <c r="AD37" i="361"/>
  <c r="AB37" i="361"/>
  <c r="AA37" i="361" s="1"/>
  <c r="W37" i="361"/>
  <c r="V37" i="361"/>
  <c r="U37" i="361"/>
  <c r="Z37" i="361" s="1"/>
  <c r="P37" i="361"/>
  <c r="N37" i="361"/>
  <c r="S37" i="361" s="1"/>
  <c r="AK36" i="361"/>
  <c r="AI36" i="361"/>
  <c r="AN36" i="361" s="1"/>
  <c r="AH36" i="361"/>
  <c r="AD36" i="361"/>
  <c r="AB36" i="361"/>
  <c r="AG36" i="361" s="1"/>
  <c r="Z36" i="361"/>
  <c r="W36" i="361"/>
  <c r="U36" i="361"/>
  <c r="V36" i="361" s="1"/>
  <c r="P36" i="361"/>
  <c r="N36" i="361"/>
  <c r="Q36" i="361" s="1"/>
  <c r="M36" i="361"/>
  <c r="AN35" i="361"/>
  <c r="AM35" i="361"/>
  <c r="AL35" i="361"/>
  <c r="AK35" i="361"/>
  <c r="AI35" i="361"/>
  <c r="AJ35" i="361" s="1"/>
  <c r="AH35" i="361"/>
  <c r="AE35" i="361"/>
  <c r="AD35" i="361"/>
  <c r="AB35" i="361"/>
  <c r="AG35" i="361" s="1"/>
  <c r="W35" i="361"/>
  <c r="U35" i="361"/>
  <c r="T35" i="361" s="1"/>
  <c r="R35" i="361"/>
  <c r="P35" i="361"/>
  <c r="N35" i="361"/>
  <c r="O35" i="361" s="1"/>
  <c r="AK34" i="361"/>
  <c r="AI34" i="361"/>
  <c r="AH34" i="361" s="1"/>
  <c r="AD34" i="361"/>
  <c r="AB34" i="361"/>
  <c r="AC34" i="361" s="1"/>
  <c r="X34" i="361"/>
  <c r="W34" i="361"/>
  <c r="U34" i="361"/>
  <c r="Z34" i="361" s="1"/>
  <c r="P34" i="361"/>
  <c r="N34" i="361"/>
  <c r="M34" i="361" s="1"/>
  <c r="AK33" i="361"/>
  <c r="AJ33" i="361"/>
  <c r="AI33" i="361"/>
  <c r="AN33" i="361" s="1"/>
  <c r="AD33" i="361"/>
  <c r="AB33" i="361"/>
  <c r="AA33" i="361" s="1"/>
  <c r="W33" i="361"/>
  <c r="U33" i="361"/>
  <c r="Y33" i="361" s="1"/>
  <c r="T33" i="361"/>
  <c r="P33" i="361"/>
  <c r="N33" i="361"/>
  <c r="S33" i="361" s="1"/>
  <c r="AK32" i="361"/>
  <c r="AI32" i="361"/>
  <c r="AM32" i="361" s="1"/>
  <c r="AD32" i="361"/>
  <c r="AB32" i="361"/>
  <c r="AG32" i="361" s="1"/>
  <c r="W32" i="361"/>
  <c r="U32" i="361"/>
  <c r="V32" i="361" s="1"/>
  <c r="S32" i="361"/>
  <c r="R32" i="361"/>
  <c r="Q32" i="361"/>
  <c r="P32" i="361"/>
  <c r="O32" i="361"/>
  <c r="N32" i="361"/>
  <c r="M32" i="361"/>
  <c r="AN31" i="361"/>
  <c r="AK31" i="361"/>
  <c r="AI31" i="361"/>
  <c r="AJ31" i="361" s="1"/>
  <c r="AD31" i="361"/>
  <c r="AB31" i="361"/>
  <c r="AE31" i="361" s="1"/>
  <c r="X31" i="361"/>
  <c r="W31" i="361"/>
  <c r="U31" i="361"/>
  <c r="T31" i="361" s="1"/>
  <c r="R31" i="361"/>
  <c r="P31" i="361"/>
  <c r="N31" i="361"/>
  <c r="O31" i="361" s="1"/>
  <c r="AN30" i="361"/>
  <c r="AM30" i="361"/>
  <c r="AL30" i="361"/>
  <c r="AK30" i="361"/>
  <c r="AJ30" i="361"/>
  <c r="AI30" i="361"/>
  <c r="AH30" i="361" s="1"/>
  <c r="AD30" i="361"/>
  <c r="AB30" i="361"/>
  <c r="AC30" i="361" s="1"/>
  <c r="X30" i="361"/>
  <c r="W30" i="361"/>
  <c r="V30" i="361"/>
  <c r="U30" i="361"/>
  <c r="Z30" i="361" s="1"/>
  <c r="T30" i="361"/>
  <c r="P30" i="361"/>
  <c r="N30" i="361"/>
  <c r="M30" i="361" s="1"/>
  <c r="AK29" i="361"/>
  <c r="AI29" i="361"/>
  <c r="AN29" i="361" s="1"/>
  <c r="AH29" i="361"/>
  <c r="AD29" i="361"/>
  <c r="AB29" i="361"/>
  <c r="AA29" i="361" s="1"/>
  <c r="W29" i="361"/>
  <c r="U29" i="361"/>
  <c r="Y29" i="361" s="1"/>
  <c r="T29" i="361"/>
  <c r="P29" i="361"/>
  <c r="N29" i="361"/>
  <c r="S29" i="361" s="1"/>
  <c r="A29" i="361"/>
  <c r="A30" i="361" s="1"/>
  <c r="A31" i="361" s="1"/>
  <c r="A32" i="361" s="1"/>
  <c r="A33" i="361" s="1"/>
  <c r="A34" i="361" s="1"/>
  <c r="A35" i="361" s="1"/>
  <c r="A36" i="361" s="1"/>
  <c r="A37" i="361" s="1"/>
  <c r="A38" i="361" s="1"/>
  <c r="A39" i="361" s="1"/>
  <c r="A40" i="361" s="1"/>
  <c r="A41" i="361" s="1"/>
  <c r="A43" i="361" s="1"/>
  <c r="A44" i="361" s="1"/>
  <c r="A45" i="361" s="1"/>
  <c r="AN28" i="361"/>
  <c r="AK28" i="361"/>
  <c r="AJ28" i="361"/>
  <c r="AI28" i="361"/>
  <c r="AM28" i="361" s="1"/>
  <c r="AH28" i="361"/>
  <c r="AD28" i="361"/>
  <c r="AB28" i="361"/>
  <c r="AG28" i="361" s="1"/>
  <c r="Z28" i="361"/>
  <c r="X28" i="361"/>
  <c r="W28" i="361"/>
  <c r="U28" i="361"/>
  <c r="V28" i="361" s="1"/>
  <c r="P28" i="361"/>
  <c r="N28" i="361"/>
  <c r="S28" i="361" s="1"/>
  <c r="M28" i="361"/>
  <c r="L17" i="361"/>
  <c r="L16" i="361"/>
  <c r="L14" i="361"/>
  <c r="L13" i="361"/>
  <c r="L12" i="361"/>
  <c r="A42" i="360"/>
  <c r="A43" i="360" s="1"/>
  <c r="A44" i="360" s="1"/>
  <c r="AK43" i="360"/>
  <c r="AI43" i="360"/>
  <c r="AN43" i="360" s="1"/>
  <c r="AD43" i="360"/>
  <c r="AB43" i="360"/>
  <c r="AF43" i="360" s="1"/>
  <c r="W43" i="360"/>
  <c r="U43" i="360"/>
  <c r="X43" i="360" s="1"/>
  <c r="P43" i="360"/>
  <c r="N43" i="360"/>
  <c r="O43" i="360" s="1"/>
  <c r="AK63" i="360"/>
  <c r="AI63" i="360"/>
  <c r="AH63" i="360" s="1"/>
  <c r="AD63" i="360"/>
  <c r="AB63" i="360"/>
  <c r="W63" i="360"/>
  <c r="U63" i="360"/>
  <c r="Z63" i="360" s="1"/>
  <c r="P63" i="360"/>
  <c r="N63" i="360"/>
  <c r="R63" i="360" s="1"/>
  <c r="AK62" i="360"/>
  <c r="AI62" i="360"/>
  <c r="AN62" i="360" s="1"/>
  <c r="AD62" i="360"/>
  <c r="AB62" i="360"/>
  <c r="AF62" i="360" s="1"/>
  <c r="W62" i="360"/>
  <c r="U62" i="360"/>
  <c r="X62" i="360" s="1"/>
  <c r="P62" i="360"/>
  <c r="N62" i="360"/>
  <c r="M62" i="360" s="1"/>
  <c r="AK61" i="360"/>
  <c r="AI61" i="360"/>
  <c r="AL61" i="360" s="1"/>
  <c r="AD61" i="360"/>
  <c r="AB61" i="360"/>
  <c r="AC61" i="360" s="1"/>
  <c r="W61" i="360"/>
  <c r="U61" i="360"/>
  <c r="V61" i="360" s="1"/>
  <c r="P61" i="360"/>
  <c r="N61" i="360"/>
  <c r="S61" i="360" s="1"/>
  <c r="AK59" i="360"/>
  <c r="AI59" i="360"/>
  <c r="AJ59" i="360" s="1"/>
  <c r="AD59" i="360"/>
  <c r="AB59" i="360"/>
  <c r="AA59" i="360" s="1"/>
  <c r="W59" i="360"/>
  <c r="U59" i="360"/>
  <c r="X59" i="360" s="1"/>
  <c r="P59" i="360"/>
  <c r="N59" i="360"/>
  <c r="M59" i="360" s="1"/>
  <c r="AK58" i="360"/>
  <c r="AI58" i="360"/>
  <c r="AL58" i="360" s="1"/>
  <c r="AD58" i="360"/>
  <c r="AB58" i="360"/>
  <c r="AA58" i="360" s="1"/>
  <c r="W58" i="360"/>
  <c r="U58" i="360"/>
  <c r="Z58" i="360" s="1"/>
  <c r="P58" i="360"/>
  <c r="N58" i="360"/>
  <c r="S58" i="360" s="1"/>
  <c r="AK57" i="360"/>
  <c r="AI57" i="360"/>
  <c r="AN57" i="360" s="1"/>
  <c r="AD57" i="360"/>
  <c r="AB57" i="360"/>
  <c r="W57" i="360"/>
  <c r="U57" i="360"/>
  <c r="X57" i="360" s="1"/>
  <c r="P57" i="360"/>
  <c r="N57" i="360"/>
  <c r="M57" i="360" s="1"/>
  <c r="AK56" i="360"/>
  <c r="AI56" i="360"/>
  <c r="AL56" i="360" s="1"/>
  <c r="AD56" i="360"/>
  <c r="AB56" i="360"/>
  <c r="AC56" i="360" s="1"/>
  <c r="W56" i="360"/>
  <c r="U56" i="360"/>
  <c r="Z56" i="360" s="1"/>
  <c r="P56" i="360"/>
  <c r="N56" i="360"/>
  <c r="S56" i="360" s="1"/>
  <c r="AK54" i="360"/>
  <c r="AI54" i="360"/>
  <c r="AD54" i="360"/>
  <c r="AB54" i="360"/>
  <c r="AA54" i="360" s="1"/>
  <c r="W54" i="360"/>
  <c r="U54" i="360"/>
  <c r="P54" i="360"/>
  <c r="N54" i="360"/>
  <c r="M54" i="360" s="1"/>
  <c r="AK53" i="360"/>
  <c r="AI53" i="360"/>
  <c r="AL53" i="360" s="1"/>
  <c r="AD53" i="360"/>
  <c r="AB53" i="360"/>
  <c r="AA53" i="360" s="1"/>
  <c r="W53" i="360"/>
  <c r="U53" i="360"/>
  <c r="Z53" i="360" s="1"/>
  <c r="P53" i="360"/>
  <c r="N53" i="360"/>
  <c r="AK52" i="360"/>
  <c r="AI52" i="360"/>
  <c r="AN52" i="360" s="1"/>
  <c r="AD52" i="360"/>
  <c r="AB52" i="360"/>
  <c r="AG52" i="360" s="1"/>
  <c r="W52" i="360"/>
  <c r="U52" i="360"/>
  <c r="X52" i="360" s="1"/>
  <c r="P52" i="360"/>
  <c r="N52" i="360"/>
  <c r="R52" i="360" s="1"/>
  <c r="AK51" i="360"/>
  <c r="AI51" i="360"/>
  <c r="AL51" i="360" s="1"/>
  <c r="AD51" i="360"/>
  <c r="AB51" i="360"/>
  <c r="AA51" i="360" s="1"/>
  <c r="W51" i="360"/>
  <c r="U51" i="360"/>
  <c r="P51" i="360"/>
  <c r="N51" i="360"/>
  <c r="R51" i="360" s="1"/>
  <c r="AK49" i="360"/>
  <c r="AI49" i="360"/>
  <c r="AN49" i="360" s="1"/>
  <c r="AD49" i="360"/>
  <c r="AB49" i="360"/>
  <c r="AG49" i="360" s="1"/>
  <c r="W49" i="360"/>
  <c r="U49" i="360"/>
  <c r="V49" i="360" s="1"/>
  <c r="P49" i="360"/>
  <c r="N49" i="360"/>
  <c r="S49" i="360" s="1"/>
  <c r="AK48" i="360"/>
  <c r="AI48" i="360"/>
  <c r="AD48" i="360"/>
  <c r="AB48" i="360"/>
  <c r="AG48" i="360" s="1"/>
  <c r="W48" i="360"/>
  <c r="U48" i="360"/>
  <c r="T48" i="360" s="1"/>
  <c r="P48" i="360"/>
  <c r="N48" i="360"/>
  <c r="R48" i="360" s="1"/>
  <c r="A48" i="360"/>
  <c r="A49" i="360" s="1"/>
  <c r="A51" i="360" s="1"/>
  <c r="A52" i="360" s="1"/>
  <c r="A53" i="360" s="1"/>
  <c r="A54" i="360" s="1"/>
  <c r="A56" i="360" s="1"/>
  <c r="A57" i="360" s="1"/>
  <c r="A58" i="360" s="1"/>
  <c r="A59" i="360" s="1"/>
  <c r="A61" i="360" s="1"/>
  <c r="A62" i="360" s="1"/>
  <c r="A63" i="360" s="1"/>
  <c r="AK47" i="360"/>
  <c r="AI47" i="360"/>
  <c r="AH47" i="360" s="1"/>
  <c r="AD47" i="360"/>
  <c r="AB47" i="360"/>
  <c r="AF47" i="360" s="1"/>
  <c r="W47" i="360"/>
  <c r="U47" i="360"/>
  <c r="T47" i="360" s="1"/>
  <c r="P47" i="360"/>
  <c r="N47" i="360"/>
  <c r="M47" i="360" s="1"/>
  <c r="AK46" i="360"/>
  <c r="AI46" i="360"/>
  <c r="AH46" i="360" s="1"/>
  <c r="AD46" i="360"/>
  <c r="AB46" i="360"/>
  <c r="AF46" i="360" s="1"/>
  <c r="W46" i="360"/>
  <c r="U46" i="360"/>
  <c r="Z46" i="360" s="1"/>
  <c r="P46" i="360"/>
  <c r="N46" i="360"/>
  <c r="R46" i="360" s="1"/>
  <c r="AK45" i="360"/>
  <c r="AI45" i="360"/>
  <c r="AM45" i="360" s="1"/>
  <c r="AD45" i="360"/>
  <c r="AB45" i="360"/>
  <c r="AA45" i="360" s="1"/>
  <c r="W45" i="360"/>
  <c r="U45" i="360"/>
  <c r="Y45" i="360" s="1"/>
  <c r="P45" i="360"/>
  <c r="N45" i="360"/>
  <c r="M45" i="360" s="1"/>
  <c r="AK44" i="360"/>
  <c r="AI44" i="360"/>
  <c r="AM44" i="360" s="1"/>
  <c r="AD44" i="360"/>
  <c r="AB44" i="360"/>
  <c r="AA44" i="360" s="1"/>
  <c r="W44" i="360"/>
  <c r="U44" i="360"/>
  <c r="T44" i="360" s="1"/>
  <c r="P44" i="360"/>
  <c r="N44" i="360"/>
  <c r="S44" i="360" s="1"/>
  <c r="AK42" i="360"/>
  <c r="AI42" i="360"/>
  <c r="AH42" i="360" s="1"/>
  <c r="AD42" i="360"/>
  <c r="AB42" i="360"/>
  <c r="W42" i="360"/>
  <c r="U42" i="360"/>
  <c r="V42" i="360" s="1"/>
  <c r="P42" i="360"/>
  <c r="N42" i="360"/>
  <c r="R42" i="360" s="1"/>
  <c r="AK40" i="360"/>
  <c r="AI40" i="360"/>
  <c r="AH40" i="360" s="1"/>
  <c r="AD40" i="360"/>
  <c r="AB40" i="360"/>
  <c r="AA40" i="360" s="1"/>
  <c r="W40" i="360"/>
  <c r="U40" i="360"/>
  <c r="Z40" i="360" s="1"/>
  <c r="P40" i="360"/>
  <c r="N40" i="360"/>
  <c r="R40" i="360" s="1"/>
  <c r="AK39" i="360"/>
  <c r="AI39" i="360"/>
  <c r="AN39" i="360" s="1"/>
  <c r="AD39" i="360"/>
  <c r="AB39" i="360"/>
  <c r="AF39" i="360" s="1"/>
  <c r="W39" i="360"/>
  <c r="U39" i="360"/>
  <c r="X39" i="360" s="1"/>
  <c r="P39" i="360"/>
  <c r="N39" i="360"/>
  <c r="S39" i="360" s="1"/>
  <c r="AK38" i="360"/>
  <c r="AI38" i="360"/>
  <c r="AL38" i="360" s="1"/>
  <c r="AD38" i="360"/>
  <c r="AB38" i="360"/>
  <c r="AE38" i="360" s="1"/>
  <c r="W38" i="360"/>
  <c r="U38" i="360"/>
  <c r="V38" i="360" s="1"/>
  <c r="P38" i="360"/>
  <c r="N38" i="360"/>
  <c r="M38" i="360" s="1"/>
  <c r="AK37" i="360"/>
  <c r="AI37" i="360"/>
  <c r="AJ37" i="360" s="1"/>
  <c r="AD37" i="360"/>
  <c r="AB37" i="360"/>
  <c r="AC37" i="360" s="1"/>
  <c r="W37" i="360"/>
  <c r="U37" i="360"/>
  <c r="T37" i="360" s="1"/>
  <c r="P37" i="360"/>
  <c r="N37" i="360"/>
  <c r="M37" i="360" s="1"/>
  <c r="AK35" i="360"/>
  <c r="AI35" i="360"/>
  <c r="AH35" i="360" s="1"/>
  <c r="AD35" i="360"/>
  <c r="AB35" i="360"/>
  <c r="AA35" i="360" s="1"/>
  <c r="W35" i="360"/>
  <c r="U35" i="360"/>
  <c r="Z35" i="360" s="1"/>
  <c r="P35" i="360"/>
  <c r="N35" i="360"/>
  <c r="R35" i="360" s="1"/>
  <c r="AK34" i="360"/>
  <c r="AI34" i="360"/>
  <c r="AN34" i="360" s="1"/>
  <c r="AD34" i="360"/>
  <c r="AB34" i="360"/>
  <c r="AF34" i="360" s="1"/>
  <c r="W34" i="360"/>
  <c r="U34" i="360"/>
  <c r="X34" i="360" s="1"/>
  <c r="P34" i="360"/>
  <c r="N34" i="360"/>
  <c r="S34" i="360" s="1"/>
  <c r="AK33" i="360"/>
  <c r="AI33" i="360"/>
  <c r="AL33" i="360" s="1"/>
  <c r="AD33" i="360"/>
  <c r="AB33" i="360"/>
  <c r="AE33" i="360" s="1"/>
  <c r="W33" i="360"/>
  <c r="U33" i="360"/>
  <c r="V33" i="360" s="1"/>
  <c r="P33" i="360"/>
  <c r="N33" i="360"/>
  <c r="M33" i="360" s="1"/>
  <c r="AK32" i="360"/>
  <c r="AI32" i="360"/>
  <c r="AJ32" i="360" s="1"/>
  <c r="AD32" i="360"/>
  <c r="AB32" i="360"/>
  <c r="AC32" i="360" s="1"/>
  <c r="W32" i="360"/>
  <c r="U32" i="360"/>
  <c r="T32" i="360" s="1"/>
  <c r="P32" i="360"/>
  <c r="N32" i="360"/>
  <c r="M32" i="360" s="1"/>
  <c r="AK31" i="360"/>
  <c r="AI31" i="360"/>
  <c r="AH31" i="360" s="1"/>
  <c r="AD31" i="360"/>
  <c r="AB31" i="360"/>
  <c r="AA31" i="360" s="1"/>
  <c r="W31" i="360"/>
  <c r="U31" i="360"/>
  <c r="Z31" i="360" s="1"/>
  <c r="P31" i="360"/>
  <c r="N31" i="360"/>
  <c r="R31" i="360" s="1"/>
  <c r="AK29" i="360"/>
  <c r="AI29" i="360"/>
  <c r="AN29" i="360" s="1"/>
  <c r="AD29" i="360"/>
  <c r="AB29" i="360"/>
  <c r="AF29" i="360" s="1"/>
  <c r="W29" i="360"/>
  <c r="U29" i="360"/>
  <c r="X29" i="360" s="1"/>
  <c r="P29" i="360"/>
  <c r="N29" i="360"/>
  <c r="O29" i="360" s="1"/>
  <c r="A29" i="360"/>
  <c r="A31" i="360" s="1"/>
  <c r="A32" i="360" s="1"/>
  <c r="A33" i="360" s="1"/>
  <c r="A34" i="360" s="1"/>
  <c r="A35" i="360" s="1"/>
  <c r="A37" i="360" s="1"/>
  <c r="A38" i="360" s="1"/>
  <c r="A39" i="360" s="1"/>
  <c r="A40" i="360" s="1"/>
  <c r="AK28" i="360"/>
  <c r="AI28" i="360"/>
  <c r="AL28" i="360" s="1"/>
  <c r="AD28" i="360"/>
  <c r="AB28" i="360"/>
  <c r="AC28" i="360" s="1"/>
  <c r="W28" i="360"/>
  <c r="U28" i="360"/>
  <c r="V28" i="360" s="1"/>
  <c r="P28" i="360"/>
  <c r="N28" i="360"/>
  <c r="S28" i="360" s="1"/>
  <c r="L17" i="360"/>
  <c r="L16" i="360"/>
  <c r="L14" i="360"/>
  <c r="L13" i="360"/>
  <c r="L12" i="360"/>
  <c r="AK47" i="359"/>
  <c r="AI47" i="359"/>
  <c r="AN47" i="359" s="1"/>
  <c r="AD47" i="359"/>
  <c r="AB47" i="359"/>
  <c r="AF47" i="359" s="1"/>
  <c r="Z47" i="359"/>
  <c r="Y47" i="359"/>
  <c r="W47" i="359"/>
  <c r="U47" i="359"/>
  <c r="X47" i="359" s="1"/>
  <c r="P47" i="359"/>
  <c r="N47" i="359"/>
  <c r="O47" i="359" s="1"/>
  <c r="AK56" i="359"/>
  <c r="AI56" i="359"/>
  <c r="AN56" i="359" s="1"/>
  <c r="AD56" i="359"/>
  <c r="AB56" i="359"/>
  <c r="AF56" i="359" s="1"/>
  <c r="W56" i="359"/>
  <c r="U56" i="359"/>
  <c r="X56" i="359" s="1"/>
  <c r="P56" i="359"/>
  <c r="N56" i="359"/>
  <c r="R56" i="359" s="1"/>
  <c r="AK55" i="359"/>
  <c r="AI55" i="359"/>
  <c r="AM55" i="359" s="1"/>
  <c r="AF55" i="359"/>
  <c r="AD55" i="359"/>
  <c r="AB55" i="359"/>
  <c r="AC55" i="359" s="1"/>
  <c r="W55" i="359"/>
  <c r="U55" i="359"/>
  <c r="Z55" i="359" s="1"/>
  <c r="P55" i="359"/>
  <c r="N55" i="359"/>
  <c r="M55" i="359" s="1"/>
  <c r="AK54" i="359"/>
  <c r="AI54" i="359"/>
  <c r="AH54" i="359" s="1"/>
  <c r="AD54" i="359"/>
  <c r="AB54" i="359"/>
  <c r="AF54" i="359" s="1"/>
  <c r="W54" i="359"/>
  <c r="U54" i="359"/>
  <c r="Z54" i="359" s="1"/>
  <c r="P54" i="359"/>
  <c r="N54" i="359"/>
  <c r="R54" i="359" s="1"/>
  <c r="M54" i="359"/>
  <c r="AK50" i="359"/>
  <c r="AI50" i="359"/>
  <c r="AN50" i="359" s="1"/>
  <c r="AD50" i="359"/>
  <c r="AB50" i="359"/>
  <c r="AF50" i="359" s="1"/>
  <c r="W50" i="359"/>
  <c r="U50" i="359"/>
  <c r="X50" i="359" s="1"/>
  <c r="P50" i="359"/>
  <c r="N50" i="359"/>
  <c r="O50" i="359" s="1"/>
  <c r="AK49" i="359"/>
  <c r="AI49" i="359"/>
  <c r="AN49" i="359" s="1"/>
  <c r="AD49" i="359"/>
  <c r="AB49" i="359"/>
  <c r="AF49" i="359" s="1"/>
  <c r="W49" i="359"/>
  <c r="U49" i="359"/>
  <c r="X49" i="359" s="1"/>
  <c r="P49" i="359"/>
  <c r="N49" i="359"/>
  <c r="O49" i="359" s="1"/>
  <c r="AK48" i="359"/>
  <c r="AI48" i="359"/>
  <c r="AL48" i="359" s="1"/>
  <c r="AD48" i="359"/>
  <c r="AB48" i="359"/>
  <c r="AC48" i="359" s="1"/>
  <c r="W48" i="359"/>
  <c r="U48" i="359"/>
  <c r="V48" i="359" s="1"/>
  <c r="P48" i="359"/>
  <c r="N48" i="359"/>
  <c r="M48" i="359" s="1"/>
  <c r="A48" i="359"/>
  <c r="A49" i="359" s="1"/>
  <c r="AK43" i="359"/>
  <c r="AI43" i="359"/>
  <c r="AN43" i="359" s="1"/>
  <c r="AD43" i="359"/>
  <c r="AB43" i="359"/>
  <c r="AF43" i="359" s="1"/>
  <c r="W43" i="359"/>
  <c r="U43" i="359"/>
  <c r="X43" i="359" s="1"/>
  <c r="P43" i="359"/>
  <c r="N43" i="359"/>
  <c r="O43" i="359" s="1"/>
  <c r="AK42" i="359"/>
  <c r="AI42" i="359"/>
  <c r="AJ42" i="359" s="1"/>
  <c r="AD42" i="359"/>
  <c r="AB42" i="359"/>
  <c r="AE42" i="359" s="1"/>
  <c r="W42" i="359"/>
  <c r="U42" i="359"/>
  <c r="T42" i="359" s="1"/>
  <c r="P42" i="359"/>
  <c r="N42" i="359"/>
  <c r="S42" i="359" s="1"/>
  <c r="AK41" i="359"/>
  <c r="AI41" i="359"/>
  <c r="AN41" i="359" s="1"/>
  <c r="AD41" i="359"/>
  <c r="AB41" i="359"/>
  <c r="AG41" i="359" s="1"/>
  <c r="W41" i="359"/>
  <c r="U41" i="359"/>
  <c r="Y41" i="359" s="1"/>
  <c r="P41" i="359"/>
  <c r="N41" i="359"/>
  <c r="Q41" i="359" s="1"/>
  <c r="AK52" i="359"/>
  <c r="AI52" i="359"/>
  <c r="AJ52" i="359" s="1"/>
  <c r="AD52" i="359"/>
  <c r="AB52" i="359"/>
  <c r="AC52" i="359" s="1"/>
  <c r="W52" i="359"/>
  <c r="U52" i="359"/>
  <c r="V52" i="359" s="1"/>
  <c r="P52" i="359"/>
  <c r="N52" i="359"/>
  <c r="M52" i="359" s="1"/>
  <c r="AK51" i="359"/>
  <c r="AI51" i="359"/>
  <c r="AM51" i="359" s="1"/>
  <c r="AD51" i="359"/>
  <c r="AB51" i="359"/>
  <c r="AA51" i="359" s="1"/>
  <c r="W51" i="359"/>
  <c r="U51" i="359"/>
  <c r="Z51" i="359" s="1"/>
  <c r="P51" i="359"/>
  <c r="N51" i="359"/>
  <c r="S51" i="359" s="1"/>
  <c r="AK46" i="359"/>
  <c r="AI46" i="359"/>
  <c r="AN46" i="359" s="1"/>
  <c r="AD46" i="359"/>
  <c r="AB46" i="359"/>
  <c r="AG46" i="359" s="1"/>
  <c r="W46" i="359"/>
  <c r="U46" i="359"/>
  <c r="Y46" i="359" s="1"/>
  <c r="P46" i="359"/>
  <c r="N46" i="359"/>
  <c r="Q46" i="359" s="1"/>
  <c r="AK45" i="359"/>
  <c r="AI45" i="359"/>
  <c r="AM45" i="359" s="1"/>
  <c r="AD45" i="359"/>
  <c r="AB45" i="359"/>
  <c r="AE45" i="359" s="1"/>
  <c r="W45" i="359"/>
  <c r="U45" i="359"/>
  <c r="V45" i="359" s="1"/>
  <c r="P45" i="359"/>
  <c r="N45" i="359"/>
  <c r="O45" i="359" s="1"/>
  <c r="AK39" i="359"/>
  <c r="AI39" i="359"/>
  <c r="AN39" i="359" s="1"/>
  <c r="AD39" i="359"/>
  <c r="AB39" i="359"/>
  <c r="AC39" i="359" s="1"/>
  <c r="W39" i="359"/>
  <c r="U39" i="359"/>
  <c r="V39" i="359" s="1"/>
  <c r="P39" i="359"/>
  <c r="N39" i="359"/>
  <c r="M39" i="359" s="1"/>
  <c r="AK38" i="359"/>
  <c r="AI38" i="359"/>
  <c r="AM38" i="359" s="1"/>
  <c r="AD38" i="359"/>
  <c r="AB38" i="359"/>
  <c r="AA38" i="359" s="1"/>
  <c r="W38" i="359"/>
  <c r="U38" i="359"/>
  <c r="Z38" i="359" s="1"/>
  <c r="P38" i="359"/>
  <c r="N38" i="359"/>
  <c r="S38" i="359" s="1"/>
  <c r="AK37" i="359"/>
  <c r="AI37" i="359"/>
  <c r="AN37" i="359" s="1"/>
  <c r="AD37" i="359"/>
  <c r="AB37" i="359"/>
  <c r="AG37" i="359" s="1"/>
  <c r="W37" i="359"/>
  <c r="U37" i="359"/>
  <c r="Y37" i="359" s="1"/>
  <c r="P37" i="359"/>
  <c r="N37" i="359"/>
  <c r="Q37" i="359" s="1"/>
  <c r="AK36" i="359"/>
  <c r="AI36" i="359"/>
  <c r="AM36" i="359" s="1"/>
  <c r="AD36" i="359"/>
  <c r="AB36" i="359"/>
  <c r="AE36" i="359" s="1"/>
  <c r="W36" i="359"/>
  <c r="U36" i="359"/>
  <c r="V36" i="359" s="1"/>
  <c r="P36" i="359"/>
  <c r="N36" i="359"/>
  <c r="O36" i="359" s="1"/>
  <c r="AK34" i="359"/>
  <c r="AI34" i="359"/>
  <c r="AN34" i="359" s="1"/>
  <c r="AD34" i="359"/>
  <c r="AB34" i="359"/>
  <c r="AC34" i="359" s="1"/>
  <c r="W34" i="359"/>
  <c r="U34" i="359"/>
  <c r="V34" i="359" s="1"/>
  <c r="P34" i="359"/>
  <c r="N34" i="359"/>
  <c r="M34" i="359" s="1"/>
  <c r="AK33" i="359"/>
  <c r="AI33" i="359"/>
  <c r="AM33" i="359" s="1"/>
  <c r="AD33" i="359"/>
  <c r="AB33" i="359"/>
  <c r="AA33" i="359" s="1"/>
  <c r="W33" i="359"/>
  <c r="U33" i="359"/>
  <c r="Z33" i="359" s="1"/>
  <c r="P33" i="359"/>
  <c r="N33" i="359"/>
  <c r="S33" i="359" s="1"/>
  <c r="AK31" i="359"/>
  <c r="AI31" i="359"/>
  <c r="AN31" i="359" s="1"/>
  <c r="AD31" i="359"/>
  <c r="AB31" i="359"/>
  <c r="AG31" i="359" s="1"/>
  <c r="W31" i="359"/>
  <c r="U31" i="359"/>
  <c r="Y31" i="359" s="1"/>
  <c r="P31" i="359"/>
  <c r="N31" i="359"/>
  <c r="Q31" i="359" s="1"/>
  <c r="AK30" i="359"/>
  <c r="AI30" i="359"/>
  <c r="AM30" i="359" s="1"/>
  <c r="AD30" i="359"/>
  <c r="AB30" i="359"/>
  <c r="AE30" i="359" s="1"/>
  <c r="W30" i="359"/>
  <c r="U30" i="359"/>
  <c r="V30" i="359" s="1"/>
  <c r="P30" i="359"/>
  <c r="N30" i="359"/>
  <c r="O30" i="359" s="1"/>
  <c r="AK29" i="359"/>
  <c r="AI29" i="359"/>
  <c r="AN29" i="359" s="1"/>
  <c r="AD29" i="359"/>
  <c r="AB29" i="359"/>
  <c r="AC29" i="359" s="1"/>
  <c r="W29" i="359"/>
  <c r="U29" i="359"/>
  <c r="V29" i="359" s="1"/>
  <c r="P29" i="359"/>
  <c r="N29" i="359"/>
  <c r="M29" i="359" s="1"/>
  <c r="A29" i="359"/>
  <c r="A30" i="359" s="1"/>
  <c r="A31" i="359" s="1"/>
  <c r="A33" i="359" s="1"/>
  <c r="A34" i="359" s="1"/>
  <c r="A36" i="359" s="1"/>
  <c r="A37" i="359" s="1"/>
  <c r="A38" i="359" s="1"/>
  <c r="A39" i="359" s="1"/>
  <c r="A45" i="359" s="1"/>
  <c r="A46" i="359" s="1"/>
  <c r="A51" i="359" s="1"/>
  <c r="A52" i="359" s="1"/>
  <c r="AK28" i="359"/>
  <c r="AI28" i="359"/>
  <c r="AN28" i="359" s="1"/>
  <c r="AD28" i="359"/>
  <c r="AB28" i="359"/>
  <c r="AA28" i="359" s="1"/>
  <c r="W28" i="359"/>
  <c r="U28" i="359"/>
  <c r="Z28" i="359" s="1"/>
  <c r="P28" i="359"/>
  <c r="N28" i="359"/>
  <c r="S28" i="359" s="1"/>
  <c r="L17" i="359"/>
  <c r="L16" i="359"/>
  <c r="L14" i="359"/>
  <c r="L13" i="359"/>
  <c r="L12" i="359"/>
  <c r="AK59" i="358"/>
  <c r="AI59" i="358"/>
  <c r="AN59" i="358" s="1"/>
  <c r="AD59" i="358"/>
  <c r="AB59" i="358"/>
  <c r="AF59" i="358" s="1"/>
  <c r="W59" i="358"/>
  <c r="U59" i="358"/>
  <c r="X59" i="358" s="1"/>
  <c r="P59" i="358"/>
  <c r="N59" i="358"/>
  <c r="O59" i="358" s="1"/>
  <c r="AK62" i="358"/>
  <c r="AI62" i="358"/>
  <c r="AN62" i="358" s="1"/>
  <c r="AD62" i="358"/>
  <c r="AB62" i="358"/>
  <c r="AF62" i="358" s="1"/>
  <c r="W62" i="358"/>
  <c r="U62" i="358"/>
  <c r="X62" i="358" s="1"/>
  <c r="P62" i="358"/>
  <c r="N62" i="358"/>
  <c r="O62" i="358" s="1"/>
  <c r="AK61" i="358"/>
  <c r="AI61" i="358"/>
  <c r="AJ61" i="358" s="1"/>
  <c r="AD61" i="358"/>
  <c r="AB61" i="358"/>
  <c r="AC61" i="358" s="1"/>
  <c r="W61" i="358"/>
  <c r="U61" i="358"/>
  <c r="T61" i="358" s="1"/>
  <c r="P61" i="358"/>
  <c r="N61" i="358"/>
  <c r="M61" i="358" s="1"/>
  <c r="AK60" i="358"/>
  <c r="AI60" i="358"/>
  <c r="AH60" i="358" s="1"/>
  <c r="AD60" i="358"/>
  <c r="AB60" i="358"/>
  <c r="AF60" i="358" s="1"/>
  <c r="W60" i="358"/>
  <c r="U60" i="358"/>
  <c r="Z60" i="358" s="1"/>
  <c r="P60" i="358"/>
  <c r="N60" i="358"/>
  <c r="R60" i="358" s="1"/>
  <c r="AK58" i="358"/>
  <c r="AI58" i="358"/>
  <c r="AM58" i="358" s="1"/>
  <c r="AD58" i="358"/>
  <c r="AB58" i="358"/>
  <c r="AE58" i="358" s="1"/>
  <c r="W58" i="358"/>
  <c r="U58" i="358"/>
  <c r="T58" i="358" s="1"/>
  <c r="P58" i="358"/>
  <c r="N58" i="358"/>
  <c r="O58" i="358" s="1"/>
  <c r="AK57" i="358"/>
  <c r="AI57" i="358"/>
  <c r="AJ57" i="358" s="1"/>
  <c r="AD57" i="358"/>
  <c r="AB57" i="358"/>
  <c r="AC57" i="358" s="1"/>
  <c r="W57" i="358"/>
  <c r="U57" i="358"/>
  <c r="T57" i="358" s="1"/>
  <c r="P57" i="358"/>
  <c r="N57" i="358"/>
  <c r="R57" i="358" s="1"/>
  <c r="AK56" i="358"/>
  <c r="AI56" i="358"/>
  <c r="AM56" i="358" s="1"/>
  <c r="AD56" i="358"/>
  <c r="AB56" i="358"/>
  <c r="AG56" i="358" s="1"/>
  <c r="W56" i="358"/>
  <c r="U56" i="358"/>
  <c r="Y56" i="358" s="1"/>
  <c r="P56" i="358"/>
  <c r="N56" i="358"/>
  <c r="Q56" i="358" s="1"/>
  <c r="AK54" i="358"/>
  <c r="AI54" i="358"/>
  <c r="AH54" i="358" s="1"/>
  <c r="AD54" i="358"/>
  <c r="AB54" i="358"/>
  <c r="W54" i="358"/>
  <c r="U54" i="358"/>
  <c r="Y54" i="358" s="1"/>
  <c r="P54" i="358"/>
  <c r="N54" i="358"/>
  <c r="Q54" i="358" s="1"/>
  <c r="AK53" i="358"/>
  <c r="AI53" i="358"/>
  <c r="AM53" i="358" s="1"/>
  <c r="AD53" i="358"/>
  <c r="AB53" i="358"/>
  <c r="AE53" i="358" s="1"/>
  <c r="W53" i="358"/>
  <c r="U53" i="358"/>
  <c r="Y53" i="358" s="1"/>
  <c r="P53" i="358"/>
  <c r="N53" i="358"/>
  <c r="O53" i="358" s="1"/>
  <c r="AK52" i="358"/>
  <c r="AI52" i="358"/>
  <c r="AM52" i="358" s="1"/>
  <c r="AD52" i="358"/>
  <c r="AB52" i="358"/>
  <c r="AC52" i="358" s="1"/>
  <c r="W52" i="358"/>
  <c r="U52" i="358"/>
  <c r="T52" i="358" s="1"/>
  <c r="P52" i="358"/>
  <c r="N52" i="358"/>
  <c r="AK51" i="358"/>
  <c r="AI51" i="358"/>
  <c r="AL51" i="358" s="1"/>
  <c r="AD51" i="358"/>
  <c r="AB51" i="358"/>
  <c r="W51" i="358"/>
  <c r="U51" i="358"/>
  <c r="Y51" i="358" s="1"/>
  <c r="P51" i="358"/>
  <c r="N51" i="358"/>
  <c r="AK49" i="358"/>
  <c r="AI49" i="358"/>
  <c r="AM49" i="358" s="1"/>
  <c r="AD49" i="358"/>
  <c r="AB49" i="358"/>
  <c r="AA49" i="358" s="1"/>
  <c r="W49" i="358"/>
  <c r="U49" i="358"/>
  <c r="Y49" i="358" s="1"/>
  <c r="P49" i="358"/>
  <c r="N49" i="358"/>
  <c r="R49" i="358" s="1"/>
  <c r="AK48" i="358"/>
  <c r="AI48" i="358"/>
  <c r="AM48" i="358" s="1"/>
  <c r="AD48" i="358"/>
  <c r="AB48" i="358"/>
  <c r="AF48" i="358" s="1"/>
  <c r="W48" i="358"/>
  <c r="U48" i="358"/>
  <c r="V48" i="358" s="1"/>
  <c r="P48" i="358"/>
  <c r="N48" i="358"/>
  <c r="R48" i="358" s="1"/>
  <c r="AK47" i="358"/>
  <c r="AI47" i="358"/>
  <c r="AN47" i="358" s="1"/>
  <c r="AD47" i="358"/>
  <c r="AB47" i="358"/>
  <c r="AE47" i="358" s="1"/>
  <c r="W47" i="358"/>
  <c r="U47" i="358"/>
  <c r="Z47" i="358" s="1"/>
  <c r="P47" i="358"/>
  <c r="N47" i="358"/>
  <c r="R47" i="358" s="1"/>
  <c r="A47" i="358"/>
  <c r="A48" i="358" s="1"/>
  <c r="A49" i="358" s="1"/>
  <c r="A51" i="358" s="1"/>
  <c r="A52" i="358" s="1"/>
  <c r="A53" i="358" s="1"/>
  <c r="A54" i="358" s="1"/>
  <c r="AK46" i="358"/>
  <c r="AI46" i="358"/>
  <c r="AH46" i="358" s="1"/>
  <c r="AD46" i="358"/>
  <c r="AB46" i="358"/>
  <c r="AF46" i="358" s="1"/>
  <c r="W46" i="358"/>
  <c r="U46" i="358"/>
  <c r="Y46" i="358" s="1"/>
  <c r="P46" i="358"/>
  <c r="N46" i="358"/>
  <c r="M46" i="358" s="1"/>
  <c r="AK45" i="358"/>
  <c r="AI45" i="358"/>
  <c r="AH45" i="358" s="1"/>
  <c r="AD45" i="358"/>
  <c r="AB45" i="358"/>
  <c r="AF45" i="358" s="1"/>
  <c r="W45" i="358"/>
  <c r="U45" i="358"/>
  <c r="P45" i="358"/>
  <c r="N45" i="358"/>
  <c r="S45" i="358" s="1"/>
  <c r="AK44" i="358"/>
  <c r="AI44" i="358"/>
  <c r="AM44" i="358" s="1"/>
  <c r="AD44" i="358"/>
  <c r="AB44" i="358"/>
  <c r="AF44" i="358" s="1"/>
  <c r="W44" i="358"/>
  <c r="U44" i="358"/>
  <c r="T44" i="358" s="1"/>
  <c r="P44" i="358"/>
  <c r="N44" i="358"/>
  <c r="R44" i="358" s="1"/>
  <c r="AK43" i="358"/>
  <c r="AI43" i="358"/>
  <c r="AM43" i="358" s="1"/>
  <c r="AH43" i="358"/>
  <c r="AD43" i="358"/>
  <c r="AB43" i="358"/>
  <c r="AF43" i="358" s="1"/>
  <c r="W43" i="358"/>
  <c r="U43" i="358"/>
  <c r="T43" i="358" s="1"/>
  <c r="P43" i="358"/>
  <c r="N43" i="358"/>
  <c r="M43" i="358" s="1"/>
  <c r="AK42" i="358"/>
  <c r="AI42" i="358"/>
  <c r="AH42" i="358" s="1"/>
  <c r="AD42" i="358"/>
  <c r="AB42" i="358"/>
  <c r="AA42" i="358" s="1"/>
  <c r="W42" i="358"/>
  <c r="U42" i="358"/>
  <c r="V42" i="358" s="1"/>
  <c r="P42" i="358"/>
  <c r="N42" i="358"/>
  <c r="S42" i="358" s="1"/>
  <c r="AK41" i="358"/>
  <c r="AI41" i="358"/>
  <c r="AN41" i="358" s="1"/>
  <c r="AD41" i="358"/>
  <c r="AB41" i="358"/>
  <c r="AG41" i="358" s="1"/>
  <c r="W41" i="358"/>
  <c r="U41" i="358"/>
  <c r="X41" i="358" s="1"/>
  <c r="P41" i="358"/>
  <c r="N41" i="358"/>
  <c r="O41" i="358" s="1"/>
  <c r="AK40" i="358"/>
  <c r="AI40" i="358"/>
  <c r="AL40" i="358" s="1"/>
  <c r="AD40" i="358"/>
  <c r="AB40" i="358"/>
  <c r="AC40" i="358" s="1"/>
  <c r="W40" i="358"/>
  <c r="U40" i="358"/>
  <c r="Z40" i="358" s="1"/>
  <c r="P40" i="358"/>
  <c r="N40" i="358"/>
  <c r="M40" i="358" s="1"/>
  <c r="AK39" i="358"/>
  <c r="AI39" i="358"/>
  <c r="AH39" i="358" s="1"/>
  <c r="AD39" i="358"/>
  <c r="AB39" i="358"/>
  <c r="AA39" i="358" s="1"/>
  <c r="W39" i="358"/>
  <c r="U39" i="358"/>
  <c r="T39" i="358" s="1"/>
  <c r="P39" i="358"/>
  <c r="N39" i="358"/>
  <c r="M39" i="358" s="1"/>
  <c r="AK37" i="358"/>
  <c r="AI37" i="358"/>
  <c r="AH37" i="358" s="1"/>
  <c r="AD37" i="358"/>
  <c r="AB37" i="358"/>
  <c r="AA37" i="358" s="1"/>
  <c r="W37" i="358"/>
  <c r="U37" i="358"/>
  <c r="Z37" i="358" s="1"/>
  <c r="P37" i="358"/>
  <c r="N37" i="358"/>
  <c r="S37" i="358" s="1"/>
  <c r="AK36" i="358"/>
  <c r="AI36" i="358"/>
  <c r="AN36" i="358" s="1"/>
  <c r="AD36" i="358"/>
  <c r="AB36" i="358"/>
  <c r="AG36" i="358" s="1"/>
  <c r="W36" i="358"/>
  <c r="U36" i="358"/>
  <c r="Z36" i="358" s="1"/>
  <c r="P36" i="358"/>
  <c r="N36" i="358"/>
  <c r="Q36" i="358" s="1"/>
  <c r="AK35" i="358"/>
  <c r="AI35" i="358"/>
  <c r="AJ35" i="358" s="1"/>
  <c r="AD35" i="358"/>
  <c r="AB35" i="358"/>
  <c r="AE35" i="358" s="1"/>
  <c r="W35" i="358"/>
  <c r="U35" i="358"/>
  <c r="Y35" i="358" s="1"/>
  <c r="P35" i="358"/>
  <c r="N35" i="358"/>
  <c r="M35" i="358" s="1"/>
  <c r="AK34" i="358"/>
  <c r="AI34" i="358"/>
  <c r="AJ34" i="358" s="1"/>
  <c r="AD34" i="358"/>
  <c r="AB34" i="358"/>
  <c r="AA34" i="358" s="1"/>
  <c r="W34" i="358"/>
  <c r="U34" i="358"/>
  <c r="T34" i="358" s="1"/>
  <c r="P34" i="358"/>
  <c r="N34" i="358"/>
  <c r="M34" i="358" s="1"/>
  <c r="AK33" i="358"/>
  <c r="AI33" i="358"/>
  <c r="AH33" i="358" s="1"/>
  <c r="AD33" i="358"/>
  <c r="AB33" i="358"/>
  <c r="AA33" i="358" s="1"/>
  <c r="W33" i="358"/>
  <c r="U33" i="358"/>
  <c r="Z33" i="358" s="1"/>
  <c r="P33" i="358"/>
  <c r="N33" i="358"/>
  <c r="S33" i="358" s="1"/>
  <c r="AK31" i="358"/>
  <c r="AI31" i="358"/>
  <c r="AN31" i="358" s="1"/>
  <c r="AD31" i="358"/>
  <c r="AB31" i="358"/>
  <c r="AE31" i="358" s="1"/>
  <c r="W31" i="358"/>
  <c r="U31" i="358"/>
  <c r="Y31" i="358" s="1"/>
  <c r="P31" i="358"/>
  <c r="N31" i="358"/>
  <c r="M31" i="358" s="1"/>
  <c r="AK30" i="358"/>
  <c r="AI30" i="358"/>
  <c r="AL30" i="358" s="1"/>
  <c r="AD30" i="358"/>
  <c r="AB30" i="358"/>
  <c r="AA30" i="358" s="1"/>
  <c r="W30" i="358"/>
  <c r="U30" i="358"/>
  <c r="T30" i="358" s="1"/>
  <c r="P30" i="358"/>
  <c r="N30" i="358"/>
  <c r="M30" i="358" s="1"/>
  <c r="AK29" i="358"/>
  <c r="AI29" i="358"/>
  <c r="AH29" i="358" s="1"/>
  <c r="AD29" i="358"/>
  <c r="AB29" i="358"/>
  <c r="AA29" i="358" s="1"/>
  <c r="W29" i="358"/>
  <c r="U29" i="358"/>
  <c r="Z29" i="358" s="1"/>
  <c r="P29" i="358"/>
  <c r="N29" i="358"/>
  <c r="S29" i="358" s="1"/>
  <c r="A29" i="358"/>
  <c r="A30" i="358" s="1"/>
  <c r="A31" i="358" s="1"/>
  <c r="A33" i="358" s="1"/>
  <c r="A34" i="358" s="1"/>
  <c r="A35" i="358" s="1"/>
  <c r="A36" i="358" s="1"/>
  <c r="A37" i="358" s="1"/>
  <c r="A39" i="358" s="1"/>
  <c r="A40" i="358" s="1"/>
  <c r="A41" i="358" s="1"/>
  <c r="A42" i="358" s="1"/>
  <c r="A43" i="358" s="1"/>
  <c r="A44" i="358" s="1"/>
  <c r="AK28" i="358"/>
  <c r="AI28" i="358"/>
  <c r="AN28" i="358" s="1"/>
  <c r="AD28" i="358"/>
  <c r="AB28" i="358"/>
  <c r="AG28" i="358" s="1"/>
  <c r="W28" i="358"/>
  <c r="U28" i="358"/>
  <c r="T28" i="358" s="1"/>
  <c r="P28" i="358"/>
  <c r="N28" i="358"/>
  <c r="Q28" i="358" s="1"/>
  <c r="L17" i="358"/>
  <c r="L16" i="358"/>
  <c r="L14" i="358"/>
  <c r="L13" i="358"/>
  <c r="L12" i="358"/>
  <c r="AK83" i="357"/>
  <c r="AI83" i="357"/>
  <c r="AN83" i="357" s="1"/>
  <c r="AD83" i="357"/>
  <c r="AB83" i="357"/>
  <c r="AF83" i="357" s="1"/>
  <c r="Z83" i="357"/>
  <c r="W83" i="357"/>
  <c r="U83" i="357"/>
  <c r="X83" i="357" s="1"/>
  <c r="P83" i="357"/>
  <c r="N83" i="357"/>
  <c r="O83" i="357" s="1"/>
  <c r="AK82" i="357"/>
  <c r="AI82" i="357"/>
  <c r="AJ82" i="357" s="1"/>
  <c r="AD82" i="357"/>
  <c r="AB82" i="357"/>
  <c r="AC82" i="357" s="1"/>
  <c r="W82" i="357"/>
  <c r="U82" i="357"/>
  <c r="T82" i="357" s="1"/>
  <c r="P82" i="357"/>
  <c r="N82" i="357"/>
  <c r="M82" i="357" s="1"/>
  <c r="AK81" i="357"/>
  <c r="AI81" i="357"/>
  <c r="AH81" i="357" s="1"/>
  <c r="AD81" i="357"/>
  <c r="AB81" i="357"/>
  <c r="AG81" i="357" s="1"/>
  <c r="W81" i="357"/>
  <c r="U81" i="357"/>
  <c r="Z81" i="357" s="1"/>
  <c r="P81" i="357"/>
  <c r="N81" i="357"/>
  <c r="R81" i="357" s="1"/>
  <c r="AK80" i="357"/>
  <c r="AI80" i="357"/>
  <c r="AM80" i="357" s="1"/>
  <c r="AD80" i="357"/>
  <c r="AB80" i="357"/>
  <c r="AE80" i="357" s="1"/>
  <c r="W80" i="357"/>
  <c r="U80" i="357"/>
  <c r="T80" i="357" s="1"/>
  <c r="P80" i="357"/>
  <c r="N80" i="357"/>
  <c r="O80" i="357" s="1"/>
  <c r="AK75" i="357"/>
  <c r="AI75" i="357"/>
  <c r="AN75" i="357" s="1"/>
  <c r="AD75" i="357"/>
  <c r="AB75" i="357"/>
  <c r="AF75" i="357" s="1"/>
  <c r="W75" i="357"/>
  <c r="U75" i="357"/>
  <c r="X75" i="357" s="1"/>
  <c r="P75" i="357"/>
  <c r="N75" i="357"/>
  <c r="O75" i="357" s="1"/>
  <c r="AK78" i="357"/>
  <c r="AI78" i="357"/>
  <c r="AN78" i="357" s="1"/>
  <c r="AD78" i="357"/>
  <c r="AB78" i="357"/>
  <c r="AF78" i="357" s="1"/>
  <c r="W78" i="357"/>
  <c r="U78" i="357"/>
  <c r="X78" i="357" s="1"/>
  <c r="P78" i="357"/>
  <c r="N78" i="357"/>
  <c r="O78" i="357" s="1"/>
  <c r="AK77" i="357"/>
  <c r="AI77" i="357"/>
  <c r="AJ77" i="357" s="1"/>
  <c r="AD77" i="357"/>
  <c r="AB77" i="357"/>
  <c r="AC77" i="357" s="1"/>
  <c r="W77" i="357"/>
  <c r="U77" i="357"/>
  <c r="Z77" i="357" s="1"/>
  <c r="P77" i="357"/>
  <c r="N77" i="357"/>
  <c r="M77" i="357" s="1"/>
  <c r="AK76" i="357"/>
  <c r="AI76" i="357"/>
  <c r="AH76" i="357" s="1"/>
  <c r="AD76" i="357"/>
  <c r="AB76" i="357"/>
  <c r="AG76" i="357" s="1"/>
  <c r="W76" i="357"/>
  <c r="U76" i="357"/>
  <c r="Z76" i="357" s="1"/>
  <c r="P76" i="357"/>
  <c r="N76" i="357"/>
  <c r="R76" i="357" s="1"/>
  <c r="AK74" i="357"/>
  <c r="AI74" i="357"/>
  <c r="AM74" i="357" s="1"/>
  <c r="AD74" i="357"/>
  <c r="AB74" i="357"/>
  <c r="AE74" i="357" s="1"/>
  <c r="W74" i="357"/>
  <c r="U74" i="357"/>
  <c r="T74" i="357" s="1"/>
  <c r="P74" i="357"/>
  <c r="N74" i="357"/>
  <c r="O74" i="357" s="1"/>
  <c r="AK73" i="357"/>
  <c r="AI73" i="357"/>
  <c r="AJ73" i="357" s="1"/>
  <c r="AD73" i="357"/>
  <c r="AB73" i="357"/>
  <c r="AF73" i="357" s="1"/>
  <c r="W73" i="357"/>
  <c r="U73" i="357"/>
  <c r="T73" i="357" s="1"/>
  <c r="P73" i="357"/>
  <c r="N73" i="357"/>
  <c r="S73" i="357" s="1"/>
  <c r="AK72" i="357"/>
  <c r="AI72" i="357"/>
  <c r="AN72" i="357" s="1"/>
  <c r="AD72" i="357"/>
  <c r="AB72" i="357"/>
  <c r="AG72" i="357" s="1"/>
  <c r="W72" i="357"/>
  <c r="U72" i="357"/>
  <c r="X72" i="357" s="1"/>
  <c r="P72" i="357"/>
  <c r="N72" i="357"/>
  <c r="O72" i="357" s="1"/>
  <c r="AK56" i="357"/>
  <c r="AI56" i="357"/>
  <c r="AN56" i="357" s="1"/>
  <c r="AD56" i="357"/>
  <c r="AB56" i="357"/>
  <c r="AF56" i="357" s="1"/>
  <c r="W56" i="357"/>
  <c r="U56" i="357"/>
  <c r="X56" i="357" s="1"/>
  <c r="P56" i="357"/>
  <c r="N56" i="357"/>
  <c r="O56" i="357" s="1"/>
  <c r="AK55" i="357"/>
  <c r="AI55" i="357"/>
  <c r="AJ55" i="357" s="1"/>
  <c r="AD55" i="357"/>
  <c r="AB55" i="357"/>
  <c r="AC55" i="357" s="1"/>
  <c r="W55" i="357"/>
  <c r="U55" i="357"/>
  <c r="T55" i="357" s="1"/>
  <c r="P55" i="357"/>
  <c r="N55" i="357"/>
  <c r="M55" i="357" s="1"/>
  <c r="AK54" i="357"/>
  <c r="AI54" i="357"/>
  <c r="AH54" i="357" s="1"/>
  <c r="AD54" i="357"/>
  <c r="AB54" i="357"/>
  <c r="AE54" i="357" s="1"/>
  <c r="W54" i="357"/>
  <c r="U54" i="357"/>
  <c r="Z54" i="357" s="1"/>
  <c r="P54" i="357"/>
  <c r="N54" i="357"/>
  <c r="R54" i="357" s="1"/>
  <c r="AK53" i="357"/>
  <c r="AI53" i="357"/>
  <c r="AM53" i="357" s="1"/>
  <c r="AD53" i="357"/>
  <c r="AB53" i="357"/>
  <c r="AE53" i="357" s="1"/>
  <c r="W53" i="357"/>
  <c r="U53" i="357"/>
  <c r="V53" i="357" s="1"/>
  <c r="P53" i="357"/>
  <c r="N53" i="357"/>
  <c r="O53" i="357" s="1"/>
  <c r="AK51" i="357"/>
  <c r="AI51" i="357"/>
  <c r="AN51" i="357" s="1"/>
  <c r="AD51" i="357"/>
  <c r="AB51" i="357"/>
  <c r="AF51" i="357" s="1"/>
  <c r="W51" i="357"/>
  <c r="U51" i="357"/>
  <c r="X51" i="357" s="1"/>
  <c r="P51" i="357"/>
  <c r="N51" i="357"/>
  <c r="O51" i="357" s="1"/>
  <c r="AK50" i="357"/>
  <c r="AI50" i="357"/>
  <c r="AH50" i="357" s="1"/>
  <c r="AD50" i="357"/>
  <c r="AB50" i="357"/>
  <c r="AG50" i="357" s="1"/>
  <c r="W50" i="357"/>
  <c r="U50" i="357"/>
  <c r="Z50" i="357" s="1"/>
  <c r="P50" i="357"/>
  <c r="N50" i="357"/>
  <c r="R50" i="357" s="1"/>
  <c r="AK49" i="357"/>
  <c r="AI49" i="357"/>
  <c r="AM49" i="357" s="1"/>
  <c r="AD49" i="357"/>
  <c r="AB49" i="357"/>
  <c r="AE49" i="357" s="1"/>
  <c r="W49" i="357"/>
  <c r="U49" i="357"/>
  <c r="Z49" i="357" s="1"/>
  <c r="P49" i="357"/>
  <c r="N49" i="357"/>
  <c r="O49" i="357" s="1"/>
  <c r="AK48" i="357"/>
  <c r="AI48" i="357"/>
  <c r="AJ48" i="357" s="1"/>
  <c r="AD48" i="357"/>
  <c r="AB48" i="357"/>
  <c r="AG48" i="357" s="1"/>
  <c r="W48" i="357"/>
  <c r="U48" i="357"/>
  <c r="T48" i="357" s="1"/>
  <c r="P48" i="357"/>
  <c r="N48" i="357"/>
  <c r="S48" i="357" s="1"/>
  <c r="AK47" i="357"/>
  <c r="AI47" i="357"/>
  <c r="AN47" i="357" s="1"/>
  <c r="AD47" i="357"/>
  <c r="AB47" i="357"/>
  <c r="AG47" i="357" s="1"/>
  <c r="W47" i="357"/>
  <c r="U47" i="357"/>
  <c r="Y47" i="357" s="1"/>
  <c r="P47" i="357"/>
  <c r="N47" i="357"/>
  <c r="Q47" i="357" s="1"/>
  <c r="AK40" i="357"/>
  <c r="AI40" i="357"/>
  <c r="AN40" i="357" s="1"/>
  <c r="AD40" i="357"/>
  <c r="AB40" i="357"/>
  <c r="AA40" i="357" s="1"/>
  <c r="W40" i="357"/>
  <c r="U40" i="357"/>
  <c r="X40" i="357" s="1"/>
  <c r="P40" i="357"/>
  <c r="N40" i="357"/>
  <c r="R40" i="357" s="1"/>
  <c r="AK39" i="357"/>
  <c r="AI39" i="357"/>
  <c r="AM39" i="357" s="1"/>
  <c r="AD39" i="357"/>
  <c r="AB39" i="357"/>
  <c r="AE39" i="357" s="1"/>
  <c r="W39" i="357"/>
  <c r="U39" i="357"/>
  <c r="T39" i="357" s="1"/>
  <c r="P39" i="357"/>
  <c r="N39" i="357"/>
  <c r="O39" i="357" s="1"/>
  <c r="AK38" i="357"/>
  <c r="AI38" i="357"/>
  <c r="AJ38" i="357" s="1"/>
  <c r="AD38" i="357"/>
  <c r="AB38" i="357"/>
  <c r="AG38" i="357" s="1"/>
  <c r="W38" i="357"/>
  <c r="U38" i="357"/>
  <c r="T38" i="357" s="1"/>
  <c r="P38" i="357"/>
  <c r="N38" i="357"/>
  <c r="R38" i="357" s="1"/>
  <c r="AK37" i="357"/>
  <c r="AI37" i="357"/>
  <c r="AM37" i="357" s="1"/>
  <c r="AD37" i="357"/>
  <c r="AB37" i="357"/>
  <c r="AG37" i="357" s="1"/>
  <c r="W37" i="357"/>
  <c r="U37" i="357"/>
  <c r="Y37" i="357" s="1"/>
  <c r="P37" i="357"/>
  <c r="N37" i="357"/>
  <c r="Q37" i="357" s="1"/>
  <c r="AK70" i="357"/>
  <c r="AI70" i="357"/>
  <c r="AM70" i="357" s="1"/>
  <c r="AD70" i="357"/>
  <c r="AB70" i="357"/>
  <c r="AC70" i="357" s="1"/>
  <c r="W70" i="357"/>
  <c r="U70" i="357"/>
  <c r="V70" i="357" s="1"/>
  <c r="P70" i="357"/>
  <c r="N70" i="357"/>
  <c r="M70" i="357" s="1"/>
  <c r="AK69" i="357"/>
  <c r="AI69" i="357"/>
  <c r="AJ69" i="357" s="1"/>
  <c r="AD69" i="357"/>
  <c r="AB69" i="357"/>
  <c r="AA69" i="357" s="1"/>
  <c r="W69" i="357"/>
  <c r="U69" i="357"/>
  <c r="Y69" i="357" s="1"/>
  <c r="P69" i="357"/>
  <c r="N69" i="357"/>
  <c r="Q69" i="357" s="1"/>
  <c r="AK68" i="357"/>
  <c r="AI68" i="357"/>
  <c r="AM68" i="357" s="1"/>
  <c r="AD68" i="357"/>
  <c r="AB68" i="357"/>
  <c r="AE68" i="357" s="1"/>
  <c r="W68" i="357"/>
  <c r="U68" i="357"/>
  <c r="Z68" i="357" s="1"/>
  <c r="P68" i="357"/>
  <c r="N68" i="357"/>
  <c r="O68" i="357" s="1"/>
  <c r="AK67" i="357"/>
  <c r="AI67" i="357"/>
  <c r="AJ67" i="357" s="1"/>
  <c r="AD67" i="357"/>
  <c r="AB67" i="357"/>
  <c r="AC67" i="357" s="1"/>
  <c r="W67" i="357"/>
  <c r="U67" i="357"/>
  <c r="Y67" i="357" s="1"/>
  <c r="P67" i="357"/>
  <c r="N67" i="357"/>
  <c r="R67" i="357" s="1"/>
  <c r="AK65" i="357"/>
  <c r="AI65" i="357"/>
  <c r="AM65" i="357" s="1"/>
  <c r="AD65" i="357"/>
  <c r="AB65" i="357"/>
  <c r="W65" i="357"/>
  <c r="U65" i="357"/>
  <c r="V65" i="357" s="1"/>
  <c r="P65" i="357"/>
  <c r="N65" i="357"/>
  <c r="M65" i="357" s="1"/>
  <c r="AK64" i="357"/>
  <c r="AI64" i="357"/>
  <c r="AH64" i="357" s="1"/>
  <c r="AD64" i="357"/>
  <c r="AB64" i="357"/>
  <c r="W64" i="357"/>
  <c r="U64" i="357"/>
  <c r="Y64" i="357" s="1"/>
  <c r="P64" i="357"/>
  <c r="N64" i="357"/>
  <c r="S64" i="357" s="1"/>
  <c r="AK62" i="357"/>
  <c r="AI62" i="357"/>
  <c r="AM62" i="357" s="1"/>
  <c r="AD62" i="357"/>
  <c r="AB62" i="357"/>
  <c r="AG62" i="357" s="1"/>
  <c r="W62" i="357"/>
  <c r="U62" i="357"/>
  <c r="V62" i="357" s="1"/>
  <c r="P62" i="357"/>
  <c r="N62" i="357"/>
  <c r="R62" i="357" s="1"/>
  <c r="AK61" i="357"/>
  <c r="AI61" i="357"/>
  <c r="AN61" i="357" s="1"/>
  <c r="AD61" i="357"/>
  <c r="AB61" i="357"/>
  <c r="W61" i="357"/>
  <c r="U61" i="357"/>
  <c r="Y61" i="357" s="1"/>
  <c r="P61" i="357"/>
  <c r="N61" i="357"/>
  <c r="R61" i="357" s="1"/>
  <c r="AK60" i="357"/>
  <c r="AI60" i="357"/>
  <c r="AM60" i="357" s="1"/>
  <c r="AD60" i="357"/>
  <c r="AB60" i="357"/>
  <c r="AC60" i="357" s="1"/>
  <c r="W60" i="357"/>
  <c r="U60" i="357"/>
  <c r="Y60" i="357" s="1"/>
  <c r="P60" i="357"/>
  <c r="N60" i="357"/>
  <c r="R60" i="357" s="1"/>
  <c r="A60" i="357"/>
  <c r="A61" i="357" s="1"/>
  <c r="A62" i="357" s="1"/>
  <c r="A64" i="357" s="1"/>
  <c r="A65" i="357" s="1"/>
  <c r="A67" i="357" s="1"/>
  <c r="A68" i="357" s="1"/>
  <c r="A69" i="357" s="1"/>
  <c r="A70" i="357" s="1"/>
  <c r="AK59" i="357"/>
  <c r="AI59" i="357"/>
  <c r="AM59" i="357" s="1"/>
  <c r="AD59" i="357"/>
  <c r="AB59" i="357"/>
  <c r="AA59" i="357" s="1"/>
  <c r="W59" i="357"/>
  <c r="U59" i="357"/>
  <c r="Y59" i="357" s="1"/>
  <c r="P59" i="357"/>
  <c r="N59" i="357"/>
  <c r="AK58" i="357"/>
  <c r="AI58" i="357"/>
  <c r="AM58" i="357" s="1"/>
  <c r="AD58" i="357"/>
  <c r="AB58" i="357"/>
  <c r="AC58" i="357" s="1"/>
  <c r="W58" i="357"/>
  <c r="U58" i="357"/>
  <c r="T58" i="357" s="1"/>
  <c r="P58" i="357"/>
  <c r="N58" i="357"/>
  <c r="R58" i="357" s="1"/>
  <c r="AK45" i="357"/>
  <c r="AI45" i="357"/>
  <c r="AN45" i="357" s="1"/>
  <c r="AD45" i="357"/>
  <c r="AB45" i="357"/>
  <c r="AF45" i="357" s="1"/>
  <c r="W45" i="357"/>
  <c r="U45" i="357"/>
  <c r="X45" i="357" s="1"/>
  <c r="P45" i="357"/>
  <c r="N45" i="357"/>
  <c r="O45" i="357" s="1"/>
  <c r="AK44" i="357"/>
  <c r="AI44" i="357"/>
  <c r="AL44" i="357" s="1"/>
  <c r="AD44" i="357"/>
  <c r="AB44" i="357"/>
  <c r="AC44" i="357" s="1"/>
  <c r="W44" i="357"/>
  <c r="U44" i="357"/>
  <c r="Z44" i="357" s="1"/>
  <c r="P44" i="357"/>
  <c r="N44" i="357"/>
  <c r="M44" i="357" s="1"/>
  <c r="AK43" i="357"/>
  <c r="AI43" i="357"/>
  <c r="AN43" i="357" s="1"/>
  <c r="AD43" i="357"/>
  <c r="AB43" i="357"/>
  <c r="AA43" i="357" s="1"/>
  <c r="W43" i="357"/>
  <c r="U43" i="357"/>
  <c r="T43" i="357" s="1"/>
  <c r="P43" i="357"/>
  <c r="N43" i="357"/>
  <c r="S43" i="357" s="1"/>
  <c r="AK42" i="357"/>
  <c r="AI42" i="357"/>
  <c r="AH42" i="357" s="1"/>
  <c r="AD42" i="357"/>
  <c r="AB42" i="357"/>
  <c r="AG42" i="357" s="1"/>
  <c r="W42" i="357"/>
  <c r="U42" i="357"/>
  <c r="Z42" i="357" s="1"/>
  <c r="P42" i="357"/>
  <c r="N42" i="357"/>
  <c r="R42" i="357" s="1"/>
  <c r="AK35" i="357"/>
  <c r="AI35" i="357"/>
  <c r="AN35" i="357" s="1"/>
  <c r="AD35" i="357"/>
  <c r="AB35" i="357"/>
  <c r="AF35" i="357" s="1"/>
  <c r="W35" i="357"/>
  <c r="U35" i="357"/>
  <c r="X35" i="357" s="1"/>
  <c r="P35" i="357"/>
  <c r="N35" i="357"/>
  <c r="O35" i="357" s="1"/>
  <c r="AK34" i="357"/>
  <c r="AI34" i="357"/>
  <c r="AL34" i="357" s="1"/>
  <c r="AD34" i="357"/>
  <c r="AB34" i="357"/>
  <c r="AC34" i="357" s="1"/>
  <c r="W34" i="357"/>
  <c r="U34" i="357"/>
  <c r="T34" i="357" s="1"/>
  <c r="P34" i="357"/>
  <c r="N34" i="357"/>
  <c r="M34" i="357" s="1"/>
  <c r="AK33" i="357"/>
  <c r="AI33" i="357"/>
  <c r="AL33" i="357" s="1"/>
  <c r="AD33" i="357"/>
  <c r="AB33" i="357"/>
  <c r="AA33" i="357" s="1"/>
  <c r="W33" i="357"/>
  <c r="U33" i="357"/>
  <c r="T33" i="357" s="1"/>
  <c r="P33" i="357"/>
  <c r="N33" i="357"/>
  <c r="S33" i="357" s="1"/>
  <c r="AK32" i="357"/>
  <c r="AI32" i="357"/>
  <c r="AH32" i="357" s="1"/>
  <c r="AD32" i="357"/>
  <c r="AB32" i="357"/>
  <c r="AG32" i="357" s="1"/>
  <c r="W32" i="357"/>
  <c r="U32" i="357"/>
  <c r="Z32" i="357" s="1"/>
  <c r="P32" i="357"/>
  <c r="N32" i="357"/>
  <c r="R32" i="357" s="1"/>
  <c r="AK30" i="357"/>
  <c r="AI30" i="357"/>
  <c r="AN30" i="357" s="1"/>
  <c r="AD30" i="357"/>
  <c r="AB30" i="357"/>
  <c r="AF30" i="357" s="1"/>
  <c r="W30" i="357"/>
  <c r="U30" i="357"/>
  <c r="X30" i="357" s="1"/>
  <c r="P30" i="357"/>
  <c r="N30" i="357"/>
  <c r="O30" i="357" s="1"/>
  <c r="AK29" i="357"/>
  <c r="AI29" i="357"/>
  <c r="AL29" i="357" s="1"/>
  <c r="AD29" i="357"/>
  <c r="AB29" i="357"/>
  <c r="AC29" i="357" s="1"/>
  <c r="W29" i="357"/>
  <c r="U29" i="357"/>
  <c r="T29" i="357" s="1"/>
  <c r="P29" i="357"/>
  <c r="N29" i="357"/>
  <c r="M29" i="357" s="1"/>
  <c r="A29" i="357"/>
  <c r="A30" i="357" s="1"/>
  <c r="A32" i="357" s="1"/>
  <c r="A33" i="357" s="1"/>
  <c r="A34" i="357" s="1"/>
  <c r="A35" i="357" s="1"/>
  <c r="A42" i="357" s="1"/>
  <c r="A43" i="357" s="1"/>
  <c r="A44" i="357" s="1"/>
  <c r="A45" i="357" s="1"/>
  <c r="AK28" i="357"/>
  <c r="AI28" i="357"/>
  <c r="AN28" i="357" s="1"/>
  <c r="AD28" i="357"/>
  <c r="AB28" i="357"/>
  <c r="AA28" i="357" s="1"/>
  <c r="W28" i="357"/>
  <c r="U28" i="357"/>
  <c r="T28" i="357" s="1"/>
  <c r="P28" i="357"/>
  <c r="N28" i="357"/>
  <c r="S28" i="357" s="1"/>
  <c r="L17" i="357"/>
  <c r="L16" i="357"/>
  <c r="L14" i="357"/>
  <c r="L13" i="357"/>
  <c r="L12" i="357"/>
  <c r="AK80" i="355"/>
  <c r="AI80" i="355"/>
  <c r="AN80" i="355" s="1"/>
  <c r="AD80" i="355"/>
  <c r="AB80" i="355"/>
  <c r="AF80" i="355" s="1"/>
  <c r="W80" i="355"/>
  <c r="U80" i="355"/>
  <c r="Z80" i="355" s="1"/>
  <c r="P80" i="355"/>
  <c r="N80" i="355"/>
  <c r="S80" i="355" s="1"/>
  <c r="AK79" i="355"/>
  <c r="AI79" i="355"/>
  <c r="AJ79" i="355" s="1"/>
  <c r="AD79" i="355"/>
  <c r="AB79" i="355"/>
  <c r="AC79" i="355" s="1"/>
  <c r="W79" i="355"/>
  <c r="U79" i="355"/>
  <c r="V79" i="355" s="1"/>
  <c r="P79" i="355"/>
  <c r="N79" i="355"/>
  <c r="S79" i="355" s="1"/>
  <c r="AK78" i="355"/>
  <c r="AI78" i="355"/>
  <c r="AH78" i="355" s="1"/>
  <c r="AD78" i="355"/>
  <c r="AB78" i="355"/>
  <c r="AE78" i="355" s="1"/>
  <c r="W78" i="355"/>
  <c r="U78" i="355"/>
  <c r="Y78" i="355" s="1"/>
  <c r="P78" i="355"/>
  <c r="N78" i="355"/>
  <c r="S78" i="355" s="1"/>
  <c r="AK77" i="355"/>
  <c r="AI77" i="355"/>
  <c r="AL77" i="355" s="1"/>
  <c r="AD77" i="355"/>
  <c r="AB77" i="355"/>
  <c r="AE77" i="355" s="1"/>
  <c r="W77" i="355"/>
  <c r="U77" i="355"/>
  <c r="Z77" i="355" s="1"/>
  <c r="P77" i="355"/>
  <c r="N77" i="355"/>
  <c r="Q77" i="355" s="1"/>
  <c r="AK76" i="355"/>
  <c r="AI76" i="355"/>
  <c r="AN76" i="355" s="1"/>
  <c r="AD76" i="355"/>
  <c r="AB76" i="355"/>
  <c r="AA76" i="355" s="1"/>
  <c r="W76" i="355"/>
  <c r="U76" i="355"/>
  <c r="V76" i="355" s="1"/>
  <c r="P76" i="355"/>
  <c r="N76" i="355"/>
  <c r="O76" i="355" s="1"/>
  <c r="AK75" i="355"/>
  <c r="AI75" i="355"/>
  <c r="AN75" i="355" s="1"/>
  <c r="AD75" i="355"/>
  <c r="AB75" i="355"/>
  <c r="AC75" i="355" s="1"/>
  <c r="W75" i="355"/>
  <c r="U75" i="355"/>
  <c r="Y75" i="355" s="1"/>
  <c r="P75" i="355"/>
  <c r="N75" i="355"/>
  <c r="R75" i="355" s="1"/>
  <c r="AK58" i="355"/>
  <c r="AI58" i="355"/>
  <c r="AN58" i="355" s="1"/>
  <c r="AD58" i="355"/>
  <c r="AB58" i="355"/>
  <c r="AG58" i="355" s="1"/>
  <c r="W58" i="355"/>
  <c r="U58" i="355"/>
  <c r="Z58" i="355" s="1"/>
  <c r="P58" i="355"/>
  <c r="N58" i="355"/>
  <c r="R58" i="355" s="1"/>
  <c r="AK57" i="355"/>
  <c r="AI57" i="355"/>
  <c r="AN57" i="355" s="1"/>
  <c r="AD57" i="355"/>
  <c r="AB57" i="355"/>
  <c r="AE57" i="355" s="1"/>
  <c r="W57" i="355"/>
  <c r="U57" i="355"/>
  <c r="Y57" i="355" s="1"/>
  <c r="P57" i="355"/>
  <c r="N57" i="355"/>
  <c r="O57" i="355" s="1"/>
  <c r="AK56" i="355"/>
  <c r="AI56" i="355"/>
  <c r="AH56" i="355" s="1"/>
  <c r="AD56" i="355"/>
  <c r="AB56" i="355"/>
  <c r="AG56" i="355" s="1"/>
  <c r="W56" i="355"/>
  <c r="U56" i="355"/>
  <c r="Y56" i="355" s="1"/>
  <c r="P56" i="355"/>
  <c r="N56" i="355"/>
  <c r="R56" i="355" s="1"/>
  <c r="AK55" i="355"/>
  <c r="AI55" i="355"/>
  <c r="AN55" i="355" s="1"/>
  <c r="AD55" i="355"/>
  <c r="AB55" i="355"/>
  <c r="AE55" i="355" s="1"/>
  <c r="W55" i="355"/>
  <c r="U55" i="355"/>
  <c r="Z55" i="355" s="1"/>
  <c r="P55" i="355"/>
  <c r="N55" i="355"/>
  <c r="R55" i="355" s="1"/>
  <c r="AK54" i="355"/>
  <c r="AI54" i="355"/>
  <c r="AN54" i="355" s="1"/>
  <c r="AD54" i="355"/>
  <c r="AB54" i="355"/>
  <c r="AC54" i="355" s="1"/>
  <c r="W54" i="355"/>
  <c r="U54" i="355"/>
  <c r="Z54" i="355" s="1"/>
  <c r="P54" i="355"/>
  <c r="N54" i="355"/>
  <c r="Q54" i="355" s="1"/>
  <c r="AK53" i="355"/>
  <c r="AI53" i="355"/>
  <c r="AN53" i="355" s="1"/>
  <c r="AD53" i="355"/>
  <c r="AB53" i="355"/>
  <c r="AE53" i="355" s="1"/>
  <c r="W53" i="355"/>
  <c r="U53" i="355"/>
  <c r="Y53" i="355" s="1"/>
  <c r="P53" i="355"/>
  <c r="N53" i="355"/>
  <c r="S53" i="355" s="1"/>
  <c r="AK73" i="355"/>
  <c r="AI73" i="355"/>
  <c r="AM73" i="355" s="1"/>
  <c r="AD73" i="355"/>
  <c r="AB73" i="355"/>
  <c r="AF73" i="355" s="1"/>
  <c r="W73" i="355"/>
  <c r="U73" i="355"/>
  <c r="Z73" i="355" s="1"/>
  <c r="P73" i="355"/>
  <c r="N73" i="355"/>
  <c r="S73" i="355" s="1"/>
  <c r="AK72" i="355"/>
  <c r="AI72" i="355"/>
  <c r="AN72" i="355" s="1"/>
  <c r="AD72" i="355"/>
  <c r="AB72" i="355"/>
  <c r="AC72" i="355" s="1"/>
  <c r="W72" i="355"/>
  <c r="U72" i="355"/>
  <c r="Z72" i="355" s="1"/>
  <c r="P72" i="355"/>
  <c r="N72" i="355"/>
  <c r="S72" i="355" s="1"/>
  <c r="AK71" i="355"/>
  <c r="AI71" i="355"/>
  <c r="AN71" i="355" s="1"/>
  <c r="AD71" i="355"/>
  <c r="AB71" i="355"/>
  <c r="AG71" i="355" s="1"/>
  <c r="W71" i="355"/>
  <c r="U71" i="355"/>
  <c r="V71" i="355" s="1"/>
  <c r="P71" i="355"/>
  <c r="N71" i="355"/>
  <c r="S71" i="355" s="1"/>
  <c r="AK48" i="355"/>
  <c r="AI48" i="355"/>
  <c r="AN48" i="355" s="1"/>
  <c r="AD48" i="355"/>
  <c r="AB48" i="355"/>
  <c r="AC48" i="355" s="1"/>
  <c r="W48" i="355"/>
  <c r="U48" i="355"/>
  <c r="V48" i="355" s="1"/>
  <c r="P48" i="355"/>
  <c r="N48" i="355"/>
  <c r="S48" i="355" s="1"/>
  <c r="AK47" i="355"/>
  <c r="AI47" i="355"/>
  <c r="AN47" i="355" s="1"/>
  <c r="AD47" i="355"/>
  <c r="AB47" i="355"/>
  <c r="AE47" i="355" s="1"/>
  <c r="W47" i="355"/>
  <c r="U47" i="355"/>
  <c r="Z47" i="355" s="1"/>
  <c r="P47" i="355"/>
  <c r="N47" i="355"/>
  <c r="Q47" i="355" s="1"/>
  <c r="AK45" i="355"/>
  <c r="AI45" i="355"/>
  <c r="AN45" i="355" s="1"/>
  <c r="AD45" i="355"/>
  <c r="AB45" i="355"/>
  <c r="AE45" i="355" s="1"/>
  <c r="W45" i="355"/>
  <c r="U45" i="355"/>
  <c r="Y45" i="355" s="1"/>
  <c r="P45" i="355"/>
  <c r="N45" i="355"/>
  <c r="O45" i="355" s="1"/>
  <c r="AK44" i="355"/>
  <c r="AI44" i="355"/>
  <c r="AH44" i="355" s="1"/>
  <c r="AD44" i="355"/>
  <c r="AB44" i="355"/>
  <c r="AG44" i="355" s="1"/>
  <c r="W44" i="355"/>
  <c r="U44" i="355"/>
  <c r="V44" i="355" s="1"/>
  <c r="P44" i="355"/>
  <c r="N44" i="355"/>
  <c r="O44" i="355" s="1"/>
  <c r="AK70" i="355"/>
  <c r="AI70" i="355"/>
  <c r="AN70" i="355" s="1"/>
  <c r="AD70" i="355"/>
  <c r="AB70" i="355"/>
  <c r="AA70" i="355" s="1"/>
  <c r="W70" i="355"/>
  <c r="U70" i="355"/>
  <c r="V70" i="355" s="1"/>
  <c r="P70" i="355"/>
  <c r="N70" i="355"/>
  <c r="O70" i="355" s="1"/>
  <c r="AK69" i="355"/>
  <c r="AI69" i="355"/>
  <c r="AL69" i="355" s="1"/>
  <c r="AD69" i="355"/>
  <c r="AB69" i="355"/>
  <c r="AC69" i="355" s="1"/>
  <c r="W69" i="355"/>
  <c r="U69" i="355"/>
  <c r="V69" i="355" s="1"/>
  <c r="P69" i="355"/>
  <c r="N69" i="355"/>
  <c r="S69" i="355" s="1"/>
  <c r="AK68" i="355"/>
  <c r="AI68" i="355"/>
  <c r="AJ68" i="355" s="1"/>
  <c r="AD68" i="355"/>
  <c r="AB68" i="355"/>
  <c r="AA68" i="355" s="1"/>
  <c r="W68" i="355"/>
  <c r="U68" i="355"/>
  <c r="T68" i="355" s="1"/>
  <c r="P68" i="355"/>
  <c r="N68" i="355"/>
  <c r="R68" i="355" s="1"/>
  <c r="AK66" i="355"/>
  <c r="AI66" i="355"/>
  <c r="AN66" i="355" s="1"/>
  <c r="AD66" i="355"/>
  <c r="AB66" i="355"/>
  <c r="AG66" i="355" s="1"/>
  <c r="W66" i="355"/>
  <c r="U66" i="355"/>
  <c r="Z66" i="355" s="1"/>
  <c r="P66" i="355"/>
  <c r="N66" i="355"/>
  <c r="S66" i="355" s="1"/>
  <c r="AK65" i="355"/>
  <c r="AI65" i="355"/>
  <c r="AN65" i="355" s="1"/>
  <c r="AD65" i="355"/>
  <c r="AB65" i="355"/>
  <c r="AF65" i="355" s="1"/>
  <c r="W65" i="355"/>
  <c r="U65" i="355"/>
  <c r="Z65" i="355" s="1"/>
  <c r="P65" i="355"/>
  <c r="N65" i="355"/>
  <c r="S65" i="355" s="1"/>
  <c r="AK64" i="355"/>
  <c r="AI64" i="355"/>
  <c r="AN64" i="355" s="1"/>
  <c r="AD64" i="355"/>
  <c r="AB64" i="355"/>
  <c r="AC64" i="355" s="1"/>
  <c r="W64" i="355"/>
  <c r="U64" i="355"/>
  <c r="T64" i="355" s="1"/>
  <c r="P64" i="355"/>
  <c r="N64" i="355"/>
  <c r="R64" i="355" s="1"/>
  <c r="AK63" i="355"/>
  <c r="AI63" i="355"/>
  <c r="AJ63" i="355" s="1"/>
  <c r="AD63" i="355"/>
  <c r="AB63" i="355"/>
  <c r="AG63" i="355" s="1"/>
  <c r="W63" i="355"/>
  <c r="U63" i="355"/>
  <c r="T63" i="355" s="1"/>
  <c r="P63" i="355"/>
  <c r="N63" i="355"/>
  <c r="M63" i="355" s="1"/>
  <c r="AK62" i="355"/>
  <c r="AI62" i="355"/>
  <c r="AN62" i="355" s="1"/>
  <c r="AD62" i="355"/>
  <c r="AB62" i="355"/>
  <c r="AG62" i="355" s="1"/>
  <c r="W62" i="355"/>
  <c r="U62" i="355"/>
  <c r="Z62" i="355" s="1"/>
  <c r="P62" i="355"/>
  <c r="N62" i="355"/>
  <c r="M62" i="355" s="1"/>
  <c r="AK61" i="355"/>
  <c r="AI61" i="355"/>
  <c r="AN61" i="355" s="1"/>
  <c r="AD61" i="355"/>
  <c r="AB61" i="355"/>
  <c r="AG61" i="355" s="1"/>
  <c r="W61" i="355"/>
  <c r="U61" i="355"/>
  <c r="X61" i="355" s="1"/>
  <c r="P61" i="355"/>
  <c r="N61" i="355"/>
  <c r="M61" i="355" s="1"/>
  <c r="AK60" i="355"/>
  <c r="AI60" i="355"/>
  <c r="AJ60" i="355" s="1"/>
  <c r="AD60" i="355"/>
  <c r="AB60" i="355"/>
  <c r="AC60" i="355" s="1"/>
  <c r="W60" i="355"/>
  <c r="U60" i="355"/>
  <c r="V60" i="355" s="1"/>
  <c r="P60" i="355"/>
  <c r="N60" i="355"/>
  <c r="M60" i="355" s="1"/>
  <c r="AK51" i="355"/>
  <c r="AI51" i="355"/>
  <c r="AH51" i="355" s="1"/>
  <c r="AD51" i="355"/>
  <c r="AB51" i="355"/>
  <c r="AF51" i="355" s="1"/>
  <c r="W51" i="355"/>
  <c r="U51" i="355"/>
  <c r="Z51" i="355" s="1"/>
  <c r="P51" i="355"/>
  <c r="N51" i="355"/>
  <c r="R51" i="355" s="1"/>
  <c r="A51" i="355"/>
  <c r="A61" i="355" s="1"/>
  <c r="A62" i="355" s="1"/>
  <c r="A63" i="355" s="1"/>
  <c r="A64" i="355" s="1"/>
  <c r="A65" i="355" s="1"/>
  <c r="A66" i="355" s="1"/>
  <c r="A68" i="355" s="1"/>
  <c r="A69" i="355" s="1"/>
  <c r="A70" i="355" s="1"/>
  <c r="A71" i="355" s="1"/>
  <c r="A72" i="355" s="1"/>
  <c r="A73" i="355" s="1"/>
  <c r="AK50" i="355"/>
  <c r="AI50" i="355"/>
  <c r="AN50" i="355" s="1"/>
  <c r="AD50" i="355"/>
  <c r="AB50" i="355"/>
  <c r="AG50" i="355" s="1"/>
  <c r="W50" i="355"/>
  <c r="U50" i="355"/>
  <c r="X50" i="355" s="1"/>
  <c r="P50" i="355"/>
  <c r="N50" i="355"/>
  <c r="O50" i="355" s="1"/>
  <c r="AK49" i="355"/>
  <c r="AI49" i="355"/>
  <c r="AH49" i="355" s="1"/>
  <c r="AD49" i="355"/>
  <c r="AB49" i="355"/>
  <c r="AC49" i="355" s="1"/>
  <c r="W49" i="355"/>
  <c r="U49" i="355"/>
  <c r="Z49" i="355" s="1"/>
  <c r="P49" i="355"/>
  <c r="N49" i="355"/>
  <c r="S49" i="355" s="1"/>
  <c r="AK43" i="355"/>
  <c r="AI43" i="355"/>
  <c r="AN43" i="355" s="1"/>
  <c r="AD43" i="355"/>
  <c r="AB43" i="355"/>
  <c r="AA43" i="355" s="1"/>
  <c r="W43" i="355"/>
  <c r="U43" i="355"/>
  <c r="T43" i="355" s="1"/>
  <c r="P43" i="355"/>
  <c r="N43" i="355"/>
  <c r="S43" i="355" s="1"/>
  <c r="AK42" i="355"/>
  <c r="AI42" i="355"/>
  <c r="AN42" i="355" s="1"/>
  <c r="AD42" i="355"/>
  <c r="AB42" i="355"/>
  <c r="AG42" i="355" s="1"/>
  <c r="W42" i="355"/>
  <c r="U42" i="355"/>
  <c r="T42" i="355" s="1"/>
  <c r="P42" i="355"/>
  <c r="N42" i="355"/>
  <c r="O42" i="355" s="1"/>
  <c r="AK41" i="355"/>
  <c r="AI41" i="355"/>
  <c r="AN41" i="355" s="1"/>
  <c r="AD41" i="355"/>
  <c r="AB41" i="355"/>
  <c r="AE41" i="355" s="1"/>
  <c r="W41" i="355"/>
  <c r="U41" i="355"/>
  <c r="X41" i="355" s="1"/>
  <c r="P41" i="355"/>
  <c r="N41" i="355"/>
  <c r="O41" i="355" s="1"/>
  <c r="AK40" i="355"/>
  <c r="AI40" i="355"/>
  <c r="AJ40" i="355" s="1"/>
  <c r="AD40" i="355"/>
  <c r="AB40" i="355"/>
  <c r="AC40" i="355" s="1"/>
  <c r="W40" i="355"/>
  <c r="U40" i="355"/>
  <c r="V40" i="355" s="1"/>
  <c r="P40" i="355"/>
  <c r="N40" i="355"/>
  <c r="M40" i="355" s="1"/>
  <c r="AK38" i="355"/>
  <c r="AI38" i="355"/>
  <c r="AN38" i="355" s="1"/>
  <c r="AD38" i="355"/>
  <c r="AB38" i="355"/>
  <c r="AG38" i="355" s="1"/>
  <c r="W38" i="355"/>
  <c r="U38" i="355"/>
  <c r="Z38" i="355" s="1"/>
  <c r="P38" i="355"/>
  <c r="N38" i="355"/>
  <c r="R38" i="355" s="1"/>
  <c r="AK37" i="355"/>
  <c r="AI37" i="355"/>
  <c r="AM37" i="355" s="1"/>
  <c r="AD37" i="355"/>
  <c r="AB37" i="355"/>
  <c r="AG37" i="355" s="1"/>
  <c r="W37" i="355"/>
  <c r="U37" i="355"/>
  <c r="Y37" i="355" s="1"/>
  <c r="P37" i="355"/>
  <c r="N37" i="355"/>
  <c r="S37" i="355" s="1"/>
  <c r="AK36" i="355"/>
  <c r="AI36" i="355"/>
  <c r="AN36" i="355" s="1"/>
  <c r="AD36" i="355"/>
  <c r="AB36" i="355"/>
  <c r="AE36" i="355" s="1"/>
  <c r="W36" i="355"/>
  <c r="U36" i="355"/>
  <c r="V36" i="355" s="1"/>
  <c r="P36" i="355"/>
  <c r="N36" i="355"/>
  <c r="O36" i="355" s="1"/>
  <c r="AK35" i="355"/>
  <c r="AI35" i="355"/>
  <c r="AN35" i="355" s="1"/>
  <c r="AD35" i="355"/>
  <c r="AB35" i="355"/>
  <c r="AC35" i="355" s="1"/>
  <c r="W35" i="355"/>
  <c r="U35" i="355"/>
  <c r="Z35" i="355" s="1"/>
  <c r="P35" i="355"/>
  <c r="N35" i="355"/>
  <c r="M35" i="355" s="1"/>
  <c r="AK34" i="355"/>
  <c r="AI34" i="355"/>
  <c r="AN34" i="355" s="1"/>
  <c r="AD34" i="355"/>
  <c r="AB34" i="355"/>
  <c r="AG34" i="355" s="1"/>
  <c r="W34" i="355"/>
  <c r="U34" i="355"/>
  <c r="Z34" i="355" s="1"/>
  <c r="P34" i="355"/>
  <c r="N34" i="355"/>
  <c r="S34" i="355" s="1"/>
  <c r="AK32" i="355"/>
  <c r="AI32" i="355"/>
  <c r="AH32" i="355" s="1"/>
  <c r="AD32" i="355"/>
  <c r="AB32" i="355"/>
  <c r="AG32" i="355" s="1"/>
  <c r="W32" i="355"/>
  <c r="U32" i="355"/>
  <c r="Z32" i="355" s="1"/>
  <c r="P32" i="355"/>
  <c r="N32" i="355"/>
  <c r="Q32" i="355" s="1"/>
  <c r="AK31" i="355"/>
  <c r="AI31" i="355"/>
  <c r="AH31" i="355" s="1"/>
  <c r="AD31" i="355"/>
  <c r="AB31" i="355"/>
  <c r="AC31" i="355" s="1"/>
  <c r="W31" i="355"/>
  <c r="U31" i="355"/>
  <c r="V31" i="355" s="1"/>
  <c r="P31" i="355"/>
  <c r="N31" i="355"/>
  <c r="O31" i="355" s="1"/>
  <c r="AK30" i="355"/>
  <c r="AI30" i="355"/>
  <c r="AL30" i="355" s="1"/>
  <c r="AD30" i="355"/>
  <c r="AB30" i="355"/>
  <c r="AC30" i="355" s="1"/>
  <c r="W30" i="355"/>
  <c r="U30" i="355"/>
  <c r="Z30" i="355" s="1"/>
  <c r="P30" i="355"/>
  <c r="N30" i="355"/>
  <c r="S30" i="355" s="1"/>
  <c r="AK29" i="355"/>
  <c r="AI29" i="355"/>
  <c r="AH29" i="355" s="1"/>
  <c r="AD29" i="355"/>
  <c r="AB29" i="355"/>
  <c r="AA29" i="355" s="1"/>
  <c r="W29" i="355"/>
  <c r="U29" i="355"/>
  <c r="Y29" i="355" s="1"/>
  <c r="P29" i="355"/>
  <c r="N29" i="355"/>
  <c r="S29" i="355" s="1"/>
  <c r="A29" i="355"/>
  <c r="A30" i="355" s="1"/>
  <c r="A31" i="355" s="1"/>
  <c r="A32" i="355" s="1"/>
  <c r="A34" i="355" s="1"/>
  <c r="A35" i="355" s="1"/>
  <c r="A36" i="355" s="1"/>
  <c r="A37" i="355" s="1"/>
  <c r="A38" i="355" s="1"/>
  <c r="A40" i="355" s="1"/>
  <c r="A41" i="355" s="1"/>
  <c r="A42" i="355" s="1"/>
  <c r="A43" i="355" s="1"/>
  <c r="AK28" i="355"/>
  <c r="AI28" i="355"/>
  <c r="AN28" i="355" s="1"/>
  <c r="AD28" i="355"/>
  <c r="AB28" i="355"/>
  <c r="AC28" i="355" s="1"/>
  <c r="W28" i="355"/>
  <c r="U28" i="355"/>
  <c r="Z28" i="355" s="1"/>
  <c r="P28" i="355"/>
  <c r="N28" i="355"/>
  <c r="S28" i="355" s="1"/>
  <c r="L17" i="355"/>
  <c r="L16" i="355"/>
  <c r="L14" i="355"/>
  <c r="L13" i="355"/>
  <c r="L12" i="355"/>
  <c r="AK58" i="354"/>
  <c r="AI58" i="354"/>
  <c r="AN58" i="354" s="1"/>
  <c r="AD58" i="354"/>
  <c r="AB58" i="354"/>
  <c r="AG58" i="354" s="1"/>
  <c r="W58" i="354"/>
  <c r="U58" i="354"/>
  <c r="Z58" i="354" s="1"/>
  <c r="P58" i="354"/>
  <c r="N58" i="354"/>
  <c r="S58" i="354" s="1"/>
  <c r="AK57" i="354"/>
  <c r="AI57" i="354"/>
  <c r="AJ57" i="354" s="1"/>
  <c r="AD57" i="354"/>
  <c r="AB57" i="354"/>
  <c r="AF57" i="354" s="1"/>
  <c r="W57" i="354"/>
  <c r="U57" i="354"/>
  <c r="Z57" i="354" s="1"/>
  <c r="P57" i="354"/>
  <c r="N57" i="354"/>
  <c r="S57" i="354" s="1"/>
  <c r="AK56" i="354"/>
  <c r="AI56" i="354"/>
  <c r="AH56" i="354" s="1"/>
  <c r="AD56" i="354"/>
  <c r="AB56" i="354"/>
  <c r="AG56" i="354" s="1"/>
  <c r="W56" i="354"/>
  <c r="U56" i="354"/>
  <c r="X56" i="354" s="1"/>
  <c r="P56" i="354"/>
  <c r="N56" i="354"/>
  <c r="S56" i="354" s="1"/>
  <c r="AK47" i="354"/>
  <c r="AI47" i="354"/>
  <c r="AN47" i="354" s="1"/>
  <c r="AD47" i="354"/>
  <c r="AB47" i="354"/>
  <c r="AC47" i="354" s="1"/>
  <c r="W47" i="354"/>
  <c r="U47" i="354"/>
  <c r="Z47" i="354" s="1"/>
  <c r="P47" i="354"/>
  <c r="N47" i="354"/>
  <c r="O47" i="354" s="1"/>
  <c r="AK46" i="354"/>
  <c r="AI46" i="354"/>
  <c r="AN46" i="354" s="1"/>
  <c r="AD46" i="354"/>
  <c r="AB46" i="354"/>
  <c r="AG46" i="354" s="1"/>
  <c r="W46" i="354"/>
  <c r="U46" i="354"/>
  <c r="V46" i="354" s="1"/>
  <c r="T46" i="354"/>
  <c r="P46" i="354"/>
  <c r="N46" i="354"/>
  <c r="O46" i="354" s="1"/>
  <c r="AK45" i="354"/>
  <c r="AI45" i="354"/>
  <c r="AH45" i="354" s="1"/>
  <c r="AD45" i="354"/>
  <c r="AB45" i="354"/>
  <c r="AF45" i="354" s="1"/>
  <c r="W45" i="354"/>
  <c r="U45" i="354"/>
  <c r="V45" i="354" s="1"/>
  <c r="P45" i="354"/>
  <c r="N45" i="354"/>
  <c r="Q45" i="354" s="1"/>
  <c r="AK38" i="354"/>
  <c r="AI38" i="354"/>
  <c r="AN38" i="354" s="1"/>
  <c r="AD38" i="354"/>
  <c r="AB38" i="354"/>
  <c r="AG38" i="354" s="1"/>
  <c r="W38" i="354"/>
  <c r="U38" i="354"/>
  <c r="V38" i="354" s="1"/>
  <c r="P38" i="354"/>
  <c r="N38" i="354"/>
  <c r="S38" i="354" s="1"/>
  <c r="AK37" i="354"/>
  <c r="AI37" i="354"/>
  <c r="AN37" i="354" s="1"/>
  <c r="AD37" i="354"/>
  <c r="AB37" i="354"/>
  <c r="AC37" i="354" s="1"/>
  <c r="W37" i="354"/>
  <c r="U37" i="354"/>
  <c r="Z37" i="354" s="1"/>
  <c r="P37" i="354"/>
  <c r="N37" i="354"/>
  <c r="Q37" i="354" s="1"/>
  <c r="AK36" i="354"/>
  <c r="AI36" i="354"/>
  <c r="AM36" i="354" s="1"/>
  <c r="AD36" i="354"/>
  <c r="AB36" i="354"/>
  <c r="AG36" i="354" s="1"/>
  <c r="W36" i="354"/>
  <c r="U36" i="354"/>
  <c r="Y36" i="354" s="1"/>
  <c r="P36" i="354"/>
  <c r="N36" i="354"/>
  <c r="S36" i="354" s="1"/>
  <c r="AK54" i="354"/>
  <c r="AI54" i="354"/>
  <c r="AN54" i="354" s="1"/>
  <c r="AD54" i="354"/>
  <c r="AB54" i="354"/>
  <c r="AC54" i="354" s="1"/>
  <c r="W54" i="354"/>
  <c r="U54" i="354"/>
  <c r="T54" i="354" s="1"/>
  <c r="P54" i="354"/>
  <c r="N54" i="354"/>
  <c r="S54" i="354" s="1"/>
  <c r="AK53" i="354"/>
  <c r="AI53" i="354"/>
  <c r="AN53" i="354" s="1"/>
  <c r="AD53" i="354"/>
  <c r="AB53" i="354"/>
  <c r="AG53" i="354" s="1"/>
  <c r="W53" i="354"/>
  <c r="U53" i="354"/>
  <c r="Z53" i="354" s="1"/>
  <c r="P53" i="354"/>
  <c r="N53" i="354"/>
  <c r="S53" i="354" s="1"/>
  <c r="AK52" i="354"/>
  <c r="AI52" i="354"/>
  <c r="AM52" i="354" s="1"/>
  <c r="AD52" i="354"/>
  <c r="AB52" i="354"/>
  <c r="AC52" i="354" s="1"/>
  <c r="W52" i="354"/>
  <c r="U52" i="354"/>
  <c r="Y52" i="354" s="1"/>
  <c r="P52" i="354"/>
  <c r="N52" i="354"/>
  <c r="Q52" i="354" s="1"/>
  <c r="AK51" i="354"/>
  <c r="AI51" i="354"/>
  <c r="AN51" i="354" s="1"/>
  <c r="AD51" i="354"/>
  <c r="AB51" i="354"/>
  <c r="AG51" i="354" s="1"/>
  <c r="W51" i="354"/>
  <c r="U51" i="354"/>
  <c r="V51" i="354" s="1"/>
  <c r="P51" i="354"/>
  <c r="N51" i="354"/>
  <c r="M51" i="354" s="1"/>
  <c r="AK50" i="354"/>
  <c r="AI50" i="354"/>
  <c r="AH50" i="354" s="1"/>
  <c r="AD50" i="354"/>
  <c r="AB50" i="354"/>
  <c r="W50" i="354"/>
  <c r="U50" i="354"/>
  <c r="Z50" i="354" s="1"/>
  <c r="P50" i="354"/>
  <c r="N50" i="354"/>
  <c r="S50" i="354" s="1"/>
  <c r="A50" i="354"/>
  <c r="A51" i="354" s="1"/>
  <c r="A52" i="354" s="1"/>
  <c r="A53" i="354" s="1"/>
  <c r="A54" i="354" s="1"/>
  <c r="AK49" i="354"/>
  <c r="AI49" i="354"/>
  <c r="AN49" i="354" s="1"/>
  <c r="AD49" i="354"/>
  <c r="AB49" i="354"/>
  <c r="AG49" i="354" s="1"/>
  <c r="W49" i="354"/>
  <c r="U49" i="354"/>
  <c r="T49" i="354" s="1"/>
  <c r="P49" i="354"/>
  <c r="N49" i="354"/>
  <c r="S49" i="354" s="1"/>
  <c r="AK48" i="354"/>
  <c r="AI48" i="354"/>
  <c r="AN48" i="354" s="1"/>
  <c r="AD48" i="354"/>
  <c r="AB48" i="354"/>
  <c r="AG48" i="354" s="1"/>
  <c r="W48" i="354"/>
  <c r="U48" i="354"/>
  <c r="X48" i="354" s="1"/>
  <c r="P48" i="354"/>
  <c r="N48" i="354"/>
  <c r="O48" i="354" s="1"/>
  <c r="AK43" i="354"/>
  <c r="AI43" i="354"/>
  <c r="AD43" i="354"/>
  <c r="AB43" i="354"/>
  <c r="AC43" i="354" s="1"/>
  <c r="W43" i="354"/>
  <c r="U43" i="354"/>
  <c r="T43" i="354" s="1"/>
  <c r="P43" i="354"/>
  <c r="N43" i="354"/>
  <c r="M43" i="354" s="1"/>
  <c r="AK42" i="354"/>
  <c r="AI42" i="354"/>
  <c r="AL42" i="354" s="1"/>
  <c r="AD42" i="354"/>
  <c r="AB42" i="354"/>
  <c r="AC42" i="354" s="1"/>
  <c r="W42" i="354"/>
  <c r="U42" i="354"/>
  <c r="T42" i="354" s="1"/>
  <c r="P42" i="354"/>
  <c r="N42" i="354"/>
  <c r="M42" i="354" s="1"/>
  <c r="AK41" i="354"/>
  <c r="AI41" i="354"/>
  <c r="AD41" i="354"/>
  <c r="AB41" i="354"/>
  <c r="AA41" i="354" s="1"/>
  <c r="W41" i="354"/>
  <c r="U41" i="354"/>
  <c r="Z41" i="354" s="1"/>
  <c r="P41" i="354"/>
  <c r="N41" i="354"/>
  <c r="S41" i="354" s="1"/>
  <c r="AK40" i="354"/>
  <c r="AI40" i="354"/>
  <c r="AN40" i="354" s="1"/>
  <c r="AD40" i="354"/>
  <c r="AB40" i="354"/>
  <c r="AG40" i="354" s="1"/>
  <c r="W40" i="354"/>
  <c r="U40" i="354"/>
  <c r="Z40" i="354" s="1"/>
  <c r="P40" i="354"/>
  <c r="N40" i="354"/>
  <c r="S40" i="354" s="1"/>
  <c r="AK34" i="354"/>
  <c r="AI34" i="354"/>
  <c r="AH34" i="354" s="1"/>
  <c r="AD34" i="354"/>
  <c r="AB34" i="354"/>
  <c r="AG34" i="354" s="1"/>
  <c r="W34" i="354"/>
  <c r="U34" i="354"/>
  <c r="V34" i="354" s="1"/>
  <c r="P34" i="354"/>
  <c r="N34" i="354"/>
  <c r="M34" i="354" s="1"/>
  <c r="AK33" i="354"/>
  <c r="AI33" i="354"/>
  <c r="AJ33" i="354" s="1"/>
  <c r="AD33" i="354"/>
  <c r="AB33" i="354"/>
  <c r="AG33" i="354" s="1"/>
  <c r="W33" i="354"/>
  <c r="U33" i="354"/>
  <c r="X33" i="354" s="1"/>
  <c r="P33" i="354"/>
  <c r="N33" i="354"/>
  <c r="S33" i="354" s="1"/>
  <c r="AK32" i="354"/>
  <c r="AI32" i="354"/>
  <c r="AN32" i="354" s="1"/>
  <c r="AD32" i="354"/>
  <c r="AB32" i="354"/>
  <c r="AF32" i="354" s="1"/>
  <c r="W32" i="354"/>
  <c r="U32" i="354"/>
  <c r="T32" i="354" s="1"/>
  <c r="P32" i="354"/>
  <c r="N32" i="354"/>
  <c r="S32" i="354" s="1"/>
  <c r="AK31" i="354"/>
  <c r="AI31" i="354"/>
  <c r="AJ31" i="354" s="1"/>
  <c r="AD31" i="354"/>
  <c r="AB31" i="354"/>
  <c r="AC31" i="354" s="1"/>
  <c r="W31" i="354"/>
  <c r="U31" i="354"/>
  <c r="T31" i="354" s="1"/>
  <c r="P31" i="354"/>
  <c r="N31" i="354"/>
  <c r="O31" i="354" s="1"/>
  <c r="AK29" i="354"/>
  <c r="AI29" i="354"/>
  <c r="AJ29" i="354" s="1"/>
  <c r="AD29" i="354"/>
  <c r="AB29" i="354"/>
  <c r="AA29" i="354" s="1"/>
  <c r="W29" i="354"/>
  <c r="U29" i="354"/>
  <c r="P29" i="354"/>
  <c r="N29" i="354"/>
  <c r="O29" i="354" s="1"/>
  <c r="A29" i="354"/>
  <c r="A31" i="354" s="1"/>
  <c r="A32" i="354" s="1"/>
  <c r="A33" i="354" s="1"/>
  <c r="A34" i="354" s="1"/>
  <c r="AK28" i="354"/>
  <c r="AI28" i="354"/>
  <c r="AH28" i="354" s="1"/>
  <c r="AD28" i="354"/>
  <c r="AB28" i="354"/>
  <c r="AE28" i="354" s="1"/>
  <c r="W28" i="354"/>
  <c r="U28" i="354"/>
  <c r="Z28" i="354" s="1"/>
  <c r="P28" i="354"/>
  <c r="N28" i="354"/>
  <c r="R28" i="354" s="1"/>
  <c r="L17" i="354"/>
  <c r="L16" i="354"/>
  <c r="L14" i="354"/>
  <c r="L13" i="354"/>
  <c r="L12" i="354"/>
  <c r="AK61" i="353"/>
  <c r="AI61" i="353"/>
  <c r="AN61" i="353" s="1"/>
  <c r="AD61" i="353"/>
  <c r="AB61" i="353"/>
  <c r="AF61" i="353" s="1"/>
  <c r="W61" i="353"/>
  <c r="U61" i="353"/>
  <c r="X61" i="353" s="1"/>
  <c r="P61" i="353"/>
  <c r="N61" i="353"/>
  <c r="O61" i="353" s="1"/>
  <c r="AK71" i="353"/>
  <c r="AI71" i="353"/>
  <c r="AN71" i="353" s="1"/>
  <c r="AD71" i="353"/>
  <c r="AB71" i="353"/>
  <c r="AF71" i="353" s="1"/>
  <c r="W71" i="353"/>
  <c r="U71" i="353"/>
  <c r="X71" i="353" s="1"/>
  <c r="P71" i="353"/>
  <c r="N71" i="353"/>
  <c r="O71" i="353" s="1"/>
  <c r="AK70" i="353"/>
  <c r="AI70" i="353"/>
  <c r="AJ70" i="353" s="1"/>
  <c r="AD70" i="353"/>
  <c r="AB70" i="353"/>
  <c r="AG70" i="353" s="1"/>
  <c r="W70" i="353"/>
  <c r="U70" i="353"/>
  <c r="T70" i="353" s="1"/>
  <c r="P70" i="353"/>
  <c r="N70" i="353"/>
  <c r="M70" i="353" s="1"/>
  <c r="AK69" i="353"/>
  <c r="AI69" i="353"/>
  <c r="AH69" i="353" s="1"/>
  <c r="AD69" i="353"/>
  <c r="AB69" i="353"/>
  <c r="AC69" i="353" s="1"/>
  <c r="W69" i="353"/>
  <c r="U69" i="353"/>
  <c r="Z69" i="353" s="1"/>
  <c r="P69" i="353"/>
  <c r="N69" i="353"/>
  <c r="R69" i="353" s="1"/>
  <c r="AK64" i="353"/>
  <c r="AI64" i="353"/>
  <c r="AJ64" i="353" s="1"/>
  <c r="AD64" i="353"/>
  <c r="AB64" i="353"/>
  <c r="AC64" i="353" s="1"/>
  <c r="W64" i="353"/>
  <c r="U64" i="353"/>
  <c r="T64" i="353" s="1"/>
  <c r="P64" i="353"/>
  <c r="N64" i="353"/>
  <c r="M64" i="353" s="1"/>
  <c r="AK63" i="353"/>
  <c r="AI63" i="353"/>
  <c r="AH63" i="353" s="1"/>
  <c r="AD63" i="353"/>
  <c r="AB63" i="353"/>
  <c r="AG63" i="353" s="1"/>
  <c r="W63" i="353"/>
  <c r="U63" i="353"/>
  <c r="Z63" i="353" s="1"/>
  <c r="P63" i="353"/>
  <c r="N63" i="353"/>
  <c r="R63" i="353" s="1"/>
  <c r="AK62" i="353"/>
  <c r="AI62" i="353"/>
  <c r="AM62" i="353" s="1"/>
  <c r="AD62" i="353"/>
  <c r="AB62" i="353"/>
  <c r="AE62" i="353" s="1"/>
  <c r="W62" i="353"/>
  <c r="U62" i="353"/>
  <c r="T62" i="353" s="1"/>
  <c r="P62" i="353"/>
  <c r="N62" i="353"/>
  <c r="O62" i="353" s="1"/>
  <c r="AK59" i="353"/>
  <c r="AI59" i="353"/>
  <c r="AN59" i="353" s="1"/>
  <c r="AD59" i="353"/>
  <c r="AB59" i="353"/>
  <c r="AG59" i="353" s="1"/>
  <c r="W59" i="353"/>
  <c r="U59" i="353"/>
  <c r="V59" i="353" s="1"/>
  <c r="P59" i="353"/>
  <c r="N59" i="353"/>
  <c r="R59" i="353" s="1"/>
  <c r="N65" i="353"/>
  <c r="M65" i="353" s="1"/>
  <c r="P65" i="353"/>
  <c r="U65" i="353"/>
  <c r="X65" i="353" s="1"/>
  <c r="W65" i="353"/>
  <c r="AB65" i="353"/>
  <c r="AC65" i="353" s="1"/>
  <c r="AD65" i="353"/>
  <c r="AI65" i="353"/>
  <c r="AJ65" i="353" s="1"/>
  <c r="AK65" i="353"/>
  <c r="A67" i="353"/>
  <c r="N67" i="353"/>
  <c r="S67" i="353" s="1"/>
  <c r="P67" i="353"/>
  <c r="U67" i="353"/>
  <c r="Z67" i="353" s="1"/>
  <c r="W67" i="353"/>
  <c r="AB67" i="353"/>
  <c r="AA67" i="353" s="1"/>
  <c r="AD67" i="353"/>
  <c r="AI67" i="353"/>
  <c r="AL67" i="353" s="1"/>
  <c r="AK67" i="353"/>
  <c r="AK58" i="353"/>
  <c r="AI58" i="353"/>
  <c r="AH58" i="353" s="1"/>
  <c r="AD58" i="353"/>
  <c r="AB58" i="353"/>
  <c r="AG58" i="353" s="1"/>
  <c r="W58" i="353"/>
  <c r="U58" i="353"/>
  <c r="Z58" i="353" s="1"/>
  <c r="P58" i="353"/>
  <c r="N58" i="353"/>
  <c r="R58" i="353" s="1"/>
  <c r="AK57" i="353"/>
  <c r="AI57" i="353"/>
  <c r="AM57" i="353" s="1"/>
  <c r="AD57" i="353"/>
  <c r="AB57" i="353"/>
  <c r="AE57" i="353" s="1"/>
  <c r="W57" i="353"/>
  <c r="U57" i="353"/>
  <c r="T57" i="353" s="1"/>
  <c r="P57" i="353"/>
  <c r="N57" i="353"/>
  <c r="O57" i="353" s="1"/>
  <c r="AK56" i="353"/>
  <c r="AI56" i="353"/>
  <c r="AJ56" i="353" s="1"/>
  <c r="AD56" i="353"/>
  <c r="AB56" i="353"/>
  <c r="AA56" i="353" s="1"/>
  <c r="W56" i="353"/>
  <c r="U56" i="353"/>
  <c r="T56" i="353" s="1"/>
  <c r="P56" i="353"/>
  <c r="N56" i="353"/>
  <c r="S56" i="353" s="1"/>
  <c r="AK55" i="353"/>
  <c r="AI55" i="353"/>
  <c r="AN55" i="353" s="1"/>
  <c r="AD55" i="353"/>
  <c r="AB55" i="353"/>
  <c r="AG55" i="353" s="1"/>
  <c r="W55" i="353"/>
  <c r="U55" i="353"/>
  <c r="Y55" i="353" s="1"/>
  <c r="P55" i="353"/>
  <c r="N55" i="353"/>
  <c r="Q55" i="353" s="1"/>
  <c r="AK53" i="353"/>
  <c r="AI53" i="353"/>
  <c r="AN53" i="353" s="1"/>
  <c r="AD53" i="353"/>
  <c r="AB53" i="353"/>
  <c r="AE53" i="353" s="1"/>
  <c r="W53" i="353"/>
  <c r="U53" i="353"/>
  <c r="X53" i="353" s="1"/>
  <c r="P53" i="353"/>
  <c r="N53" i="353"/>
  <c r="O53" i="353" s="1"/>
  <c r="AK52" i="353"/>
  <c r="AI52" i="353"/>
  <c r="AJ52" i="353" s="1"/>
  <c r="AD52" i="353"/>
  <c r="AB52" i="353"/>
  <c r="AG52" i="353" s="1"/>
  <c r="W52" i="353"/>
  <c r="U52" i="353"/>
  <c r="T52" i="353" s="1"/>
  <c r="P52" i="353"/>
  <c r="N52" i="353"/>
  <c r="M52" i="353" s="1"/>
  <c r="AK51" i="353"/>
  <c r="AI51" i="353"/>
  <c r="AH51" i="353" s="1"/>
  <c r="AD51" i="353"/>
  <c r="AB51" i="353"/>
  <c r="AG51" i="353" s="1"/>
  <c r="W51" i="353"/>
  <c r="U51" i="353"/>
  <c r="Z51" i="353" s="1"/>
  <c r="P51" i="353"/>
  <c r="N51" i="353"/>
  <c r="R51" i="353" s="1"/>
  <c r="AK50" i="353"/>
  <c r="AI50" i="353"/>
  <c r="AM50" i="353" s="1"/>
  <c r="AD50" i="353"/>
  <c r="AB50" i="353"/>
  <c r="AE50" i="353" s="1"/>
  <c r="W50" i="353"/>
  <c r="U50" i="353"/>
  <c r="X50" i="353" s="1"/>
  <c r="P50" i="353"/>
  <c r="N50" i="353"/>
  <c r="O50" i="353" s="1"/>
  <c r="AK49" i="353"/>
  <c r="AI49" i="353"/>
  <c r="AJ49" i="353" s="1"/>
  <c r="AD49" i="353"/>
  <c r="AB49" i="353"/>
  <c r="AF49" i="353" s="1"/>
  <c r="W49" i="353"/>
  <c r="U49" i="353"/>
  <c r="T49" i="353" s="1"/>
  <c r="P49" i="353"/>
  <c r="N49" i="353"/>
  <c r="S49" i="353" s="1"/>
  <c r="AK48" i="353"/>
  <c r="AI48" i="353"/>
  <c r="AN48" i="353" s="1"/>
  <c r="AD48" i="353"/>
  <c r="AB48" i="353"/>
  <c r="AG48" i="353" s="1"/>
  <c r="W48" i="353"/>
  <c r="U48" i="353"/>
  <c r="Y48" i="353" s="1"/>
  <c r="P48" i="353"/>
  <c r="N48" i="353"/>
  <c r="Q48" i="353" s="1"/>
  <c r="AK42" i="353"/>
  <c r="AI42" i="353"/>
  <c r="AN42" i="353" s="1"/>
  <c r="AD42" i="353"/>
  <c r="AB42" i="353"/>
  <c r="AF42" i="353" s="1"/>
  <c r="W42" i="353"/>
  <c r="U42" i="353"/>
  <c r="X42" i="353" s="1"/>
  <c r="P42" i="353"/>
  <c r="N42" i="353"/>
  <c r="O42" i="353" s="1"/>
  <c r="AK41" i="353"/>
  <c r="AI41" i="353"/>
  <c r="AJ41" i="353" s="1"/>
  <c r="AD41" i="353"/>
  <c r="AB41" i="353"/>
  <c r="AC41" i="353" s="1"/>
  <c r="W41" i="353"/>
  <c r="U41" i="353"/>
  <c r="T41" i="353" s="1"/>
  <c r="P41" i="353"/>
  <c r="N41" i="353"/>
  <c r="M41" i="353" s="1"/>
  <c r="AK46" i="353"/>
  <c r="AI46" i="353"/>
  <c r="AN46" i="353" s="1"/>
  <c r="AD46" i="353"/>
  <c r="AB46" i="353"/>
  <c r="AF46" i="353" s="1"/>
  <c r="W46" i="353"/>
  <c r="U46" i="353"/>
  <c r="X46" i="353" s="1"/>
  <c r="P46" i="353"/>
  <c r="N46" i="353"/>
  <c r="O46" i="353" s="1"/>
  <c r="AK45" i="353"/>
  <c r="AI45" i="353"/>
  <c r="AJ45" i="353" s="1"/>
  <c r="AD45" i="353"/>
  <c r="AB45" i="353"/>
  <c r="AG45" i="353" s="1"/>
  <c r="W45" i="353"/>
  <c r="U45" i="353"/>
  <c r="T45" i="353" s="1"/>
  <c r="P45" i="353"/>
  <c r="N45" i="353"/>
  <c r="S45" i="353" s="1"/>
  <c r="AK44" i="353"/>
  <c r="AI44" i="353"/>
  <c r="AN44" i="353" s="1"/>
  <c r="AD44" i="353"/>
  <c r="AB44" i="353"/>
  <c r="AG44" i="353" s="1"/>
  <c r="W44" i="353"/>
  <c r="U44" i="353"/>
  <c r="Y44" i="353" s="1"/>
  <c r="P44" i="353"/>
  <c r="N44" i="353"/>
  <c r="Q44" i="353" s="1"/>
  <c r="AK72" i="353"/>
  <c r="AI72" i="353"/>
  <c r="AD72" i="353"/>
  <c r="AB72" i="353"/>
  <c r="AA72" i="353" s="1"/>
  <c r="W72" i="353"/>
  <c r="U72" i="353"/>
  <c r="P72" i="353"/>
  <c r="N72" i="353"/>
  <c r="M72" i="353" s="1"/>
  <c r="AK39" i="353"/>
  <c r="AI39" i="353"/>
  <c r="AH39" i="353" s="1"/>
  <c r="AD39" i="353"/>
  <c r="AB39" i="353"/>
  <c r="AG39" i="353" s="1"/>
  <c r="W39" i="353"/>
  <c r="U39" i="353"/>
  <c r="Y39" i="353" s="1"/>
  <c r="P39" i="353"/>
  <c r="N39" i="353"/>
  <c r="R39" i="353" s="1"/>
  <c r="AK38" i="353"/>
  <c r="AI38" i="353"/>
  <c r="AM38" i="353" s="1"/>
  <c r="AD38" i="353"/>
  <c r="AB38" i="353"/>
  <c r="AF38" i="353" s="1"/>
  <c r="W38" i="353"/>
  <c r="U38" i="353"/>
  <c r="X38" i="353" s="1"/>
  <c r="P38" i="353"/>
  <c r="N38" i="353"/>
  <c r="O38" i="353" s="1"/>
  <c r="AK37" i="353"/>
  <c r="AI37" i="353"/>
  <c r="AL37" i="353" s="1"/>
  <c r="AD37" i="353"/>
  <c r="AB37" i="353"/>
  <c r="AC37" i="353" s="1"/>
  <c r="W37" i="353"/>
  <c r="U37" i="353"/>
  <c r="V37" i="353" s="1"/>
  <c r="P37" i="353"/>
  <c r="N37" i="353"/>
  <c r="M37" i="353" s="1"/>
  <c r="AK36" i="353"/>
  <c r="AI36" i="353"/>
  <c r="AN36" i="353" s="1"/>
  <c r="AD36" i="353"/>
  <c r="AB36" i="353"/>
  <c r="AA36" i="353" s="1"/>
  <c r="W36" i="353"/>
  <c r="U36" i="353"/>
  <c r="T36" i="353" s="1"/>
  <c r="P36" i="353"/>
  <c r="N36" i="353"/>
  <c r="S36" i="353" s="1"/>
  <c r="AK34" i="353"/>
  <c r="AI34" i="353"/>
  <c r="AH34" i="353" s="1"/>
  <c r="AD34" i="353"/>
  <c r="AB34" i="353"/>
  <c r="AG34" i="353" s="1"/>
  <c r="W34" i="353"/>
  <c r="U34" i="353"/>
  <c r="Y34" i="353" s="1"/>
  <c r="P34" i="353"/>
  <c r="N34" i="353"/>
  <c r="R34" i="353" s="1"/>
  <c r="AK33" i="353"/>
  <c r="AI33" i="353"/>
  <c r="AM33" i="353" s="1"/>
  <c r="AD33" i="353"/>
  <c r="AB33" i="353"/>
  <c r="AF33" i="353" s="1"/>
  <c r="W33" i="353"/>
  <c r="U33" i="353"/>
  <c r="X33" i="353" s="1"/>
  <c r="P33" i="353"/>
  <c r="N33" i="353"/>
  <c r="O33" i="353" s="1"/>
  <c r="AK32" i="353"/>
  <c r="AI32" i="353"/>
  <c r="AL32" i="353" s="1"/>
  <c r="AD32" i="353"/>
  <c r="AB32" i="353"/>
  <c r="AC32" i="353" s="1"/>
  <c r="W32" i="353"/>
  <c r="U32" i="353"/>
  <c r="V32" i="353" s="1"/>
  <c r="P32" i="353"/>
  <c r="N32" i="353"/>
  <c r="M32" i="353" s="1"/>
  <c r="AK31" i="353"/>
  <c r="AI31" i="353"/>
  <c r="AM31" i="353" s="1"/>
  <c r="AD31" i="353"/>
  <c r="AB31" i="353"/>
  <c r="AA31" i="353" s="1"/>
  <c r="W31" i="353"/>
  <c r="U31" i="353"/>
  <c r="T31" i="353" s="1"/>
  <c r="P31" i="353"/>
  <c r="N31" i="353"/>
  <c r="S31" i="353" s="1"/>
  <c r="AK29" i="353"/>
  <c r="AI29" i="353"/>
  <c r="AH29" i="353" s="1"/>
  <c r="AD29" i="353"/>
  <c r="AB29" i="353"/>
  <c r="AG29" i="353" s="1"/>
  <c r="W29" i="353"/>
  <c r="U29" i="353"/>
  <c r="Y29" i="353" s="1"/>
  <c r="P29" i="353"/>
  <c r="N29" i="353"/>
  <c r="R29" i="353" s="1"/>
  <c r="A29" i="353"/>
  <c r="A31" i="353" s="1"/>
  <c r="A32" i="353" s="1"/>
  <c r="A33" i="353" s="1"/>
  <c r="A34" i="353" s="1"/>
  <c r="A36" i="353" s="1"/>
  <c r="A37" i="353" s="1"/>
  <c r="A38" i="353" s="1"/>
  <c r="A39" i="353" s="1"/>
  <c r="AK28" i="353"/>
  <c r="AI28" i="353"/>
  <c r="AM28" i="353" s="1"/>
  <c r="AD28" i="353"/>
  <c r="AB28" i="353"/>
  <c r="AF28" i="353" s="1"/>
  <c r="W28" i="353"/>
  <c r="U28" i="353"/>
  <c r="X28" i="353" s="1"/>
  <c r="P28" i="353"/>
  <c r="N28" i="353"/>
  <c r="O28" i="353" s="1"/>
  <c r="L17" i="353"/>
  <c r="L16" i="353"/>
  <c r="L14" i="353"/>
  <c r="L13" i="353"/>
  <c r="L12" i="353"/>
  <c r="AK50" i="352"/>
  <c r="AI50" i="352"/>
  <c r="AN50" i="352" s="1"/>
  <c r="AD50" i="352"/>
  <c r="AB50" i="352"/>
  <c r="AF50" i="352" s="1"/>
  <c r="W50" i="352"/>
  <c r="U50" i="352"/>
  <c r="X50" i="352" s="1"/>
  <c r="P50" i="352"/>
  <c r="N50" i="352"/>
  <c r="O50" i="352" s="1"/>
  <c r="AL49" i="352"/>
  <c r="AK49" i="352"/>
  <c r="AI49" i="352"/>
  <c r="AJ49" i="352" s="1"/>
  <c r="AD49" i="352"/>
  <c r="AB49" i="352"/>
  <c r="AC49" i="352" s="1"/>
  <c r="W49" i="352"/>
  <c r="U49" i="352"/>
  <c r="Y49" i="352" s="1"/>
  <c r="P49" i="352"/>
  <c r="N49" i="352"/>
  <c r="M49"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W72" i="351"/>
  <c r="U72" i="351"/>
  <c r="X72" i="351" s="1"/>
  <c r="P72" i="351"/>
  <c r="N72" i="351"/>
  <c r="O72" i="351" s="1"/>
  <c r="AK71" i="351"/>
  <c r="AI71" i="351"/>
  <c r="AJ71" i="351" s="1"/>
  <c r="AD71" i="351"/>
  <c r="AB71" i="351"/>
  <c r="AC71" i="351" s="1"/>
  <c r="W71" i="351"/>
  <c r="U71" i="351"/>
  <c r="T71" i="351" s="1"/>
  <c r="P71" i="351"/>
  <c r="N71" i="351"/>
  <c r="M71" i="351" s="1"/>
  <c r="AK70" i="351"/>
  <c r="AI70" i="351"/>
  <c r="AH70" i="351" s="1"/>
  <c r="AD70" i="351"/>
  <c r="AB70" i="351"/>
  <c r="AG70" i="351" s="1"/>
  <c r="W70" i="351"/>
  <c r="U70" i="351"/>
  <c r="Z70" i="351" s="1"/>
  <c r="P70" i="351"/>
  <c r="N70" i="351"/>
  <c r="R70" i="351" s="1"/>
  <c r="AK69" i="351"/>
  <c r="AI69" i="351"/>
  <c r="AM69" i="351" s="1"/>
  <c r="AD69" i="351"/>
  <c r="AB69" i="351"/>
  <c r="AE69" i="351" s="1"/>
  <c r="W69" i="351"/>
  <c r="U69" i="351"/>
  <c r="T69" i="351" s="1"/>
  <c r="P69" i="351"/>
  <c r="N69" i="351"/>
  <c r="O69" i="351" s="1"/>
  <c r="AK68" i="351"/>
  <c r="AI68" i="351"/>
  <c r="AJ68" i="351" s="1"/>
  <c r="AD68" i="351"/>
  <c r="AB68" i="351"/>
  <c r="AA68" i="351" s="1"/>
  <c r="W68" i="351"/>
  <c r="U68" i="351"/>
  <c r="T68" i="351" s="1"/>
  <c r="P68" i="351"/>
  <c r="N68" i="351"/>
  <c r="S68" i="351" s="1"/>
  <c r="AK63" i="351"/>
  <c r="AI63" i="351"/>
  <c r="AN63" i="351" s="1"/>
  <c r="AD63" i="351"/>
  <c r="AB63" i="351"/>
  <c r="AF63" i="351" s="1"/>
  <c r="W63" i="351"/>
  <c r="U63" i="351"/>
  <c r="X63" i="351" s="1"/>
  <c r="P63" i="351"/>
  <c r="N63" i="351"/>
  <c r="O63" i="351" s="1"/>
  <c r="AK62" i="351"/>
  <c r="AI62" i="351"/>
  <c r="AJ62" i="351" s="1"/>
  <c r="AD62" i="351"/>
  <c r="AB62" i="351"/>
  <c r="AC62" i="351" s="1"/>
  <c r="W62" i="351"/>
  <c r="U62" i="351"/>
  <c r="T62" i="351" s="1"/>
  <c r="P62" i="351"/>
  <c r="N62" i="351"/>
  <c r="M62" i="351" s="1"/>
  <c r="AK61" i="351"/>
  <c r="AI61" i="351"/>
  <c r="AH61" i="351" s="1"/>
  <c r="AD61" i="351"/>
  <c r="AB61" i="351"/>
  <c r="AG61" i="351" s="1"/>
  <c r="W61" i="351"/>
  <c r="U61" i="351"/>
  <c r="Z61" i="351" s="1"/>
  <c r="P61" i="351"/>
  <c r="N61" i="351"/>
  <c r="R61" i="351" s="1"/>
  <c r="AK60" i="351"/>
  <c r="AI60" i="351"/>
  <c r="AM60" i="351" s="1"/>
  <c r="AD60" i="351"/>
  <c r="AB60" i="351"/>
  <c r="AE60" i="351" s="1"/>
  <c r="W60" i="351"/>
  <c r="U60" i="351"/>
  <c r="T60" i="351" s="1"/>
  <c r="P60" i="351"/>
  <c r="N60" i="351"/>
  <c r="O60" i="351" s="1"/>
  <c r="AK59" i="351"/>
  <c r="AI59" i="351"/>
  <c r="AJ59" i="351" s="1"/>
  <c r="AD59" i="351"/>
  <c r="AB59" i="351"/>
  <c r="AA59" i="351" s="1"/>
  <c r="W59" i="351"/>
  <c r="U59" i="351"/>
  <c r="T59" i="351" s="1"/>
  <c r="P59" i="351"/>
  <c r="N59" i="351"/>
  <c r="S59" i="351" s="1"/>
  <c r="AK53" i="351"/>
  <c r="AI53" i="351"/>
  <c r="AN53" i="351" s="1"/>
  <c r="AD53" i="351"/>
  <c r="AB53" i="351"/>
  <c r="AF53" i="351" s="1"/>
  <c r="W53" i="351"/>
  <c r="U53" i="351"/>
  <c r="X53" i="351" s="1"/>
  <c r="P53" i="351"/>
  <c r="N53" i="351"/>
  <c r="O53" i="351" s="1"/>
  <c r="AK52" i="351"/>
  <c r="AI52" i="351"/>
  <c r="AJ52" i="351" s="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D50" i="351"/>
  <c r="AB50" i="351"/>
  <c r="AE50" i="351" s="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W43" i="351"/>
  <c r="U43" i="351"/>
  <c r="Z43" i="351" s="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D40" i="351"/>
  <c r="AB40" i="351"/>
  <c r="AC40" i="351" s="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W64" i="350"/>
  <c r="U64" i="350"/>
  <c r="X64" i="350" s="1"/>
  <c r="P64" i="350"/>
  <c r="N64" i="350"/>
  <c r="O64" i="350" s="1"/>
  <c r="AK63" i="350"/>
  <c r="AI63" i="350"/>
  <c r="AL63" i="350" s="1"/>
  <c r="AD63" i="350"/>
  <c r="AB63" i="350"/>
  <c r="AC63" i="350" s="1"/>
  <c r="W63" i="350"/>
  <c r="U63" i="350"/>
  <c r="Z63" i="350" s="1"/>
  <c r="P63" i="350"/>
  <c r="N63" i="350"/>
  <c r="M63" i="350" s="1"/>
  <c r="AK62" i="350"/>
  <c r="AI62" i="350"/>
  <c r="AN62" i="350" s="1"/>
  <c r="AD62" i="350"/>
  <c r="AB62" i="350"/>
  <c r="AA62" i="350" s="1"/>
  <c r="W62" i="350"/>
  <c r="U62" i="350"/>
  <c r="T62" i="350" s="1"/>
  <c r="P62" i="350"/>
  <c r="N62" i="350"/>
  <c r="S62" i="350" s="1"/>
  <c r="AK61" i="350"/>
  <c r="AI61" i="350"/>
  <c r="AH61" i="350" s="1"/>
  <c r="AD61" i="350"/>
  <c r="AB61" i="350"/>
  <c r="AG61" i="350" s="1"/>
  <c r="W61" i="350"/>
  <c r="U61" i="350"/>
  <c r="Z61" i="350" s="1"/>
  <c r="P61" i="350"/>
  <c r="N61" i="350"/>
  <c r="R61" i="350" s="1"/>
  <c r="AK60" i="350"/>
  <c r="AI60" i="350"/>
  <c r="AN60" i="350" s="1"/>
  <c r="AD60" i="350"/>
  <c r="AB60" i="350"/>
  <c r="AF60" i="350" s="1"/>
  <c r="W60" i="350"/>
  <c r="U60" i="350"/>
  <c r="X60" i="350" s="1"/>
  <c r="P60" i="350"/>
  <c r="N60" i="350"/>
  <c r="O60" i="350" s="1"/>
  <c r="AK59" i="350"/>
  <c r="AI59" i="350"/>
  <c r="AL59" i="350" s="1"/>
  <c r="AD59" i="350"/>
  <c r="AB59" i="350"/>
  <c r="AC59" i="350" s="1"/>
  <c r="W59" i="350"/>
  <c r="U59" i="350"/>
  <c r="Z59" i="350" s="1"/>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W57" i="350"/>
  <c r="U57" i="350"/>
  <c r="Y57" i="350" s="1"/>
  <c r="P57" i="350"/>
  <c r="N57" i="350"/>
  <c r="R57" i="350" s="1"/>
  <c r="AK56" i="350"/>
  <c r="AI56" i="350"/>
  <c r="AM56" i="350" s="1"/>
  <c r="AD56" i="350"/>
  <c r="AB56" i="350"/>
  <c r="AF56" i="350" s="1"/>
  <c r="W56" i="350"/>
  <c r="U56" i="350"/>
  <c r="Y56" i="350" s="1"/>
  <c r="P56" i="350"/>
  <c r="N56" i="350"/>
  <c r="O56" i="350" s="1"/>
  <c r="AK55" i="350"/>
  <c r="AI55" i="350"/>
  <c r="AH55" i="350" s="1"/>
  <c r="AD55" i="350"/>
  <c r="AB55" i="350"/>
  <c r="AC55" i="350" s="1"/>
  <c r="W55" i="350"/>
  <c r="U55" i="350"/>
  <c r="Y55" i="350" s="1"/>
  <c r="P55" i="350"/>
  <c r="N55" i="350"/>
  <c r="M55" i="350" s="1"/>
  <c r="AK54" i="350"/>
  <c r="AI54" i="350"/>
  <c r="AJ54" i="350" s="1"/>
  <c r="AD54" i="350"/>
  <c r="AB54" i="350"/>
  <c r="AA54" i="350" s="1"/>
  <c r="W54" i="350"/>
  <c r="U54" i="350"/>
  <c r="T54" i="350" s="1"/>
  <c r="P54" i="350"/>
  <c r="N54" i="350"/>
  <c r="S54" i="350" s="1"/>
  <c r="AK53" i="350"/>
  <c r="AI53" i="350"/>
  <c r="AH53" i="350" s="1"/>
  <c r="AD53" i="350"/>
  <c r="AB53" i="350"/>
  <c r="AG53" i="350" s="1"/>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W47" i="350"/>
  <c r="U47" i="350"/>
  <c r="V47" i="350" s="1"/>
  <c r="P47" i="350"/>
  <c r="N47" i="350"/>
  <c r="M47" i="350" s="1"/>
  <c r="AK46" i="350"/>
  <c r="AI46" i="350"/>
  <c r="AJ46" i="350" s="1"/>
  <c r="AD46" i="350"/>
  <c r="AB46" i="350"/>
  <c r="AG46" i="350" s="1"/>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B40" i="350"/>
  <c r="AF40" i="350" s="1"/>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D38" i="350"/>
  <c r="AB38" i="350"/>
  <c r="AF38" i="350" s="1"/>
  <c r="W38" i="350"/>
  <c r="U38" i="350"/>
  <c r="Y38" i="350" s="1"/>
  <c r="P38" i="350"/>
  <c r="N38" i="350"/>
  <c r="Q38" i="350" s="1"/>
  <c r="AK37" i="350"/>
  <c r="AI37" i="350"/>
  <c r="AM37" i="350" s="1"/>
  <c r="AD37" i="350"/>
  <c r="AB37" i="350"/>
  <c r="AE37" i="350" s="1"/>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W31" i="350"/>
  <c r="U31" i="350"/>
  <c r="Z31" i="350" s="1"/>
  <c r="P31" i="350"/>
  <c r="N31" i="350"/>
  <c r="Q31" i="350" s="1"/>
  <c r="AK30" i="350"/>
  <c r="AI30" i="350"/>
  <c r="AN30" i="350" s="1"/>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D50" i="349"/>
  <c r="AB50" i="349"/>
  <c r="AF50" i="349" s="1"/>
  <c r="W50" i="349"/>
  <c r="U50" i="349"/>
  <c r="X50" i="349" s="1"/>
  <c r="P50" i="349"/>
  <c r="N50" i="349"/>
  <c r="O50" i="349" s="1"/>
  <c r="AK49" i="349"/>
  <c r="AI49" i="349"/>
  <c r="AJ49" i="349" s="1"/>
  <c r="AD49" i="349"/>
  <c r="AB49" i="349"/>
  <c r="AF49" i="349" s="1"/>
  <c r="W49" i="349"/>
  <c r="U49" i="349"/>
  <c r="T49" i="349" s="1"/>
  <c r="P49" i="349"/>
  <c r="N49" i="349"/>
  <c r="S49" i="349" s="1"/>
  <c r="AK48" i="349"/>
  <c r="AI48" i="349"/>
  <c r="AN48" i="349" s="1"/>
  <c r="AD48" i="349"/>
  <c r="AB48" i="349"/>
  <c r="AF48" i="349" s="1"/>
  <c r="W48" i="349"/>
  <c r="U48" i="349"/>
  <c r="X48" i="349" s="1"/>
  <c r="P48" i="349"/>
  <c r="N48" i="349"/>
  <c r="O48" i="349" s="1"/>
  <c r="AK47" i="349"/>
  <c r="AI47" i="349"/>
  <c r="AJ47" i="349" s="1"/>
  <c r="AD47" i="349"/>
  <c r="AB47" i="349"/>
  <c r="AG47" i="349" s="1"/>
  <c r="W47" i="349"/>
  <c r="U47" i="349"/>
  <c r="T47" i="349" s="1"/>
  <c r="P47" i="349"/>
  <c r="N47" i="349"/>
  <c r="S47" i="349" s="1"/>
  <c r="AK46" i="349"/>
  <c r="AI46" i="349"/>
  <c r="AN46" i="349" s="1"/>
  <c r="AD46" i="349"/>
  <c r="AB46" i="349"/>
  <c r="AF46" i="349" s="1"/>
  <c r="W46" i="349"/>
  <c r="U46" i="349"/>
  <c r="X46" i="349" s="1"/>
  <c r="P46" i="349"/>
  <c r="N46" i="349"/>
  <c r="O46" i="349" s="1"/>
  <c r="AK85" i="349"/>
  <c r="AI85" i="349"/>
  <c r="AN85" i="349" s="1"/>
  <c r="AD85" i="349"/>
  <c r="AB85" i="349"/>
  <c r="AF85" i="349" s="1"/>
  <c r="W85" i="349"/>
  <c r="U85" i="349"/>
  <c r="X85" i="349" s="1"/>
  <c r="P85" i="349"/>
  <c r="N85" i="349"/>
  <c r="O85" i="349" s="1"/>
  <c r="AK70" i="349"/>
  <c r="AI70" i="349"/>
  <c r="AN70" i="349" s="1"/>
  <c r="AD70" i="349"/>
  <c r="AB70" i="349"/>
  <c r="AF70" i="349" s="1"/>
  <c r="W70" i="349"/>
  <c r="U70" i="349"/>
  <c r="X70" i="349" s="1"/>
  <c r="P70" i="349"/>
  <c r="N70" i="349"/>
  <c r="S70" i="349" s="1"/>
  <c r="AK55" i="349"/>
  <c r="AI55" i="349"/>
  <c r="AN55" i="349" s="1"/>
  <c r="AD55" i="349"/>
  <c r="AB55" i="349"/>
  <c r="AF55" i="349" s="1"/>
  <c r="W55" i="349"/>
  <c r="U55" i="349"/>
  <c r="X55" i="349" s="1"/>
  <c r="P55" i="349"/>
  <c r="N55" i="349"/>
  <c r="M55" i="349" s="1"/>
  <c r="AK84" i="349"/>
  <c r="AI84" i="349"/>
  <c r="AJ84" i="349" s="1"/>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W80" i="349"/>
  <c r="U80" i="349"/>
  <c r="X80" i="349" s="1"/>
  <c r="P80" i="349"/>
  <c r="N80" i="349"/>
  <c r="O80" i="349" s="1"/>
  <c r="AK79" i="349"/>
  <c r="AI79" i="349"/>
  <c r="AL79" i="349" s="1"/>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D71" i="349"/>
  <c r="AB71" i="349"/>
  <c r="AC71" i="349" s="1"/>
  <c r="W71" i="349"/>
  <c r="U71" i="349"/>
  <c r="X71" i="349" s="1"/>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6" i="344"/>
  <c r="AI66" i="344"/>
  <c r="AN66" i="344" s="1"/>
  <c r="AD66" i="344"/>
  <c r="AB66" i="344"/>
  <c r="AE66" i="344" s="1"/>
  <c r="W66" i="344"/>
  <c r="U66" i="344"/>
  <c r="V66" i="344" s="1"/>
  <c r="P66" i="344"/>
  <c r="N66" i="344"/>
  <c r="O66" i="344" s="1"/>
  <c r="AK72" i="344"/>
  <c r="AI72" i="344"/>
  <c r="AN72" i="344" s="1"/>
  <c r="AD72" i="344"/>
  <c r="AB72" i="344"/>
  <c r="AE72" i="344" s="1"/>
  <c r="W72" i="344"/>
  <c r="U72" i="344"/>
  <c r="X72" i="344" s="1"/>
  <c r="P72" i="344"/>
  <c r="N72" i="344"/>
  <c r="O72" i="344"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K64" i="347"/>
  <c r="AI64" i="347"/>
  <c r="AJ64" i="347" s="1"/>
  <c r="AD64" i="347"/>
  <c r="AB64" i="347"/>
  <c r="AE64" i="347" s="1"/>
  <c r="W64" i="347"/>
  <c r="U64" i="347"/>
  <c r="T64" i="347" s="1"/>
  <c r="P64" i="347"/>
  <c r="N64" i="347"/>
  <c r="M64" i="347" s="1"/>
  <c r="AK71" i="347"/>
  <c r="AI71" i="347"/>
  <c r="AH71" i="347" s="1"/>
  <c r="AD71" i="347"/>
  <c r="AB71" i="347"/>
  <c r="AA71" i="347" s="1"/>
  <c r="W71" i="347"/>
  <c r="U71" i="347"/>
  <c r="V71" i="347" s="1"/>
  <c r="P71" i="347"/>
  <c r="N71" i="347"/>
  <c r="S71" i="347" s="1"/>
  <c r="AK70" i="347"/>
  <c r="AI70" i="347"/>
  <c r="AL70" i="347" s="1"/>
  <c r="AD70" i="347"/>
  <c r="AB70" i="347"/>
  <c r="AG70" i="347" s="1"/>
  <c r="W70" i="347"/>
  <c r="U70" i="347"/>
  <c r="Y70" i="347" s="1"/>
  <c r="P70" i="347"/>
  <c r="N70" i="347"/>
  <c r="Q70" i="347" s="1"/>
  <c r="AK69" i="347"/>
  <c r="AI69" i="347"/>
  <c r="AM69" i="347" s="1"/>
  <c r="AD69" i="347"/>
  <c r="AB69" i="347"/>
  <c r="AE69" i="347" s="1"/>
  <c r="W69" i="347"/>
  <c r="U69" i="347"/>
  <c r="V69" i="347" s="1"/>
  <c r="P69" i="347"/>
  <c r="N69" i="347"/>
  <c r="Q69" i="347" s="1"/>
  <c r="AK68" i="347"/>
  <c r="AI68" i="347"/>
  <c r="AJ68" i="347" s="1"/>
  <c r="AD68" i="347"/>
  <c r="AB68" i="347"/>
  <c r="AE68" i="347" s="1"/>
  <c r="W68" i="347"/>
  <c r="U68" i="347"/>
  <c r="T68" i="347" s="1"/>
  <c r="P68" i="347"/>
  <c r="N68" i="347"/>
  <c r="M68" i="347" s="1"/>
  <c r="AK67" i="347"/>
  <c r="AI67" i="347"/>
  <c r="AJ67" i="347" s="1"/>
  <c r="AD67" i="347"/>
  <c r="AB67" i="347"/>
  <c r="AG67" i="347" s="1"/>
  <c r="W67" i="347"/>
  <c r="U67" i="347"/>
  <c r="Y67" i="347" s="1"/>
  <c r="P67" i="347"/>
  <c r="N67" i="347"/>
  <c r="Q67" i="347" s="1"/>
  <c r="AK66" i="347"/>
  <c r="AI66" i="347"/>
  <c r="AJ66" i="347" s="1"/>
  <c r="AD66" i="347"/>
  <c r="AB66" i="347"/>
  <c r="AE66" i="347" s="1"/>
  <c r="W66" i="347"/>
  <c r="U66" i="347"/>
  <c r="T66" i="347" s="1"/>
  <c r="P66" i="347"/>
  <c r="N66" i="347"/>
  <c r="M66" i="347" s="1"/>
  <c r="AK65" i="347"/>
  <c r="AI65" i="347"/>
  <c r="AN65" i="347" s="1"/>
  <c r="AD65" i="347"/>
  <c r="AB65" i="347"/>
  <c r="AG65" i="347" s="1"/>
  <c r="W65" i="347"/>
  <c r="U65" i="347"/>
  <c r="Y65" i="347" s="1"/>
  <c r="P65" i="347"/>
  <c r="N65" i="347"/>
  <c r="Q65" i="347" s="1"/>
  <c r="AK63" i="347"/>
  <c r="AI63" i="347"/>
  <c r="AM63" i="347" s="1"/>
  <c r="AD63" i="347"/>
  <c r="AB63" i="347"/>
  <c r="AE63" i="347" s="1"/>
  <c r="W63" i="347"/>
  <c r="U63" i="347"/>
  <c r="V63" i="347" s="1"/>
  <c r="P63" i="347"/>
  <c r="N63" i="347"/>
  <c r="Q63" i="347" s="1"/>
  <c r="AK62" i="347"/>
  <c r="AI62" i="347"/>
  <c r="AN62" i="347" s="1"/>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AK59" i="347"/>
  <c r="AI59" i="347"/>
  <c r="AH59" i="347" s="1"/>
  <c r="AD59" i="347"/>
  <c r="AB59" i="347"/>
  <c r="AG59" i="347" s="1"/>
  <c r="W59" i="347"/>
  <c r="U59" i="347"/>
  <c r="Z59" i="347" s="1"/>
  <c r="P59" i="347"/>
  <c r="N59" i="347"/>
  <c r="R59" i="347" s="1"/>
  <c r="AK58" i="347"/>
  <c r="AI58" i="347"/>
  <c r="AN58" i="347" s="1"/>
  <c r="AD58" i="347"/>
  <c r="AB58" i="347"/>
  <c r="AC58" i="347" s="1"/>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75" i="344"/>
  <c r="AK74" i="344"/>
  <c r="AK73" i="344"/>
  <c r="AK71" i="344"/>
  <c r="AK70" i="344"/>
  <c r="AK69" i="344"/>
  <c r="AK68" i="344"/>
  <c r="AK67" i="344"/>
  <c r="AK65" i="344"/>
  <c r="AK64" i="344"/>
  <c r="AK63" i="344"/>
  <c r="AK62" i="344"/>
  <c r="AK61" i="344"/>
  <c r="AK60" i="344"/>
  <c r="AK59" i="344"/>
  <c r="AK58" i="344"/>
  <c r="AK57" i="344"/>
  <c r="AK56" i="344"/>
  <c r="AK55" i="344"/>
  <c r="AK54" i="344"/>
  <c r="AK53" i="344"/>
  <c r="AK52" i="344"/>
  <c r="AK51" i="344"/>
  <c r="AK50" i="344"/>
  <c r="AK49" i="344"/>
  <c r="AK48" i="344"/>
  <c r="AK47" i="344"/>
  <c r="AK46" i="344"/>
  <c r="AK45" i="344"/>
  <c r="AK44" i="344"/>
  <c r="AK42" i="344"/>
  <c r="AK41" i="344"/>
  <c r="AK40" i="344"/>
  <c r="AK39" i="344"/>
  <c r="AK38" i="344"/>
  <c r="AK37" i="344"/>
  <c r="AK36" i="344"/>
  <c r="AK35" i="344"/>
  <c r="AK34" i="344"/>
  <c r="AK33" i="344"/>
  <c r="AK32" i="344"/>
  <c r="AK31" i="344"/>
  <c r="AK30" i="344"/>
  <c r="AD75" i="344"/>
  <c r="AD74" i="344"/>
  <c r="AD73" i="344"/>
  <c r="AD71" i="344"/>
  <c r="AD70" i="344"/>
  <c r="AD69" i="344"/>
  <c r="AD68" i="344"/>
  <c r="AD67" i="344"/>
  <c r="AD65" i="344"/>
  <c r="AD64" i="344"/>
  <c r="AD63" i="344"/>
  <c r="AD62" i="344"/>
  <c r="AD61" i="344"/>
  <c r="AD60" i="344"/>
  <c r="AD59" i="344"/>
  <c r="AD58" i="344"/>
  <c r="AD57" i="344"/>
  <c r="AD56" i="344"/>
  <c r="AD55" i="344"/>
  <c r="AD54" i="344"/>
  <c r="AD53" i="344"/>
  <c r="AD52" i="344"/>
  <c r="AD51" i="344"/>
  <c r="AD50" i="344"/>
  <c r="AD49" i="344"/>
  <c r="AD48" i="344"/>
  <c r="AD47" i="344"/>
  <c r="AD46" i="344"/>
  <c r="AD45" i="344"/>
  <c r="AD44" i="344"/>
  <c r="AD42" i="344"/>
  <c r="AD41" i="344"/>
  <c r="AD40" i="344"/>
  <c r="AD39" i="344"/>
  <c r="AD38" i="344"/>
  <c r="AD37" i="344"/>
  <c r="AD36" i="344"/>
  <c r="AD35" i="344"/>
  <c r="AD34" i="344"/>
  <c r="AD33" i="344"/>
  <c r="AD32" i="344"/>
  <c r="AD31" i="344"/>
  <c r="AD30" i="344"/>
  <c r="AK29" i="344"/>
  <c r="AD29"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AH47" i="368" l="1"/>
  <c r="O45" i="368"/>
  <c r="Q45" i="368"/>
  <c r="AA46" i="368"/>
  <c r="M52" i="368"/>
  <c r="T49" i="368"/>
  <c r="T52" i="368"/>
  <c r="M47" i="368"/>
  <c r="M45" i="368"/>
  <c r="AA47" i="368"/>
  <c r="AF45" i="368"/>
  <c r="AG45" i="368"/>
  <c r="R45" i="368"/>
  <c r="AA50" i="368"/>
  <c r="T47" i="368"/>
  <c r="X47" i="368"/>
  <c r="Y47" i="368"/>
  <c r="R46" i="368"/>
  <c r="S46" i="368"/>
  <c r="AJ46" i="368"/>
  <c r="AL46" i="368"/>
  <c r="AM46" i="368"/>
  <c r="AN46" i="368"/>
  <c r="O47" i="368"/>
  <c r="AM45" i="368"/>
  <c r="O46" i="368"/>
  <c r="Q47" i="368"/>
  <c r="R47" i="368"/>
  <c r="V47" i="368"/>
  <c r="AJ45" i="368"/>
  <c r="AL45" i="368"/>
  <c r="T46" i="368"/>
  <c r="AE46" i="368"/>
  <c r="AC45" i="368"/>
  <c r="AF46" i="368"/>
  <c r="AL47" i="368"/>
  <c r="V46" i="368"/>
  <c r="AC47" i="368"/>
  <c r="X46" i="368"/>
  <c r="V45" i="368"/>
  <c r="Y46" i="368"/>
  <c r="AE47" i="368"/>
  <c r="AF47" i="368"/>
  <c r="X45" i="368"/>
  <c r="Y45" i="368"/>
  <c r="AC46" i="368"/>
  <c r="AJ47" i="368"/>
  <c r="AM47" i="368"/>
  <c r="AF51" i="368"/>
  <c r="AL51" i="368"/>
  <c r="AM51" i="368"/>
  <c r="AN51" i="368"/>
  <c r="T50" i="368"/>
  <c r="R52" i="368"/>
  <c r="S51" i="368"/>
  <c r="Z52" i="368"/>
  <c r="X51" i="368"/>
  <c r="AA52" i="368"/>
  <c r="Y51" i="368"/>
  <c r="Z51" i="368"/>
  <c r="AC52" i="368"/>
  <c r="AA51" i="368"/>
  <c r="AE52" i="368"/>
  <c r="AC51" i="368"/>
  <c r="AF52" i="368"/>
  <c r="O52" i="368"/>
  <c r="Q52" i="368"/>
  <c r="M50" i="368"/>
  <c r="AE51" i="368"/>
  <c r="AH52" i="368"/>
  <c r="AJ52" i="368"/>
  <c r="Q51" i="368"/>
  <c r="V52" i="368"/>
  <c r="Y52" i="368"/>
  <c r="R50" i="368"/>
  <c r="AH51" i="368"/>
  <c r="AL52" i="368"/>
  <c r="O51" i="368"/>
  <c r="AM52" i="368"/>
  <c r="V50" i="368"/>
  <c r="X50" i="368"/>
  <c r="Z50" i="368"/>
  <c r="AF50" i="368"/>
  <c r="AL50" i="368"/>
  <c r="AM50" i="368"/>
  <c r="O50" i="368"/>
  <c r="Q50" i="368"/>
  <c r="AC50" i="368"/>
  <c r="AE50" i="368"/>
  <c r="AJ50" i="368"/>
  <c r="AE49" i="368"/>
  <c r="AF49" i="368"/>
  <c r="AG49" i="368"/>
  <c r="O49" i="368"/>
  <c r="Q49" i="368"/>
  <c r="R49" i="368"/>
  <c r="V49" i="368"/>
  <c r="X49" i="368"/>
  <c r="Y49" i="368"/>
  <c r="AA49" i="368"/>
  <c r="AJ49" i="368"/>
  <c r="AL49" i="368"/>
  <c r="AM49" i="368"/>
  <c r="Y55" i="368"/>
  <c r="Z55" i="368"/>
  <c r="T54" i="368"/>
  <c r="AJ55" i="368"/>
  <c r="AE55" i="368"/>
  <c r="X55" i="368"/>
  <c r="AG55" i="368"/>
  <c r="AF55" i="368"/>
  <c r="AC55" i="368"/>
  <c r="V55" i="368"/>
  <c r="AN55" i="368"/>
  <c r="AM55" i="368"/>
  <c r="AA57" i="368"/>
  <c r="AL55" i="368"/>
  <c r="T35" i="368"/>
  <c r="S55" i="368"/>
  <c r="R55" i="368"/>
  <c r="Q55" i="368"/>
  <c r="O55" i="368"/>
  <c r="M39" i="368"/>
  <c r="AA54" i="368"/>
  <c r="AL57" i="368"/>
  <c r="T56" i="368"/>
  <c r="AF56" i="368"/>
  <c r="AM56" i="368"/>
  <c r="R54" i="368"/>
  <c r="AN56" i="368"/>
  <c r="S54" i="368"/>
  <c r="M57" i="368"/>
  <c r="T57" i="368"/>
  <c r="AH54" i="368"/>
  <c r="M54" i="368"/>
  <c r="AC56" i="368"/>
  <c r="AE56" i="368"/>
  <c r="AL56" i="368"/>
  <c r="AL54" i="368"/>
  <c r="Q56" i="368"/>
  <c r="Z54" i="368"/>
  <c r="V56" i="368"/>
  <c r="X56" i="368"/>
  <c r="Y56" i="368"/>
  <c r="O54" i="368"/>
  <c r="Q57" i="368"/>
  <c r="O56" i="368"/>
  <c r="R57" i="368"/>
  <c r="AJ54" i="368"/>
  <c r="S57" i="368"/>
  <c r="R56" i="368"/>
  <c r="V57" i="368"/>
  <c r="AN54" i="368"/>
  <c r="AF54" i="368"/>
  <c r="X57" i="368"/>
  <c r="Y57" i="368"/>
  <c r="AC54" i="368"/>
  <c r="AE54" i="368"/>
  <c r="AC57" i="368"/>
  <c r="AA56" i="368"/>
  <c r="AH31" i="368"/>
  <c r="T36" i="368"/>
  <c r="AE57" i="368"/>
  <c r="AF57" i="368"/>
  <c r="AH57" i="368"/>
  <c r="AJ57" i="368"/>
  <c r="V54" i="368"/>
  <c r="AH56" i="368"/>
  <c r="X54" i="368"/>
  <c r="AM57" i="368"/>
  <c r="AA58" i="368"/>
  <c r="AH58" i="368"/>
  <c r="AH35" i="368"/>
  <c r="M40" i="368"/>
  <c r="T32" i="368"/>
  <c r="T38" i="368"/>
  <c r="AA33" i="368"/>
  <c r="T30" i="368"/>
  <c r="R40" i="368"/>
  <c r="AL43" i="368"/>
  <c r="AH36" i="368"/>
  <c r="M38" i="368"/>
  <c r="AA38" i="368"/>
  <c r="AA42" i="368"/>
  <c r="AH30" i="368"/>
  <c r="M35" i="368"/>
  <c r="AH38" i="368"/>
  <c r="T31" i="368"/>
  <c r="T43" i="368"/>
  <c r="AL58" i="368"/>
  <c r="AM58" i="368"/>
  <c r="M43" i="368"/>
  <c r="M32" i="368"/>
  <c r="M36" i="368"/>
  <c r="AH39" i="368"/>
  <c r="T29" i="368"/>
  <c r="AA29" i="368"/>
  <c r="AN31" i="368"/>
  <c r="AL35" i="368"/>
  <c r="S58" i="368"/>
  <c r="AN35" i="368"/>
  <c r="AM32" i="368"/>
  <c r="AE58" i="368"/>
  <c r="AG58" i="368"/>
  <c r="AJ43" i="368"/>
  <c r="Q40" i="368"/>
  <c r="AN32" i="368"/>
  <c r="S40" i="368"/>
  <c r="AN58" i="368"/>
  <c r="AM36" i="368"/>
  <c r="AJ38" i="368"/>
  <c r="AL31" i="368"/>
  <c r="AM31" i="368"/>
  <c r="AJ35" i="368"/>
  <c r="Q58" i="368"/>
  <c r="R58" i="368"/>
  <c r="AA31" i="368"/>
  <c r="AC38" i="368"/>
  <c r="AE38" i="368"/>
  <c r="AF38" i="368"/>
  <c r="Q43" i="368"/>
  <c r="Q31" i="368"/>
  <c r="S43" i="368"/>
  <c r="R31" i="368"/>
  <c r="O36" i="368"/>
  <c r="S31" i="368"/>
  <c r="AE40" i="368"/>
  <c r="Q36" i="368"/>
  <c r="AF40" i="368"/>
  <c r="R36" i="368"/>
  <c r="AG40" i="368"/>
  <c r="V36" i="368"/>
  <c r="S39" i="368"/>
  <c r="Y36" i="368"/>
  <c r="AC29" i="368"/>
  <c r="Z36" i="368"/>
  <c r="O42" i="368"/>
  <c r="AE29" i="368"/>
  <c r="Q42" i="368"/>
  <c r="AF29" i="368"/>
  <c r="AC39" i="368"/>
  <c r="R42" i="368"/>
  <c r="S42" i="368"/>
  <c r="V35" i="368"/>
  <c r="AE39" i="368"/>
  <c r="AF39" i="368"/>
  <c r="X35" i="368"/>
  <c r="AG39" i="368"/>
  <c r="X42" i="368"/>
  <c r="Y35" i="368"/>
  <c r="Y42" i="368"/>
  <c r="Z42" i="368"/>
  <c r="O38" i="368"/>
  <c r="AG42" i="368"/>
  <c r="AE31" i="368"/>
  <c r="O30" i="368"/>
  <c r="Q30" i="368"/>
  <c r="R30" i="368"/>
  <c r="AC30" i="368"/>
  <c r="Q29" i="368"/>
  <c r="R29" i="368"/>
  <c r="AG32" i="368"/>
  <c r="S30" i="368"/>
  <c r="AE30" i="368"/>
  <c r="S32" i="368"/>
  <c r="AG30" i="368"/>
  <c r="AG31" i="368"/>
  <c r="O29" i="368"/>
  <c r="AF30" i="368"/>
  <c r="V29" i="368"/>
  <c r="Z40" i="368"/>
  <c r="Y40" i="368"/>
  <c r="AM42" i="368"/>
  <c r="AL42" i="368"/>
  <c r="AN42" i="368"/>
  <c r="R35" i="368"/>
  <c r="Q35" i="368"/>
  <c r="S35" i="368"/>
  <c r="V40" i="368"/>
  <c r="AJ42" i="368"/>
  <c r="X40" i="368"/>
  <c r="AM29" i="368"/>
  <c r="AN29" i="368"/>
  <c r="AF36" i="368"/>
  <c r="AE36" i="368"/>
  <c r="AG36" i="368"/>
  <c r="AJ29" i="368"/>
  <c r="AC36" i="368"/>
  <c r="O39" i="368"/>
  <c r="AJ32" i="368"/>
  <c r="AL29" i="368"/>
  <c r="Q39" i="368"/>
  <c r="X31" i="368"/>
  <c r="Z31" i="368"/>
  <c r="Y31" i="368"/>
  <c r="AL32" i="368"/>
  <c r="S33" i="368"/>
  <c r="R33" i="368"/>
  <c r="Q33" i="368"/>
  <c r="O33" i="368"/>
  <c r="Y43" i="368"/>
  <c r="Z43" i="368"/>
  <c r="AC35" i="368"/>
  <c r="AG35" i="368"/>
  <c r="AF35" i="368"/>
  <c r="AE35" i="368"/>
  <c r="V33" i="368"/>
  <c r="Q38" i="368"/>
  <c r="AG43" i="368"/>
  <c r="AC43" i="368"/>
  <c r="AF43" i="368"/>
  <c r="AE43" i="368"/>
  <c r="AH33" i="368"/>
  <c r="AJ33" i="368"/>
  <c r="AJ30" i="368"/>
  <c r="AL33" i="368"/>
  <c r="AM33" i="368"/>
  <c r="AL30" i="368"/>
  <c r="AN33" i="368"/>
  <c r="AM30" i="368"/>
  <c r="Z32" i="368"/>
  <c r="Y32" i="368"/>
  <c r="V32" i="368"/>
  <c r="AL40" i="368"/>
  <c r="AN40" i="368"/>
  <c r="AM40" i="368"/>
  <c r="X58" i="368"/>
  <c r="V58" i="368"/>
  <c r="Z58" i="368"/>
  <c r="Y58" i="368"/>
  <c r="X39" i="368"/>
  <c r="Z39" i="368"/>
  <c r="Y39" i="368"/>
  <c r="AJ40" i="368"/>
  <c r="V43" i="368"/>
  <c r="V39" i="368"/>
  <c r="M29" i="368"/>
  <c r="R38" i="368"/>
  <c r="X33" i="368"/>
  <c r="AN43" i="368"/>
  <c r="AH43" i="368"/>
  <c r="Y33" i="368"/>
  <c r="T42" i="368"/>
  <c r="Z33" i="368"/>
  <c r="AF31" i="368"/>
  <c r="AN36" i="368"/>
  <c r="R43" i="368"/>
  <c r="AF58" i="368"/>
  <c r="V38" i="368"/>
  <c r="M31" i="368"/>
  <c r="O32" i="368"/>
  <c r="AA40" i="368"/>
  <c r="AC42" i="368"/>
  <c r="M58" i="368"/>
  <c r="X38" i="368"/>
  <c r="Q32" i="368"/>
  <c r="Y38" i="368"/>
  <c r="AE42" i="368"/>
  <c r="AA32" i="368"/>
  <c r="AC33" i="368"/>
  <c r="X30" i="368"/>
  <c r="AL39" i="368"/>
  <c r="Y30" i="368"/>
  <c r="AC32" i="368"/>
  <c r="AE33" i="368"/>
  <c r="AM39" i="368"/>
  <c r="X29" i="368"/>
  <c r="Z30" i="368"/>
  <c r="AF33" i="368"/>
  <c r="AJ36" i="368"/>
  <c r="AL38" i="368"/>
  <c r="AN39" i="368"/>
  <c r="Y29" i="368"/>
  <c r="AE32" i="368"/>
  <c r="AM38" i="368"/>
  <c r="M45" i="367"/>
  <c r="M62" i="367"/>
  <c r="T36" i="367"/>
  <c r="T56" i="367"/>
  <c r="AA59" i="367"/>
  <c r="AA45" i="367"/>
  <c r="AA46" i="367"/>
  <c r="M58" i="367"/>
  <c r="AA53" i="367"/>
  <c r="T45" i="367"/>
  <c r="AA47" i="367"/>
  <c r="AH47" i="367"/>
  <c r="M35" i="367"/>
  <c r="AA39" i="367"/>
  <c r="M48" i="367"/>
  <c r="AA30" i="367"/>
  <c r="AE43" i="367"/>
  <c r="AF43" i="367"/>
  <c r="AG43" i="367"/>
  <c r="M50" i="367"/>
  <c r="T53" i="367"/>
  <c r="AH53" i="367"/>
  <c r="M43" i="367"/>
  <c r="AG45" i="367"/>
  <c r="AF44" i="367"/>
  <c r="AG44" i="367"/>
  <c r="AH56" i="367"/>
  <c r="AH30" i="367"/>
  <c r="T54" i="367"/>
  <c r="AA43" i="367"/>
  <c r="T48" i="367"/>
  <c r="M46" i="367"/>
  <c r="AH43" i="367"/>
  <c r="T58" i="367"/>
  <c r="M33" i="367"/>
  <c r="AH61" i="367"/>
  <c r="AE38" i="367"/>
  <c r="Z60" i="367"/>
  <c r="AF38" i="367"/>
  <c r="AC45" i="367"/>
  <c r="AF46" i="367"/>
  <c r="AG46" i="367"/>
  <c r="V49" i="367"/>
  <c r="AG31" i="367"/>
  <c r="R44" i="367"/>
  <c r="Q44" i="367"/>
  <c r="S44" i="367"/>
  <c r="AE46" i="367"/>
  <c r="AA42" i="367"/>
  <c r="X42" i="367"/>
  <c r="Z42" i="367"/>
  <c r="R43" i="367"/>
  <c r="S43" i="367"/>
  <c r="R45" i="367"/>
  <c r="S45" i="367"/>
  <c r="X45" i="367"/>
  <c r="X46" i="367"/>
  <c r="Y45" i="367"/>
  <c r="Y46" i="367"/>
  <c r="Z45" i="367"/>
  <c r="Z46" i="367"/>
  <c r="O42" i="367"/>
  <c r="Q42" i="367"/>
  <c r="R42" i="367"/>
  <c r="T42" i="367"/>
  <c r="AN45" i="367"/>
  <c r="O46" i="367"/>
  <c r="AJ43" i="367"/>
  <c r="AN44" i="367"/>
  <c r="Q46" i="367"/>
  <c r="AL43" i="367"/>
  <c r="AJ42" i="367"/>
  <c r="S46" i="367"/>
  <c r="AN43" i="367"/>
  <c r="AL42" i="367"/>
  <c r="O45" i="367"/>
  <c r="AJ45" i="367"/>
  <c r="AJ44" i="367"/>
  <c r="AE42" i="367"/>
  <c r="AG42" i="367"/>
  <c r="AM44" i="367"/>
  <c r="AE33" i="367"/>
  <c r="AF62" i="367"/>
  <c r="AM42" i="367"/>
  <c r="AH50" i="367"/>
  <c r="AG34" i="367"/>
  <c r="AL45" i="367"/>
  <c r="AF42" i="367"/>
  <c r="O43" i="367"/>
  <c r="X60" i="367"/>
  <c r="T44" i="367"/>
  <c r="X44" i="367"/>
  <c r="V43" i="367"/>
  <c r="Y44" i="367"/>
  <c r="AH46" i="367"/>
  <c r="V44" i="367"/>
  <c r="AJ46" i="367"/>
  <c r="V42" i="367"/>
  <c r="Y43" i="367"/>
  <c r="AE45" i="367"/>
  <c r="AM45" i="367"/>
  <c r="X43" i="367"/>
  <c r="AC44" i="367"/>
  <c r="AL46" i="367"/>
  <c r="AM46" i="367"/>
  <c r="AA55" i="367"/>
  <c r="X61" i="367"/>
  <c r="AH49" i="367"/>
  <c r="T29" i="367"/>
  <c r="AH31" i="367"/>
  <c r="AA60" i="367"/>
  <c r="AF47" i="367"/>
  <c r="AG47" i="367"/>
  <c r="X58" i="367"/>
  <c r="Y58" i="367"/>
  <c r="M30" i="367"/>
  <c r="M40" i="367"/>
  <c r="AA58" i="367"/>
  <c r="M28" i="367"/>
  <c r="AE30" i="367"/>
  <c r="AF30" i="367"/>
  <c r="X34" i="367"/>
  <c r="T51" i="367"/>
  <c r="AG30" i="367"/>
  <c r="Y34" i="367"/>
  <c r="Q41" i="367"/>
  <c r="R41" i="367"/>
  <c r="AH59" i="367"/>
  <c r="AA28" i="367"/>
  <c r="T41" i="367"/>
  <c r="AH51" i="367"/>
  <c r="AA54" i="367"/>
  <c r="T57" i="367"/>
  <c r="AH34" i="367"/>
  <c r="AF35" i="367"/>
  <c r="AJ60" i="367"/>
  <c r="AH28" i="367"/>
  <c r="AH38" i="367"/>
  <c r="AA41" i="367"/>
  <c r="AH54" i="367"/>
  <c r="AA57" i="367"/>
  <c r="AH62" i="367"/>
  <c r="AC31" i="367"/>
  <c r="AH57" i="367"/>
  <c r="AE31" i="367"/>
  <c r="T35" i="367"/>
  <c r="M39" i="367"/>
  <c r="M47" i="367"/>
  <c r="T52" i="367"/>
  <c r="O36" i="367"/>
  <c r="AE36" i="367"/>
  <c r="AM34" i="367"/>
  <c r="AG53" i="367"/>
  <c r="O40" i="367"/>
  <c r="AL51" i="367"/>
  <c r="AN53" i="367"/>
  <c r="V62" i="367"/>
  <c r="R40" i="367"/>
  <c r="X48" i="367"/>
  <c r="O58" i="367"/>
  <c r="S40" i="367"/>
  <c r="Y48" i="367"/>
  <c r="Y62" i="367"/>
  <c r="AA35" i="367"/>
  <c r="AA38" i="367"/>
  <c r="T40" i="367"/>
  <c r="AA48" i="367"/>
  <c r="R56" i="367"/>
  <c r="R58" i="367"/>
  <c r="T60" i="367"/>
  <c r="AE29" i="367"/>
  <c r="Z59" i="367"/>
  <c r="AN34" i="367"/>
  <c r="AJ49" i="367"/>
  <c r="AJ51" i="367"/>
  <c r="AL49" i="367"/>
  <c r="AM49" i="367"/>
  <c r="V48" i="367"/>
  <c r="AN51" i="367"/>
  <c r="AM55" i="367"/>
  <c r="S56" i="367"/>
  <c r="AC35" i="367"/>
  <c r="AC38" i="367"/>
  <c r="V60" i="367"/>
  <c r="AA40" i="367"/>
  <c r="AH48" i="367"/>
  <c r="V58" i="367"/>
  <c r="AG62" i="367"/>
  <c r="AN35" i="367"/>
  <c r="AC49" i="367"/>
  <c r="AF49" i="367"/>
  <c r="AF29" i="367"/>
  <c r="AF53" i="367"/>
  <c r="O34" i="367"/>
  <c r="T34" i="367"/>
  <c r="AJ38" i="367"/>
  <c r="M41" i="367"/>
  <c r="AL52" i="367"/>
  <c r="AM54" i="367"/>
  <c r="AJ56" i="367"/>
  <c r="AH60" i="367"/>
  <c r="Y59" i="367"/>
  <c r="M36" i="367"/>
  <c r="T49" i="367"/>
  <c r="AL50" i="367"/>
  <c r="AL34" i="367"/>
  <c r="M29" i="367"/>
  <c r="M31" i="367"/>
  <c r="AM38" i="367"/>
  <c r="AM50" i="367"/>
  <c r="M53" i="367"/>
  <c r="M55" i="367"/>
  <c r="AL56" i="367"/>
  <c r="AH58" i="367"/>
  <c r="AN50" i="367"/>
  <c r="AM56" i="367"/>
  <c r="AJ55" i="367"/>
  <c r="Z34" i="367"/>
  <c r="S41" i="367"/>
  <c r="X49" i="367"/>
  <c r="Q55" i="367"/>
  <c r="AL55" i="367"/>
  <c r="Y49" i="367"/>
  <c r="M51" i="367"/>
  <c r="R55" i="367"/>
  <c r="AC29" i="367"/>
  <c r="AC36" i="367"/>
  <c r="X59" i="367"/>
  <c r="AE53" i="367"/>
  <c r="AF36" i="367"/>
  <c r="AG29" i="367"/>
  <c r="AM41" i="367"/>
  <c r="AM35" i="367"/>
  <c r="AJ54" i="367"/>
  <c r="AA31" i="367"/>
  <c r="T39" i="367"/>
  <c r="AE47" i="367"/>
  <c r="V53" i="367"/>
  <c r="S55" i="367"/>
  <c r="AA36" i="367"/>
  <c r="AA49" i="367"/>
  <c r="T55" i="367"/>
  <c r="T59" i="367"/>
  <c r="O28" i="367"/>
  <c r="R28" i="367"/>
  <c r="Q29" i="367"/>
  <c r="R29" i="367"/>
  <c r="V29" i="367"/>
  <c r="Q28" i="367"/>
  <c r="O29" i="367"/>
  <c r="Y29" i="367"/>
  <c r="AJ33" i="367"/>
  <c r="O54" i="367"/>
  <c r="AC61" i="367"/>
  <c r="AC28" i="367"/>
  <c r="O39" i="367"/>
  <c r="AJ48" i="367"/>
  <c r="V57" i="367"/>
  <c r="AJ31" i="367"/>
  <c r="O53" i="367"/>
  <c r="Q54" i="367"/>
  <c r="AC60" i="367"/>
  <c r="AE61" i="367"/>
  <c r="AM33" i="367"/>
  <c r="Q39" i="367"/>
  <c r="AL48" i="367"/>
  <c r="R54" i="367"/>
  <c r="V56" i="367"/>
  <c r="X57" i="367"/>
  <c r="AF61" i="367"/>
  <c r="AJ62" i="367"/>
  <c r="AN33" i="367"/>
  <c r="Q38" i="367"/>
  <c r="S39" i="367"/>
  <c r="AN48" i="367"/>
  <c r="R53" i="367"/>
  <c r="X56" i="367"/>
  <c r="AJ29" i="367"/>
  <c r="AL30" i="367"/>
  <c r="AN31" i="367"/>
  <c r="R38" i="367"/>
  <c r="V40" i="367"/>
  <c r="X41" i="367"/>
  <c r="AL47" i="367"/>
  <c r="O51" i="367"/>
  <c r="Q52" i="367"/>
  <c r="S53" i="367"/>
  <c r="Y56" i="367"/>
  <c r="AC58" i="367"/>
  <c r="AE59" i="367"/>
  <c r="AG60" i="367"/>
  <c r="AM62" i="367"/>
  <c r="AM30" i="367"/>
  <c r="O35" i="367"/>
  <c r="Q36" i="367"/>
  <c r="S38" i="367"/>
  <c r="Y41" i="367"/>
  <c r="AM47" i="367"/>
  <c r="R52" i="367"/>
  <c r="V54" i="367"/>
  <c r="X55" i="367"/>
  <c r="AF59" i="367"/>
  <c r="AJ61" i="367"/>
  <c r="AN62" i="367"/>
  <c r="AJ28" i="367"/>
  <c r="AL29" i="367"/>
  <c r="AN30" i="367"/>
  <c r="R36" i="367"/>
  <c r="T38" i="367"/>
  <c r="V39" i="367"/>
  <c r="X40" i="367"/>
  <c r="Z41" i="367"/>
  <c r="AN47" i="367"/>
  <c r="M49" i="367"/>
  <c r="O50" i="367"/>
  <c r="Q51" i="367"/>
  <c r="S52" i="367"/>
  <c r="Y55" i="367"/>
  <c r="AA56" i="367"/>
  <c r="AC57" i="367"/>
  <c r="AE58" i="367"/>
  <c r="AG59" i="367"/>
  <c r="Z55" i="367"/>
  <c r="AM31" i="367"/>
  <c r="O30" i="367"/>
  <c r="Q31" i="367"/>
  <c r="S33" i="367"/>
  <c r="Y36" i="367"/>
  <c r="AC39" i="367"/>
  <c r="AE40" i="367"/>
  <c r="AG41" i="367"/>
  <c r="O47" i="367"/>
  <c r="R48" i="367"/>
  <c r="V50" i="367"/>
  <c r="X51" i="367"/>
  <c r="Z52" i="367"/>
  <c r="AF55" i="367"/>
  <c r="AJ57" i="367"/>
  <c r="AL58" i="367"/>
  <c r="AN59" i="367"/>
  <c r="R34" i="367"/>
  <c r="V36" i="367"/>
  <c r="X38" i="367"/>
  <c r="Z39" i="367"/>
  <c r="O48" i="367"/>
  <c r="Q49" i="367"/>
  <c r="S50" i="367"/>
  <c r="Y53" i="367"/>
  <c r="AC55" i="367"/>
  <c r="AE56" i="367"/>
  <c r="AG57" i="367"/>
  <c r="AM60" i="367"/>
  <c r="O31" i="367"/>
  <c r="Q33" i="367"/>
  <c r="S34" i="367"/>
  <c r="Y38" i="367"/>
  <c r="AC40" i="367"/>
  <c r="AE41" i="367"/>
  <c r="R49" i="367"/>
  <c r="V51" i="367"/>
  <c r="X52" i="367"/>
  <c r="Z53" i="367"/>
  <c r="AF56" i="367"/>
  <c r="AJ58" i="367"/>
  <c r="AL59" i="367"/>
  <c r="R33" i="367"/>
  <c r="V35" i="367"/>
  <c r="X36" i="367"/>
  <c r="Z38" i="367"/>
  <c r="AF41" i="367"/>
  <c r="Q48" i="367"/>
  <c r="S49" i="367"/>
  <c r="Y52" i="367"/>
  <c r="AC54" i="367"/>
  <c r="AE55" i="367"/>
  <c r="AG56" i="367"/>
  <c r="AM59" i="367"/>
  <c r="O62" i="367"/>
  <c r="R31" i="367"/>
  <c r="T33" i="367"/>
  <c r="X35" i="367"/>
  <c r="AF40" i="367"/>
  <c r="AH41" i="367"/>
  <c r="Y51" i="367"/>
  <c r="AA52" i="367"/>
  <c r="AE54" i="367"/>
  <c r="AM58" i="367"/>
  <c r="M61" i="367"/>
  <c r="Q62" i="367"/>
  <c r="AN60" i="367"/>
  <c r="Q30" i="367"/>
  <c r="Y35" i="367"/>
  <c r="AE39" i="367"/>
  <c r="Q47" i="367"/>
  <c r="X50" i="367"/>
  <c r="AF54" i="367"/>
  <c r="AL57" i="367"/>
  <c r="R62" i="367"/>
  <c r="AE60" i="367"/>
  <c r="R30" i="367"/>
  <c r="T31" i="367"/>
  <c r="V33" i="367"/>
  <c r="AF39" i="367"/>
  <c r="AH40" i="367"/>
  <c r="AJ41" i="367"/>
  <c r="R47" i="367"/>
  <c r="Y50" i="367"/>
  <c r="AA51" i="367"/>
  <c r="AC52" i="367"/>
  <c r="AM57" i="367"/>
  <c r="M60" i="367"/>
  <c r="O61" i="367"/>
  <c r="AG61" i="367"/>
  <c r="T30" i="367"/>
  <c r="V31" i="367"/>
  <c r="X33" i="367"/>
  <c r="AH39" i="367"/>
  <c r="AJ40" i="367"/>
  <c r="AL41" i="367"/>
  <c r="T47" i="367"/>
  <c r="AA50" i="367"/>
  <c r="AC51" i="367"/>
  <c r="AE52" i="367"/>
  <c r="M59" i="367"/>
  <c r="O60" i="367"/>
  <c r="Q61" i="367"/>
  <c r="Y33" i="367"/>
  <c r="AF52" i="367"/>
  <c r="R61" i="367"/>
  <c r="R50" i="367"/>
  <c r="V30" i="367"/>
  <c r="X31" i="367"/>
  <c r="AJ39" i="367"/>
  <c r="AL40" i="367"/>
  <c r="V47" i="367"/>
  <c r="AC50" i="367"/>
  <c r="AE51" i="367"/>
  <c r="O59" i="367"/>
  <c r="Q60" i="367"/>
  <c r="Y57" i="367"/>
  <c r="Y31" i="367"/>
  <c r="AA33" i="367"/>
  <c r="AC34" i="367"/>
  <c r="AE35" i="367"/>
  <c r="AM40" i="367"/>
  <c r="AF51" i="367"/>
  <c r="AH52" i="367"/>
  <c r="AJ53" i="367"/>
  <c r="AL54" i="367"/>
  <c r="R60" i="367"/>
  <c r="T61" i="367"/>
  <c r="X62" i="367"/>
  <c r="AG28" i="367"/>
  <c r="R51" i="367"/>
  <c r="AM28" i="367"/>
  <c r="X30" i="367"/>
  <c r="AL39" i="367"/>
  <c r="X47" i="367"/>
  <c r="AE50" i="367"/>
  <c r="Q59" i="367"/>
  <c r="AL33" i="367"/>
  <c r="AE28" i="367"/>
  <c r="Y30" i="367"/>
  <c r="AC33" i="367"/>
  <c r="AE34" i="367"/>
  <c r="AM39" i="367"/>
  <c r="Y47" i="367"/>
  <c r="AF50" i="367"/>
  <c r="AJ52" i="367"/>
  <c r="AL53" i="367"/>
  <c r="R59" i="367"/>
  <c r="V61" i="367"/>
  <c r="AN28" i="367"/>
  <c r="V28" i="367"/>
  <c r="X29" i="367"/>
  <c r="AH35" i="367"/>
  <c r="AJ36" i="367"/>
  <c r="AL38" i="367"/>
  <c r="AC48" i="367"/>
  <c r="AE49" i="367"/>
  <c r="M56" i="367"/>
  <c r="O57" i="367"/>
  <c r="Q58" i="367"/>
  <c r="AA62" i="367"/>
  <c r="S35" i="367"/>
  <c r="Y39" i="367"/>
  <c r="Z54" i="367"/>
  <c r="AF57" i="367"/>
  <c r="AN61" i="367"/>
  <c r="X28" i="367"/>
  <c r="AF33" i="367"/>
  <c r="AJ35" i="367"/>
  <c r="AL36" i="367"/>
  <c r="AE48" i="367"/>
  <c r="AM52" i="367"/>
  <c r="O56" i="367"/>
  <c r="Q57" i="367"/>
  <c r="Y61" i="367"/>
  <c r="AC62" i="367"/>
  <c r="AM29" i="367"/>
  <c r="Q35" i="367"/>
  <c r="Y40" i="367"/>
  <c r="X54" i="367"/>
  <c r="AF58" i="367"/>
  <c r="AL61" i="367"/>
  <c r="Y28" i="367"/>
  <c r="AM36" i="367"/>
  <c r="AF48" i="367"/>
  <c r="R57" i="367"/>
  <c r="S54" i="367"/>
  <c r="T32" i="361"/>
  <c r="T51" i="361"/>
  <c r="Z47" i="363"/>
  <c r="AN70" i="363"/>
  <c r="V44" i="363"/>
  <c r="AA47" i="363"/>
  <c r="Q51" i="363"/>
  <c r="AL54" i="363"/>
  <c r="X56" i="363"/>
  <c r="AH61" i="363"/>
  <c r="S65" i="363"/>
  <c r="M67" i="363"/>
  <c r="AN68" i="363"/>
  <c r="AA68" i="365"/>
  <c r="X38" i="363"/>
  <c r="AG40" i="363"/>
  <c r="Z56" i="363"/>
  <c r="X58" i="363"/>
  <c r="T60" i="363"/>
  <c r="AE63" i="363"/>
  <c r="X32" i="361"/>
  <c r="O36" i="361"/>
  <c r="T38" i="361"/>
  <c r="AH39" i="361"/>
  <c r="AJ49" i="361"/>
  <c r="S53" i="361"/>
  <c r="AC60" i="361"/>
  <c r="T64" i="361"/>
  <c r="AH67" i="361"/>
  <c r="AC69" i="361"/>
  <c r="X71" i="361"/>
  <c r="M70" i="362"/>
  <c r="T46" i="363"/>
  <c r="M53" i="363"/>
  <c r="AA56" i="363"/>
  <c r="V51" i="361"/>
  <c r="V62" i="361"/>
  <c r="Z50" i="359"/>
  <c r="Y32" i="361"/>
  <c r="AF34" i="361"/>
  <c r="AH41" i="361"/>
  <c r="M48" i="361"/>
  <c r="X51" i="361"/>
  <c r="AL56" i="361"/>
  <c r="Z62" i="361"/>
  <c r="R66" i="361"/>
  <c r="Z71" i="361"/>
  <c r="Y73" i="361"/>
  <c r="AA38" i="363"/>
  <c r="AA65" i="363"/>
  <c r="S80" i="365"/>
  <c r="AA41" i="364"/>
  <c r="AN77" i="365"/>
  <c r="AJ34" i="361"/>
  <c r="R36" i="361"/>
  <c r="AJ41" i="361"/>
  <c r="Z51" i="361"/>
  <c r="AC65" i="363"/>
  <c r="V31" i="361"/>
  <c r="S36" i="361"/>
  <c r="X38" i="361"/>
  <c r="AM39" i="361"/>
  <c r="X46" i="361"/>
  <c r="R48" i="361"/>
  <c r="O57" i="361"/>
  <c r="AC62" i="361"/>
  <c r="X64" i="361"/>
  <c r="AN67" i="361"/>
  <c r="AC71" i="361"/>
  <c r="AC73" i="361"/>
  <c r="X46" i="363"/>
  <c r="R53" i="363"/>
  <c r="AF56" i="363"/>
  <c r="AJ58" i="363"/>
  <c r="M78" i="365"/>
  <c r="Z32" i="361"/>
  <c r="AM49" i="361"/>
  <c r="AF60" i="361"/>
  <c r="AG69" i="361"/>
  <c r="AN49" i="361"/>
  <c r="AG60" i="361"/>
  <c r="V66" i="361"/>
  <c r="V29" i="361"/>
  <c r="AH32" i="361"/>
  <c r="AL34" i="361"/>
  <c r="T36" i="361"/>
  <c r="AN39" i="361"/>
  <c r="AL41" i="361"/>
  <c r="AH53" i="361"/>
  <c r="Y66" i="361"/>
  <c r="M68" i="361"/>
  <c r="AJ69" i="361"/>
  <c r="AA53" i="362"/>
  <c r="Y46" i="363"/>
  <c r="AJ49" i="363"/>
  <c r="V55" i="363"/>
  <c r="O62" i="363"/>
  <c r="AL63" i="363"/>
  <c r="AE65" i="363"/>
  <c r="V69" i="363"/>
  <c r="AE44" i="363"/>
  <c r="AL58" i="363"/>
  <c r="AM63" i="363"/>
  <c r="AF65" i="363"/>
  <c r="AC67" i="363"/>
  <c r="V71" i="363"/>
  <c r="Z29" i="361"/>
  <c r="Y31" i="361"/>
  <c r="AJ32" i="361"/>
  <c r="AN34" i="361"/>
  <c r="AE38" i="361"/>
  <c r="AJ53" i="361"/>
  <c r="S57" i="361"/>
  <c r="O59" i="361"/>
  <c r="AL60" i="361"/>
  <c r="AG62" i="361"/>
  <c r="AN69" i="361"/>
  <c r="AF71" i="361"/>
  <c r="AG73" i="361"/>
  <c r="X36" i="363"/>
  <c r="AF44" i="363"/>
  <c r="AL47" i="363"/>
  <c r="AL49" i="363"/>
  <c r="Z53" i="363"/>
  <c r="X55" i="363"/>
  <c r="AM58" i="363"/>
  <c r="R62" i="363"/>
  <c r="AN63" i="363"/>
  <c r="Y69" i="363"/>
  <c r="X71" i="366"/>
  <c r="AM34" i="361"/>
  <c r="Z66" i="361"/>
  <c r="Z31" i="361"/>
  <c r="X36" i="361"/>
  <c r="AF38" i="361"/>
  <c r="O43" i="361"/>
  <c r="AE44" i="361"/>
  <c r="AA48" i="361"/>
  <c r="T50" i="361"/>
  <c r="X55" i="361"/>
  <c r="T57" i="361"/>
  <c r="AH62" i="361"/>
  <c r="AC66" i="361"/>
  <c r="Q68" i="361"/>
  <c r="M70" i="361"/>
  <c r="S61" i="362"/>
  <c r="AG44" i="363"/>
  <c r="AM49" i="363"/>
  <c r="Y55" i="363"/>
  <c r="M57" i="363"/>
  <c r="AN58" i="363"/>
  <c r="AJ60" i="363"/>
  <c r="T62" i="363"/>
  <c r="M64" i="363"/>
  <c r="AE67" i="363"/>
  <c r="AA69" i="363"/>
  <c r="Y71" i="363"/>
  <c r="AA68" i="366"/>
  <c r="Y71" i="366"/>
  <c r="AA31" i="361"/>
  <c r="AN32" i="361"/>
  <c r="Y36" i="361"/>
  <c r="AM53" i="361"/>
  <c r="Q59" i="361"/>
  <c r="T50" i="362"/>
  <c r="T61" i="362"/>
  <c r="AH44" i="363"/>
  <c r="M48" i="363"/>
  <c r="Z55" i="363"/>
  <c r="M59" i="363"/>
  <c r="AF67" i="363"/>
  <c r="Z71" i="363"/>
  <c r="Z71" i="366"/>
  <c r="AA71" i="366"/>
  <c r="AG68" i="366"/>
  <c r="AC71" i="366"/>
  <c r="AC31" i="361"/>
  <c r="V61" i="361"/>
  <c r="O59" i="363"/>
  <c r="O28" i="361"/>
  <c r="AL29" i="361"/>
  <c r="AF31" i="361"/>
  <c r="V33" i="361"/>
  <c r="X35" i="361"/>
  <c r="X43" i="361"/>
  <c r="S52" i="361"/>
  <c r="R54" i="361"/>
  <c r="Z61" i="361"/>
  <c r="AJ66" i="361"/>
  <c r="V72" i="361"/>
  <c r="Q74" i="361"/>
  <c r="AF50" i="362"/>
  <c r="AM36" i="363"/>
  <c r="AF39" i="363"/>
  <c r="V42" i="363"/>
  <c r="AL46" i="363"/>
  <c r="S48" i="363"/>
  <c r="AL51" i="363"/>
  <c r="AE55" i="363"/>
  <c r="R59" i="363"/>
  <c r="O61" i="363"/>
  <c r="AG71" i="363"/>
  <c r="AL68" i="366"/>
  <c r="AE71" i="366"/>
  <c r="V82" i="357"/>
  <c r="AG31" i="361"/>
  <c r="Y35" i="361"/>
  <c r="AJ36" i="361"/>
  <c r="Y43" i="361"/>
  <c r="O45" i="361"/>
  <c r="T54" i="361"/>
  <c r="AJ55" i="361"/>
  <c r="AJ57" i="361"/>
  <c r="X59" i="361"/>
  <c r="Q63" i="361"/>
  <c r="O65" i="361"/>
  <c r="AF68" i="361"/>
  <c r="S74" i="361"/>
  <c r="AE33" i="362"/>
  <c r="S65" i="362"/>
  <c r="AN36" i="363"/>
  <c r="AG39" i="363"/>
  <c r="AM46" i="363"/>
  <c r="V50" i="363"/>
  <c r="AL53" i="363"/>
  <c r="AF55" i="363"/>
  <c r="Z57" i="363"/>
  <c r="S59" i="363"/>
  <c r="T66" i="363"/>
  <c r="V68" i="363"/>
  <c r="AH71" i="363"/>
  <c r="AF71" i="366"/>
  <c r="AJ29" i="361"/>
  <c r="V35" i="361"/>
  <c r="AJ46" i="363"/>
  <c r="Q48" i="363"/>
  <c r="AC55" i="363"/>
  <c r="V59" i="361"/>
  <c r="Y61" i="361"/>
  <c r="AN64" i="361"/>
  <c r="AC68" i="361"/>
  <c r="R48" i="363"/>
  <c r="AE71" i="363"/>
  <c r="Q28" i="361"/>
  <c r="AH31" i="361"/>
  <c r="Z33" i="361"/>
  <c r="Z35" i="361"/>
  <c r="X40" i="361"/>
  <c r="AA43" i="361"/>
  <c r="AL48" i="361"/>
  <c r="AE50" i="361"/>
  <c r="Y59" i="361"/>
  <c r="AL66" i="361"/>
  <c r="AG68" i="361"/>
  <c r="X70" i="361"/>
  <c r="Z72" i="361"/>
  <c r="T74" i="361"/>
  <c r="AH33" i="362"/>
  <c r="AA68" i="362"/>
  <c r="AH39" i="363"/>
  <c r="M52" i="363"/>
  <c r="AM53" i="363"/>
  <c r="Q61" i="363"/>
  <c r="X64" i="363"/>
  <c r="T70" i="363"/>
  <c r="AA76" i="365"/>
  <c r="R28" i="361"/>
  <c r="AA35" i="361"/>
  <c r="Y40" i="361"/>
  <c r="Q45" i="361"/>
  <c r="AG50" i="361"/>
  <c r="AN55" i="361"/>
  <c r="AM57" i="361"/>
  <c r="S65" i="361"/>
  <c r="AM66" i="361"/>
  <c r="AA72" i="361"/>
  <c r="AA47" i="362"/>
  <c r="X50" i="363"/>
  <c r="R61" i="363"/>
  <c r="Z64" i="363"/>
  <c r="X68" i="363"/>
  <c r="Z40" i="361"/>
  <c r="R45" i="361"/>
  <c r="AN57" i="361"/>
  <c r="Y50" i="363"/>
  <c r="S61" i="363"/>
  <c r="Y68" i="363"/>
  <c r="AJ64" i="361"/>
  <c r="AN46" i="362"/>
  <c r="AG54" i="359"/>
  <c r="AL36" i="363"/>
  <c r="AJ53" i="363"/>
  <c r="T28" i="361"/>
  <c r="AL31" i="361"/>
  <c r="AH33" i="361"/>
  <c r="AC35" i="361"/>
  <c r="T37" i="361"/>
  <c r="AA52" i="361"/>
  <c r="Y54" i="361"/>
  <c r="AG61" i="361"/>
  <c r="M67" i="361"/>
  <c r="L67" i="361" s="1"/>
  <c r="AF70" i="361"/>
  <c r="AC72" i="361"/>
  <c r="T33" i="363"/>
  <c r="Q52" i="363"/>
  <c r="T54" i="363"/>
  <c r="AL55" i="363"/>
  <c r="AH57" i="363"/>
  <c r="Z59" i="363"/>
  <c r="T61" i="363"/>
  <c r="AM62" i="363"/>
  <c r="Y66" i="363"/>
  <c r="Z68" i="363"/>
  <c r="M72" i="363"/>
  <c r="AA28" i="366"/>
  <c r="AM31" i="361"/>
  <c r="AE43" i="361"/>
  <c r="AH61" i="361"/>
  <c r="AL68" i="361"/>
  <c r="X74" i="361"/>
  <c r="AL33" i="362"/>
  <c r="AH47" i="362"/>
  <c r="T55" i="362"/>
  <c r="AM58" i="362"/>
  <c r="Z62" i="362"/>
  <c r="X37" i="363"/>
  <c r="AL39" i="363"/>
  <c r="Q47" i="363"/>
  <c r="R52" i="363"/>
  <c r="AN55" i="363"/>
  <c r="AA59" i="363"/>
  <c r="M63" i="363"/>
  <c r="Z66" i="363"/>
  <c r="AA68" i="363"/>
  <c r="X70" i="363"/>
  <c r="X79" i="365"/>
  <c r="AF35" i="361"/>
  <c r="V58" i="361"/>
  <c r="AJ61" i="361"/>
  <c r="AG72" i="361"/>
  <c r="AC59" i="363"/>
  <c r="O63" i="363"/>
  <c r="AC68" i="363"/>
  <c r="AG55" i="359"/>
  <c r="Y28" i="361"/>
  <c r="AL33" i="361"/>
  <c r="Y39" i="361"/>
  <c r="AJ40" i="361"/>
  <c r="T49" i="361"/>
  <c r="AF52" i="361"/>
  <c r="AE54" i="361"/>
  <c r="Z56" i="361"/>
  <c r="AN59" i="361"/>
  <c r="AG63" i="361"/>
  <c r="Z65" i="361"/>
  <c r="Q67" i="361"/>
  <c r="AM70" i="361"/>
  <c r="AH72" i="361"/>
  <c r="AH62" i="362"/>
  <c r="O44" i="363"/>
  <c r="AJ45" i="363"/>
  <c r="T47" i="363"/>
  <c r="AJ50" i="363"/>
  <c r="X54" i="363"/>
  <c r="O56" i="363"/>
  <c r="AL57" i="363"/>
  <c r="X61" i="363"/>
  <c r="AH64" i="363"/>
  <c r="AE66" i="363"/>
  <c r="T72" i="363"/>
  <c r="AN76" i="365"/>
  <c r="Y72" i="366"/>
  <c r="Z72" i="366"/>
  <c r="AF30" i="361"/>
  <c r="AH37" i="361"/>
  <c r="AG45" i="361"/>
  <c r="Z58" i="361"/>
  <c r="AM61" i="361"/>
  <c r="AJ74" i="361"/>
  <c r="Q44" i="363"/>
  <c r="AL45" i="363"/>
  <c r="V47" i="363"/>
  <c r="AL50" i="363"/>
  <c r="Q56" i="363"/>
  <c r="AH59" i="363"/>
  <c r="R63" i="363"/>
  <c r="AH66" i="363"/>
  <c r="AF68" i="363"/>
  <c r="AJ70" i="363"/>
  <c r="AF79" i="365"/>
  <c r="AN55" i="359"/>
  <c r="A45" i="360"/>
  <c r="T34" i="361"/>
  <c r="AH45" i="361"/>
  <c r="X49" i="361"/>
  <c r="AL63" i="361"/>
  <c r="AL72" i="361"/>
  <c r="AM62" i="362"/>
  <c r="X66" i="362"/>
  <c r="R44" i="363"/>
  <c r="AM45" i="363"/>
  <c r="AM50" i="363"/>
  <c r="R56" i="363"/>
  <c r="AN64" i="363"/>
  <c r="Z72" i="363"/>
  <c r="R77" i="365"/>
  <c r="AG79" i="365"/>
  <c r="Q80" i="349"/>
  <c r="AN63" i="361"/>
  <c r="Y66" i="362"/>
  <c r="S44" i="363"/>
  <c r="X47" i="363"/>
  <c r="T58" i="363"/>
  <c r="M65" i="363"/>
  <c r="AL70" i="363"/>
  <c r="S77" i="365"/>
  <c r="AG66" i="347"/>
  <c r="V34" i="361"/>
  <c r="AJ45" i="361"/>
  <c r="Z66" i="362"/>
  <c r="AA40" i="363"/>
  <c r="AM70" i="363"/>
  <c r="R67" i="366"/>
  <c r="S67" i="366"/>
  <c r="AF67" i="366"/>
  <c r="AC69" i="366"/>
  <c r="AA72" i="366"/>
  <c r="S70" i="366"/>
  <c r="Q72" i="366"/>
  <c r="AF69" i="366"/>
  <c r="R72" i="366"/>
  <c r="Z67" i="366"/>
  <c r="AC68" i="366"/>
  <c r="AN68" i="366"/>
  <c r="X69" i="366"/>
  <c r="AG69" i="366"/>
  <c r="AG72" i="366"/>
  <c r="M67" i="366"/>
  <c r="AA67" i="366"/>
  <c r="M68" i="366"/>
  <c r="Y69" i="366"/>
  <c r="V70" i="366"/>
  <c r="AL71" i="366"/>
  <c r="V72" i="366"/>
  <c r="AH72" i="366"/>
  <c r="AE68" i="366"/>
  <c r="Z69" i="366"/>
  <c r="AM71" i="366"/>
  <c r="AC67" i="366"/>
  <c r="Q69" i="366"/>
  <c r="AA69" i="366"/>
  <c r="AA70" i="366"/>
  <c r="V71" i="366"/>
  <c r="AN71" i="366"/>
  <c r="V68" i="366"/>
  <c r="AJ70" i="366"/>
  <c r="O71" i="366"/>
  <c r="T67" i="366"/>
  <c r="AJ67" i="366"/>
  <c r="O68" i="366"/>
  <c r="AM68" i="366"/>
  <c r="R69" i="366"/>
  <c r="AH69" i="366"/>
  <c r="M70" i="366"/>
  <c r="AC70" i="366"/>
  <c r="S72" i="366"/>
  <c r="X68" i="366"/>
  <c r="AL70" i="366"/>
  <c r="Q71" i="366"/>
  <c r="T72" i="366"/>
  <c r="AJ72" i="366"/>
  <c r="V67" i="366"/>
  <c r="AL67" i="366"/>
  <c r="Q68" i="366"/>
  <c r="Y68" i="366"/>
  <c r="AJ69" i="366"/>
  <c r="O70" i="366"/>
  <c r="AE70" i="366"/>
  <c r="AM70" i="366"/>
  <c r="R71" i="366"/>
  <c r="AH71" i="366"/>
  <c r="M72" i="366"/>
  <c r="AC72" i="366"/>
  <c r="O67" i="366"/>
  <c r="AE67" i="366"/>
  <c r="AM67" i="366"/>
  <c r="R68" i="366"/>
  <c r="Z68" i="366"/>
  <c r="AH68" i="366"/>
  <c r="M69" i="366"/>
  <c r="X70" i="366"/>
  <c r="AF70" i="366"/>
  <c r="AN70" i="366"/>
  <c r="S71" i="366"/>
  <c r="AL72" i="366"/>
  <c r="X67" i="366"/>
  <c r="AL69" i="366"/>
  <c r="Q70" i="366"/>
  <c r="Y70" i="366"/>
  <c r="AE72" i="366"/>
  <c r="AM72" i="366"/>
  <c r="AN57" i="366"/>
  <c r="AC48" i="366"/>
  <c r="Y42" i="366"/>
  <c r="AN41" i="366"/>
  <c r="X42" i="366"/>
  <c r="T42" i="366"/>
  <c r="V41" i="366"/>
  <c r="AA42" i="366"/>
  <c r="M40" i="366"/>
  <c r="AA41" i="366"/>
  <c r="Z44" i="366"/>
  <c r="AA30" i="366"/>
  <c r="AA53" i="366"/>
  <c r="AL40" i="366"/>
  <c r="AA39" i="366"/>
  <c r="AN40" i="366"/>
  <c r="AC41" i="366"/>
  <c r="AC36" i="366"/>
  <c r="AA37" i="366"/>
  <c r="AL43" i="366"/>
  <c r="AG53" i="366"/>
  <c r="AC39" i="366"/>
  <c r="S49" i="366"/>
  <c r="AN47" i="366"/>
  <c r="T50" i="366"/>
  <c r="AE52" i="366"/>
  <c r="X64" i="366"/>
  <c r="AC40" i="366"/>
  <c r="AA43" i="366"/>
  <c r="AA44" i="366"/>
  <c r="Z61" i="366"/>
  <c r="AF40" i="366"/>
  <c r="Q41" i="366"/>
  <c r="AC43" i="366"/>
  <c r="AM43" i="366"/>
  <c r="AM52" i="366"/>
  <c r="AC53" i="366"/>
  <c r="R39" i="366"/>
  <c r="AE39" i="366"/>
  <c r="AG40" i="366"/>
  <c r="S41" i="366"/>
  <c r="AF41" i="366"/>
  <c r="AG44" i="366"/>
  <c r="S39" i="366"/>
  <c r="AF39" i="366"/>
  <c r="AG41" i="366"/>
  <c r="AE43" i="366"/>
  <c r="AH44" i="366"/>
  <c r="AN53" i="366"/>
  <c r="AN58" i="366"/>
  <c r="AF53" i="366"/>
  <c r="S54" i="366"/>
  <c r="Q59" i="366"/>
  <c r="AA63" i="366"/>
  <c r="T64" i="366"/>
  <c r="AF43" i="366"/>
  <c r="T54" i="366"/>
  <c r="AH39" i="366"/>
  <c r="AA40" i="366"/>
  <c r="V43" i="366"/>
  <c r="Q44" i="366"/>
  <c r="S42" i="366"/>
  <c r="R44" i="366"/>
  <c r="Y43" i="366"/>
  <c r="Z39" i="366"/>
  <c r="V44" i="366"/>
  <c r="M39" i="366"/>
  <c r="X41" i="366"/>
  <c r="V42" i="366"/>
  <c r="Y41" i="366"/>
  <c r="Y44" i="366"/>
  <c r="V40" i="366"/>
  <c r="AJ42" i="366"/>
  <c r="O43" i="366"/>
  <c r="AA31" i="366"/>
  <c r="AG36" i="366"/>
  <c r="X53" i="366"/>
  <c r="Z64" i="366"/>
  <c r="R65" i="366"/>
  <c r="T39" i="366"/>
  <c r="AJ39" i="366"/>
  <c r="O40" i="366"/>
  <c r="AM40" i="366"/>
  <c r="R41" i="366"/>
  <c r="Z41" i="366"/>
  <c r="AH41" i="366"/>
  <c r="M42" i="366"/>
  <c r="AC42" i="366"/>
  <c r="X43" i="366"/>
  <c r="AN43" i="366"/>
  <c r="S44" i="366"/>
  <c r="Y53" i="366"/>
  <c r="S65" i="366"/>
  <c r="X40" i="366"/>
  <c r="AL42" i="366"/>
  <c r="Q43" i="366"/>
  <c r="T44" i="366"/>
  <c r="AJ44" i="366"/>
  <c r="V39" i="366"/>
  <c r="AL39" i="366"/>
  <c r="Q40" i="366"/>
  <c r="Y40" i="366"/>
  <c r="AJ41" i="366"/>
  <c r="O42" i="366"/>
  <c r="AE42" i="366"/>
  <c r="AM42" i="366"/>
  <c r="R43" i="366"/>
  <c r="Z43" i="366"/>
  <c r="AH43" i="366"/>
  <c r="M44" i="366"/>
  <c r="AC44" i="366"/>
  <c r="M49" i="366"/>
  <c r="R59" i="366"/>
  <c r="O39" i="366"/>
  <c r="AM39" i="366"/>
  <c r="R40" i="366"/>
  <c r="Z40" i="366"/>
  <c r="AH40" i="366"/>
  <c r="M41" i="366"/>
  <c r="AF42" i="366"/>
  <c r="AN42" i="366"/>
  <c r="S43" i="366"/>
  <c r="AL44" i="366"/>
  <c r="AF35" i="366"/>
  <c r="AA36" i="366"/>
  <c r="AL58" i="366"/>
  <c r="X39" i="366"/>
  <c r="AL41" i="366"/>
  <c r="Q42" i="366"/>
  <c r="AE44" i="366"/>
  <c r="AM44" i="366"/>
  <c r="AC28" i="366"/>
  <c r="AM34" i="366"/>
  <c r="AG35" i="366"/>
  <c r="AM46" i="366"/>
  <c r="O49" i="366"/>
  <c r="AC52" i="366"/>
  <c r="AH56" i="366"/>
  <c r="AM58" i="366"/>
  <c r="AJ62" i="366"/>
  <c r="AC34" i="366"/>
  <c r="O37" i="366"/>
  <c r="O47" i="366"/>
  <c r="AC58" i="366"/>
  <c r="AM30" i="366"/>
  <c r="AC31" i="366"/>
  <c r="M34" i="366"/>
  <c r="R48" i="366"/>
  <c r="AG48" i="366"/>
  <c r="V50" i="366"/>
  <c r="AN52" i="366"/>
  <c r="Z53" i="366"/>
  <c r="AH53" i="366"/>
  <c r="S59" i="366"/>
  <c r="AC63" i="366"/>
  <c r="AF64" i="366"/>
  <c r="AE29" i="366"/>
  <c r="AN30" i="366"/>
  <c r="AE34" i="366"/>
  <c r="Q47" i="366"/>
  <c r="S48" i="366"/>
  <c r="AE58" i="366"/>
  <c r="T59" i="366"/>
  <c r="AN59" i="366"/>
  <c r="AH64" i="366"/>
  <c r="AF29" i="366"/>
  <c r="AG31" i="366"/>
  <c r="AA32" i="366"/>
  <c r="AF34" i="366"/>
  <c r="M36" i="366"/>
  <c r="AL46" i="366"/>
  <c r="R47" i="366"/>
  <c r="AM47" i="366"/>
  <c r="AA50" i="366"/>
  <c r="T51" i="366"/>
  <c r="AF58" i="366"/>
  <c r="M59" i="366"/>
  <c r="AH63" i="366"/>
  <c r="AG29" i="366"/>
  <c r="AG34" i="366"/>
  <c r="S47" i="366"/>
  <c r="AG58" i="366"/>
  <c r="AC32" i="366"/>
  <c r="AA48" i="366"/>
  <c r="AL57" i="366"/>
  <c r="Z59" i="366"/>
  <c r="Y64" i="366"/>
  <c r="M32" i="366"/>
  <c r="AE35" i="366"/>
  <c r="AA46" i="366"/>
  <c r="M48" i="366"/>
  <c r="S50" i="366"/>
  <c r="T52" i="366"/>
  <c r="AM57" i="366"/>
  <c r="M62" i="366"/>
  <c r="Z63" i="366"/>
  <c r="O36" i="366"/>
  <c r="S37" i="366"/>
  <c r="S35" i="366"/>
  <c r="M37" i="366"/>
  <c r="O29" i="366"/>
  <c r="O30" i="366"/>
  <c r="AC30" i="366"/>
  <c r="Y31" i="366"/>
  <c r="O34" i="366"/>
  <c r="M35" i="366"/>
  <c r="Y36" i="366"/>
  <c r="M46" i="366"/>
  <c r="AC46" i="366"/>
  <c r="M54" i="366"/>
  <c r="AH54" i="366"/>
  <c r="T56" i="366"/>
  <c r="AA61" i="366"/>
  <c r="AJ64" i="366"/>
  <c r="T65" i="366"/>
  <c r="AC47" i="366"/>
  <c r="V58" i="366"/>
  <c r="Z31" i="366"/>
  <c r="X35" i="366"/>
  <c r="Z36" i="366"/>
  <c r="AE47" i="366"/>
  <c r="AE50" i="366"/>
  <c r="X58" i="366"/>
  <c r="AF59" i="366"/>
  <c r="AL63" i="366"/>
  <c r="Q64" i="366"/>
  <c r="O64" i="366"/>
  <c r="Q30" i="366"/>
  <c r="AE30" i="366"/>
  <c r="O35" i="366"/>
  <c r="Y35" i="366"/>
  <c r="O46" i="366"/>
  <c r="AE46" i="366"/>
  <c r="AF47" i="366"/>
  <c r="Y48" i="366"/>
  <c r="O50" i="366"/>
  <c r="AF50" i="366"/>
  <c r="AL51" i="366"/>
  <c r="O54" i="366"/>
  <c r="X54" i="366"/>
  <c r="AJ54" i="366"/>
  <c r="V56" i="366"/>
  <c r="Y58" i="366"/>
  <c r="V63" i="366"/>
  <c r="AM63" i="366"/>
  <c r="R64" i="366"/>
  <c r="AN64" i="366"/>
  <c r="V65" i="366"/>
  <c r="AA29" i="366"/>
  <c r="AF30" i="366"/>
  <c r="O31" i="366"/>
  <c r="AA35" i="366"/>
  <c r="Q36" i="366"/>
  <c r="AC37" i="366"/>
  <c r="AF46" i="366"/>
  <c r="X47" i="366"/>
  <c r="AG47" i="366"/>
  <c r="O48" i="366"/>
  <c r="Z48" i="366"/>
  <c r="AA49" i="366"/>
  <c r="X50" i="366"/>
  <c r="AG50" i="366"/>
  <c r="V51" i="366"/>
  <c r="AJ52" i="366"/>
  <c r="Y54" i="366"/>
  <c r="Z58" i="366"/>
  <c r="AH58" i="366"/>
  <c r="AH59" i="366"/>
  <c r="T61" i="366"/>
  <c r="AL62" i="366"/>
  <c r="AE63" i="366"/>
  <c r="AN63" i="366"/>
  <c r="S64" i="366"/>
  <c r="S28" i="366"/>
  <c r="AL29" i="366"/>
  <c r="Q35" i="366"/>
  <c r="AM35" i="366"/>
  <c r="R36" i="366"/>
  <c r="Y47" i="366"/>
  <c r="Q50" i="366"/>
  <c r="Y50" i="366"/>
  <c r="AL53" i="366"/>
  <c r="Q54" i="366"/>
  <c r="Z54" i="366"/>
  <c r="AN54" i="366"/>
  <c r="Z56" i="366"/>
  <c r="X59" i="366"/>
  <c r="X62" i="366"/>
  <c r="AM62" i="366"/>
  <c r="X63" i="366"/>
  <c r="AF63" i="366"/>
  <c r="Z65" i="366"/>
  <c r="O52" i="366"/>
  <c r="AM29" i="366"/>
  <c r="Y30" i="366"/>
  <c r="Q31" i="366"/>
  <c r="AL34" i="366"/>
  <c r="AN35" i="366"/>
  <c r="AC49" i="366"/>
  <c r="R50" i="366"/>
  <c r="AL52" i="366"/>
  <c r="V53" i="366"/>
  <c r="AM53" i="366"/>
  <c r="AJ57" i="366"/>
  <c r="Y59" i="366"/>
  <c r="AJ59" i="366"/>
  <c r="V61" i="366"/>
  <c r="AL61" i="366"/>
  <c r="AN62" i="366"/>
  <c r="Y63" i="366"/>
  <c r="AG64" i="366"/>
  <c r="AA65" i="366"/>
  <c r="M29" i="366"/>
  <c r="R30" i="366"/>
  <c r="R31" i="366"/>
  <c r="M28" i="366"/>
  <c r="S30" i="366"/>
  <c r="S31" i="366"/>
  <c r="O32" i="366"/>
  <c r="O28" i="366"/>
  <c r="S32" i="366"/>
  <c r="X30" i="366"/>
  <c r="Q51" i="366"/>
  <c r="O51" i="366"/>
  <c r="T28" i="366"/>
  <c r="AJ28" i="366"/>
  <c r="V29" i="366"/>
  <c r="AH31" i="366"/>
  <c r="T32" i="366"/>
  <c r="AJ32" i="366"/>
  <c r="V34" i="366"/>
  <c r="AH36" i="366"/>
  <c r="T37" i="366"/>
  <c r="AJ37" i="366"/>
  <c r="V46" i="366"/>
  <c r="AH48" i="366"/>
  <c r="T49" i="366"/>
  <c r="AJ49" i="366"/>
  <c r="AA51" i="366"/>
  <c r="Z52" i="366"/>
  <c r="Y52" i="366"/>
  <c r="M53" i="366"/>
  <c r="S53" i="366"/>
  <c r="AE54" i="366"/>
  <c r="AC54" i="366"/>
  <c r="AN56" i="366"/>
  <c r="AM56" i="366"/>
  <c r="T57" i="366"/>
  <c r="M58" i="366"/>
  <c r="S58" i="366"/>
  <c r="Q58" i="366"/>
  <c r="Q61" i="366"/>
  <c r="O61" i="366"/>
  <c r="M61" i="366"/>
  <c r="AA62" i="366"/>
  <c r="AG62" i="366"/>
  <c r="AE62" i="366"/>
  <c r="AN65" i="366"/>
  <c r="AM65" i="366"/>
  <c r="AL65" i="366"/>
  <c r="AJ65" i="366"/>
  <c r="AL50" i="366"/>
  <c r="AJ50" i="366"/>
  <c r="R51" i="366"/>
  <c r="V28" i="366"/>
  <c r="AL28" i="366"/>
  <c r="X29" i="366"/>
  <c r="AN29" i="366"/>
  <c r="Z30" i="366"/>
  <c r="AH30" i="366"/>
  <c r="T31" i="366"/>
  <c r="AJ31" i="366"/>
  <c r="V32" i="366"/>
  <c r="AL32" i="366"/>
  <c r="X34" i="366"/>
  <c r="AN34" i="366"/>
  <c r="Z35" i="366"/>
  <c r="AH35" i="366"/>
  <c r="T36" i="366"/>
  <c r="AJ36" i="366"/>
  <c r="V37" i="366"/>
  <c r="AL37" i="366"/>
  <c r="X46" i="366"/>
  <c r="AN46" i="366"/>
  <c r="Z47" i="366"/>
  <c r="AH47" i="366"/>
  <c r="T48" i="366"/>
  <c r="AJ48" i="366"/>
  <c r="V49" i="366"/>
  <c r="AL49" i="366"/>
  <c r="S51" i="366"/>
  <c r="AF54" i="366"/>
  <c r="V57" i="366"/>
  <c r="R61" i="366"/>
  <c r="AE28" i="366"/>
  <c r="AM28" i="366"/>
  <c r="Q29" i="366"/>
  <c r="Y29" i="366"/>
  <c r="AE32" i="366"/>
  <c r="AM32" i="366"/>
  <c r="Q34" i="366"/>
  <c r="Y34" i="366"/>
  <c r="AE37" i="366"/>
  <c r="AM37" i="366"/>
  <c r="Q46" i="366"/>
  <c r="Y46" i="366"/>
  <c r="AE49" i="366"/>
  <c r="AM49" i="366"/>
  <c r="AM50" i="366"/>
  <c r="X52" i="366"/>
  <c r="Q53" i="366"/>
  <c r="AG54" i="366"/>
  <c r="Q56" i="366"/>
  <c r="O56" i="366"/>
  <c r="M56" i="366"/>
  <c r="AL56" i="366"/>
  <c r="R58" i="366"/>
  <c r="S61" i="366"/>
  <c r="AF62" i="366"/>
  <c r="M63" i="366"/>
  <c r="S63" i="366"/>
  <c r="Q63" i="366"/>
  <c r="X28" i="366"/>
  <c r="AF28" i="366"/>
  <c r="AN28" i="366"/>
  <c r="R29" i="366"/>
  <c r="Z29" i="366"/>
  <c r="AH29" i="366"/>
  <c r="T30" i="366"/>
  <c r="AJ30" i="366"/>
  <c r="V31" i="366"/>
  <c r="AL31" i="366"/>
  <c r="X32" i="366"/>
  <c r="AF32" i="366"/>
  <c r="AN32" i="366"/>
  <c r="R34" i="366"/>
  <c r="Z34" i="366"/>
  <c r="AH34" i="366"/>
  <c r="T35" i="366"/>
  <c r="AJ35" i="366"/>
  <c r="V36" i="366"/>
  <c r="AL36" i="366"/>
  <c r="X37" i="366"/>
  <c r="AF37" i="366"/>
  <c r="AN37" i="366"/>
  <c r="R46" i="366"/>
  <c r="Z46" i="366"/>
  <c r="AH46" i="366"/>
  <c r="T47" i="366"/>
  <c r="AJ47" i="366"/>
  <c r="V48" i="366"/>
  <c r="AL48" i="366"/>
  <c r="X49" i="366"/>
  <c r="AF49" i="366"/>
  <c r="AN49" i="366"/>
  <c r="AN50" i="366"/>
  <c r="Y51" i="366"/>
  <c r="X51" i="366"/>
  <c r="S52" i="366"/>
  <c r="R52" i="366"/>
  <c r="Q52" i="366"/>
  <c r="AA52" i="366"/>
  <c r="AG52" i="366"/>
  <c r="R53" i="366"/>
  <c r="O63" i="366"/>
  <c r="AG51" i="366"/>
  <c r="AF51" i="366"/>
  <c r="AE51" i="366"/>
  <c r="Z57" i="366"/>
  <c r="Y57" i="366"/>
  <c r="Q28" i="366"/>
  <c r="Y28" i="366"/>
  <c r="AE31" i="366"/>
  <c r="AM31" i="366"/>
  <c r="Q32" i="366"/>
  <c r="Y32" i="366"/>
  <c r="AE36" i="366"/>
  <c r="AM36" i="366"/>
  <c r="Q37" i="366"/>
  <c r="Y37" i="366"/>
  <c r="AE48" i="366"/>
  <c r="AM48" i="366"/>
  <c r="Q49" i="366"/>
  <c r="Y49" i="366"/>
  <c r="AN51" i="366"/>
  <c r="AM51" i="366"/>
  <c r="R56" i="366"/>
  <c r="AG56" i="366"/>
  <c r="AF56" i="366"/>
  <c r="AE56" i="366"/>
  <c r="AC56" i="366"/>
  <c r="AA57" i="366"/>
  <c r="AG57" i="366"/>
  <c r="AE57" i="366"/>
  <c r="AE59" i="366"/>
  <c r="AC59" i="366"/>
  <c r="AA59" i="366"/>
  <c r="AN61" i="366"/>
  <c r="AM61" i="366"/>
  <c r="AJ61" i="366"/>
  <c r="Z62" i="366"/>
  <c r="Y62" i="366"/>
  <c r="V62" i="366"/>
  <c r="M51" i="366"/>
  <c r="AJ51" i="366"/>
  <c r="S56" i="366"/>
  <c r="S57" i="366"/>
  <c r="R57" i="366"/>
  <c r="Q57" i="366"/>
  <c r="O57" i="366"/>
  <c r="AC57" i="366"/>
  <c r="R63" i="366"/>
  <c r="AC61" i="366"/>
  <c r="O62" i="366"/>
  <c r="AA64" i="366"/>
  <c r="M65" i="366"/>
  <c r="AC65" i="366"/>
  <c r="AE61" i="366"/>
  <c r="Q62" i="366"/>
  <c r="AC64" i="366"/>
  <c r="O65" i="366"/>
  <c r="AE65" i="366"/>
  <c r="AL54" i="366"/>
  <c r="X56" i="366"/>
  <c r="AL59" i="366"/>
  <c r="X61" i="366"/>
  <c r="AF61" i="366"/>
  <c r="R62" i="366"/>
  <c r="AL64" i="366"/>
  <c r="X65" i="366"/>
  <c r="AF65" i="366"/>
  <c r="AC77" i="365"/>
  <c r="AC76" i="365"/>
  <c r="V77" i="365"/>
  <c r="AF77" i="365"/>
  <c r="R69" i="365"/>
  <c r="AE76" i="365"/>
  <c r="X77" i="365"/>
  <c r="AG77" i="365"/>
  <c r="S78" i="365"/>
  <c r="AA79" i="365"/>
  <c r="AL79" i="365"/>
  <c r="T80" i="365"/>
  <c r="AG80" i="365"/>
  <c r="AF68" i="365"/>
  <c r="AF76" i="365"/>
  <c r="Y77" i="365"/>
  <c r="AM79" i="365"/>
  <c r="AH80" i="365"/>
  <c r="AG68" i="365"/>
  <c r="Q77" i="365"/>
  <c r="Z77" i="365"/>
  <c r="AN79" i="365"/>
  <c r="Q68" i="365"/>
  <c r="AH68" i="365"/>
  <c r="AA77" i="365"/>
  <c r="Y80" i="365"/>
  <c r="V76" i="365"/>
  <c r="AJ78" i="365"/>
  <c r="O79" i="365"/>
  <c r="O76" i="365"/>
  <c r="AC78" i="365"/>
  <c r="Z69" i="365"/>
  <c r="X76" i="365"/>
  <c r="V78" i="365"/>
  <c r="AL78" i="365"/>
  <c r="Q79" i="365"/>
  <c r="AJ80" i="365"/>
  <c r="Q76" i="365"/>
  <c r="Y76" i="365"/>
  <c r="AJ77" i="365"/>
  <c r="O78" i="365"/>
  <c r="AE78" i="365"/>
  <c r="AM78" i="365"/>
  <c r="R79" i="365"/>
  <c r="Z79" i="365"/>
  <c r="AH79" i="365"/>
  <c r="M80" i="365"/>
  <c r="AC80" i="365"/>
  <c r="R76" i="365"/>
  <c r="Z76" i="365"/>
  <c r="AH76" i="365"/>
  <c r="M77" i="365"/>
  <c r="X78" i="365"/>
  <c r="AF78" i="365"/>
  <c r="AN78" i="365"/>
  <c r="S79" i="365"/>
  <c r="V80" i="365"/>
  <c r="AL80" i="365"/>
  <c r="AL77" i="365"/>
  <c r="Q78" i="365"/>
  <c r="Y78" i="365"/>
  <c r="AE80" i="365"/>
  <c r="AM80" i="365"/>
  <c r="O68" i="365"/>
  <c r="AE68" i="365"/>
  <c r="Q69" i="365"/>
  <c r="Y68" i="365"/>
  <c r="Z68" i="365"/>
  <c r="AA69" i="365"/>
  <c r="R68" i="365"/>
  <c r="AM68" i="365"/>
  <c r="S69" i="365"/>
  <c r="S68" i="365"/>
  <c r="AN68" i="365"/>
  <c r="T69" i="365"/>
  <c r="AG69" i="365"/>
  <c r="AH69" i="365"/>
  <c r="M69" i="365"/>
  <c r="X68" i="365"/>
  <c r="Y69" i="365"/>
  <c r="AJ69" i="365"/>
  <c r="A68" i="365"/>
  <c r="A69" i="365" s="1"/>
  <c r="AC69" i="365"/>
  <c r="S60" i="365"/>
  <c r="T68" i="365"/>
  <c r="AJ68" i="365"/>
  <c r="V69" i="365"/>
  <c r="AL69" i="365"/>
  <c r="Y59" i="365"/>
  <c r="AE69" i="365"/>
  <c r="AM69" i="365"/>
  <c r="AH56" i="365"/>
  <c r="AH59" i="365"/>
  <c r="AA60" i="365"/>
  <c r="T58" i="365"/>
  <c r="AA57" i="365"/>
  <c r="AG59" i="365"/>
  <c r="AF57" i="365"/>
  <c r="AG57" i="365"/>
  <c r="S58" i="365"/>
  <c r="AA44" i="365"/>
  <c r="AA59" i="365"/>
  <c r="Z59" i="365"/>
  <c r="Q60" i="365"/>
  <c r="R60" i="365"/>
  <c r="S56" i="365"/>
  <c r="AC60" i="365"/>
  <c r="AL57" i="365"/>
  <c r="AC59" i="365"/>
  <c r="AL59" i="365"/>
  <c r="AG60" i="365"/>
  <c r="AC56" i="365"/>
  <c r="AC57" i="365"/>
  <c r="AM57" i="365"/>
  <c r="AA58" i="365"/>
  <c r="V59" i="365"/>
  <c r="AM59" i="365"/>
  <c r="AH60" i="365"/>
  <c r="R56" i="365"/>
  <c r="Z56" i="365"/>
  <c r="M57" i="365"/>
  <c r="AN57" i="365"/>
  <c r="AE59" i="365"/>
  <c r="AN59" i="365"/>
  <c r="Y60" i="365"/>
  <c r="M56" i="365"/>
  <c r="AA56" i="365"/>
  <c r="X59" i="365"/>
  <c r="Z60" i="365"/>
  <c r="V57" i="365"/>
  <c r="AJ58" i="365"/>
  <c r="O59" i="365"/>
  <c r="T56" i="365"/>
  <c r="AJ56" i="365"/>
  <c r="O57" i="365"/>
  <c r="M58" i="365"/>
  <c r="AC58" i="365"/>
  <c r="X57" i="365"/>
  <c r="V58" i="365"/>
  <c r="AL58" i="365"/>
  <c r="Q59" i="365"/>
  <c r="T60" i="365"/>
  <c r="AJ60" i="365"/>
  <c r="V56" i="365"/>
  <c r="AL56" i="365"/>
  <c r="Q57" i="365"/>
  <c r="Y57" i="365"/>
  <c r="O58" i="365"/>
  <c r="AE58" i="365"/>
  <c r="AM58" i="365"/>
  <c r="R59" i="365"/>
  <c r="M60" i="365"/>
  <c r="O56" i="365"/>
  <c r="AE56" i="365"/>
  <c r="AM56" i="365"/>
  <c r="R57" i="365"/>
  <c r="Z57" i="365"/>
  <c r="AH57" i="365"/>
  <c r="X58" i="365"/>
  <c r="AF58" i="365"/>
  <c r="AN58" i="365"/>
  <c r="S59" i="365"/>
  <c r="V60" i="365"/>
  <c r="AL60" i="365"/>
  <c r="X56" i="365"/>
  <c r="AF56" i="365"/>
  <c r="Q58" i="365"/>
  <c r="Y58" i="365"/>
  <c r="AE60" i="365"/>
  <c r="AM60" i="365"/>
  <c r="AL30" i="365"/>
  <c r="AC44" i="365"/>
  <c r="Q44" i="365"/>
  <c r="Q30" i="365"/>
  <c r="R44" i="365"/>
  <c r="AA30" i="365"/>
  <c r="S44" i="365"/>
  <c r="AF44" i="365"/>
  <c r="AG44" i="365"/>
  <c r="V44" i="365"/>
  <c r="AH44" i="365"/>
  <c r="AH36" i="365"/>
  <c r="S49" i="365"/>
  <c r="X44" i="365"/>
  <c r="Y44" i="365"/>
  <c r="Z44" i="365"/>
  <c r="AN70" i="365"/>
  <c r="O35" i="365"/>
  <c r="Q63" i="365"/>
  <c r="M72" i="365"/>
  <c r="AJ73" i="365"/>
  <c r="AJ44" i="365"/>
  <c r="M44" i="365"/>
  <c r="V51" i="365"/>
  <c r="AL44" i="365"/>
  <c r="AM44" i="365"/>
  <c r="AC40" i="365"/>
  <c r="AJ52" i="365"/>
  <c r="AG32" i="365"/>
  <c r="M45" i="365"/>
  <c r="AA54" i="365"/>
  <c r="Q32" i="365"/>
  <c r="AM48" i="365"/>
  <c r="Z36" i="365"/>
  <c r="O29" i="365"/>
  <c r="AL29" i="365"/>
  <c r="R32" i="365"/>
  <c r="M49" i="365"/>
  <c r="AN53" i="365"/>
  <c r="AM29" i="365"/>
  <c r="AA45" i="365"/>
  <c r="AF51" i="365"/>
  <c r="AH63" i="365"/>
  <c r="T36" i="365"/>
  <c r="AH51" i="365"/>
  <c r="T41" i="365"/>
  <c r="AC46" i="365"/>
  <c r="AN29" i="365"/>
  <c r="T32" i="365"/>
  <c r="AE40" i="365"/>
  <c r="V41" i="365"/>
  <c r="AF64" i="365"/>
  <c r="X38" i="365"/>
  <c r="O40" i="365"/>
  <c r="AH40" i="365"/>
  <c r="S45" i="365"/>
  <c r="AE46" i="365"/>
  <c r="T63" i="365"/>
  <c r="AN63" i="365"/>
  <c r="AH65" i="365"/>
  <c r="AL71" i="365"/>
  <c r="Z38" i="365"/>
  <c r="AF46" i="365"/>
  <c r="AA32" i="365"/>
  <c r="AA38" i="365"/>
  <c r="AG46" i="365"/>
  <c r="Y71" i="365"/>
  <c r="Y53" i="365"/>
  <c r="Z71" i="365"/>
  <c r="AM74" i="365"/>
  <c r="Z53" i="365"/>
  <c r="AL70" i="365"/>
  <c r="AN74" i="365"/>
  <c r="Q43" i="365"/>
  <c r="S39" i="365"/>
  <c r="Y36" i="365"/>
  <c r="AH33" i="365"/>
  <c r="O46" i="365"/>
  <c r="M50" i="365"/>
  <c r="AA53" i="365"/>
  <c r="AJ67" i="365"/>
  <c r="AA71" i="365"/>
  <c r="T74" i="365"/>
  <c r="Q38" i="365"/>
  <c r="AE41" i="365"/>
  <c r="AF43" i="365"/>
  <c r="Y52" i="365"/>
  <c r="S54" i="365"/>
  <c r="AF72" i="365"/>
  <c r="AE35" i="365"/>
  <c r="AE36" i="365"/>
  <c r="AF38" i="365"/>
  <c r="AG41" i="365"/>
  <c r="O50" i="365"/>
  <c r="AC50" i="365"/>
  <c r="Z52" i="365"/>
  <c r="R53" i="365"/>
  <c r="AL54" i="365"/>
  <c r="R64" i="365"/>
  <c r="AN64" i="365"/>
  <c r="V67" i="365"/>
  <c r="AL67" i="365"/>
  <c r="S72" i="365"/>
  <c r="R28" i="365"/>
  <c r="AH29" i="365"/>
  <c r="AH35" i="365"/>
  <c r="V36" i="365"/>
  <c r="AG36" i="365"/>
  <c r="AA39" i="365"/>
  <c r="X41" i="365"/>
  <c r="AH41" i="365"/>
  <c r="X43" i="365"/>
  <c r="AM49" i="365"/>
  <c r="AN54" i="365"/>
  <c r="AJ62" i="365"/>
  <c r="V63" i="365"/>
  <c r="AJ63" i="365"/>
  <c r="AM67" i="365"/>
  <c r="AG71" i="365"/>
  <c r="T72" i="365"/>
  <c r="Y41" i="365"/>
  <c r="Y43" i="365"/>
  <c r="Q50" i="365"/>
  <c r="AE50" i="365"/>
  <c r="AN67" i="365"/>
  <c r="AF70" i="365"/>
  <c r="Y38" i="365"/>
  <c r="M39" i="365"/>
  <c r="O41" i="365"/>
  <c r="Z43" i="365"/>
  <c r="AN46" i="365"/>
  <c r="S50" i="365"/>
  <c r="AG50" i="365"/>
  <c r="AL53" i="365"/>
  <c r="X63" i="365"/>
  <c r="AL63" i="365"/>
  <c r="R65" i="365"/>
  <c r="AH70" i="365"/>
  <c r="T29" i="365"/>
  <c r="AA41" i="365"/>
  <c r="AA43" i="365"/>
  <c r="M48" i="365"/>
  <c r="T50" i="365"/>
  <c r="AH50" i="365"/>
  <c r="Z63" i="365"/>
  <c r="AA72" i="365"/>
  <c r="T73" i="365"/>
  <c r="Z32" i="365"/>
  <c r="M32" i="365"/>
  <c r="Y32" i="365"/>
  <c r="M33" i="365"/>
  <c r="S32" i="365"/>
  <c r="AC49" i="365"/>
  <c r="AA28" i="365"/>
  <c r="AE29" i="365"/>
  <c r="AM30" i="365"/>
  <c r="T35" i="365"/>
  <c r="AJ35" i="365"/>
  <c r="Q36" i="365"/>
  <c r="AA36" i="365"/>
  <c r="R38" i="365"/>
  <c r="AC39" i="365"/>
  <c r="AJ40" i="365"/>
  <c r="Q41" i="365"/>
  <c r="R43" i="365"/>
  <c r="AC45" i="365"/>
  <c r="O48" i="365"/>
  <c r="AC48" i="365"/>
  <c r="X51" i="365"/>
  <c r="AJ51" i="365"/>
  <c r="T52" i="365"/>
  <c r="AL52" i="365"/>
  <c r="T53" i="365"/>
  <c r="M62" i="365"/>
  <c r="AC62" i="365"/>
  <c r="AL62" i="365"/>
  <c r="AG64" i="365"/>
  <c r="S65" i="365"/>
  <c r="Z67" i="365"/>
  <c r="T71" i="365"/>
  <c r="AN71" i="365"/>
  <c r="AL73" i="365"/>
  <c r="V74" i="365"/>
  <c r="AH74" i="365"/>
  <c r="V70" i="365"/>
  <c r="AE30" i="365"/>
  <c r="AN30" i="365"/>
  <c r="R33" i="365"/>
  <c r="AL36" i="365"/>
  <c r="S38" i="365"/>
  <c r="AL41" i="365"/>
  <c r="S43" i="365"/>
  <c r="AE49" i="365"/>
  <c r="Z51" i="365"/>
  <c r="AE52" i="365"/>
  <c r="AM52" i="365"/>
  <c r="AM62" i="365"/>
  <c r="X64" i="365"/>
  <c r="X70" i="365"/>
  <c r="AJ70" i="365"/>
  <c r="X72" i="365"/>
  <c r="AM73" i="365"/>
  <c r="AC33" i="365"/>
  <c r="V64" i="365"/>
  <c r="AC28" i="365"/>
  <c r="AF30" i="365"/>
  <c r="AF32" i="365"/>
  <c r="S33" i="365"/>
  <c r="AL35" i="365"/>
  <c r="AM36" i="365"/>
  <c r="T38" i="365"/>
  <c r="R39" i="365"/>
  <c r="AL40" i="365"/>
  <c r="AM41" i="365"/>
  <c r="T43" i="365"/>
  <c r="R45" i="365"/>
  <c r="Y46" i="365"/>
  <c r="Q48" i="365"/>
  <c r="AE48" i="365"/>
  <c r="Q49" i="365"/>
  <c r="AL51" i="365"/>
  <c r="V52" i="365"/>
  <c r="AF52" i="365"/>
  <c r="AN52" i="365"/>
  <c r="V53" i="365"/>
  <c r="R54" i="365"/>
  <c r="O62" i="365"/>
  <c r="AE62" i="365"/>
  <c r="AN62" i="365"/>
  <c r="Q64" i="365"/>
  <c r="Y64" i="365"/>
  <c r="Y70" i="365"/>
  <c r="V71" i="365"/>
  <c r="AF71" i="365"/>
  <c r="Z72" i="365"/>
  <c r="M73" i="365"/>
  <c r="AN73" i="365"/>
  <c r="X74" i="365"/>
  <c r="AJ74" i="365"/>
  <c r="AG30" i="365"/>
  <c r="AM35" i="365"/>
  <c r="AN36" i="365"/>
  <c r="AM40" i="365"/>
  <c r="AN41" i="365"/>
  <c r="R48" i="365"/>
  <c r="AM51" i="365"/>
  <c r="Z64" i="365"/>
  <c r="Z70" i="365"/>
  <c r="Y74" i="365"/>
  <c r="AH28" i="365"/>
  <c r="AH30" i="365"/>
  <c r="X32" i="365"/>
  <c r="AF36" i="365"/>
  <c r="M38" i="365"/>
  <c r="AG38" i="365"/>
  <c r="M40" i="365"/>
  <c r="AF41" i="365"/>
  <c r="M43" i="365"/>
  <c r="AG43" i="365"/>
  <c r="M46" i="365"/>
  <c r="AJ53" i="365"/>
  <c r="T54" i="365"/>
  <c r="AJ54" i="365"/>
  <c r="AA64" i="365"/>
  <c r="M65" i="365"/>
  <c r="AH71" i="365"/>
  <c r="R72" i="365"/>
  <c r="AA33" i="365"/>
  <c r="R73" i="365"/>
  <c r="S28" i="365"/>
  <c r="T30" i="365"/>
  <c r="V30" i="365"/>
  <c r="M29" i="365"/>
  <c r="M28" i="365"/>
  <c r="X30" i="365"/>
  <c r="Y30" i="365"/>
  <c r="AC29" i="365"/>
  <c r="O30" i="365"/>
  <c r="AC35" i="365"/>
  <c r="AA63" i="365"/>
  <c r="AC63" i="365"/>
  <c r="AE65" i="365"/>
  <c r="AC65" i="365"/>
  <c r="AG65" i="365"/>
  <c r="AM72" i="365"/>
  <c r="AL72" i="365"/>
  <c r="AJ72" i="365"/>
  <c r="T28" i="365"/>
  <c r="AJ28" i="365"/>
  <c r="V29" i="365"/>
  <c r="AH32" i="365"/>
  <c r="T33" i="365"/>
  <c r="AJ33" i="365"/>
  <c r="V35" i="365"/>
  <c r="AH38" i="365"/>
  <c r="T39" i="365"/>
  <c r="AJ39" i="365"/>
  <c r="V40" i="365"/>
  <c r="AH43" i="365"/>
  <c r="T45" i="365"/>
  <c r="AJ45" i="365"/>
  <c r="X46" i="365"/>
  <c r="T48" i="365"/>
  <c r="V50" i="365"/>
  <c r="X50" i="365"/>
  <c r="AC53" i="365"/>
  <c r="AE53" i="365"/>
  <c r="AE54" i="365"/>
  <c r="AG54" i="365"/>
  <c r="T62" i="365"/>
  <c r="AL64" i="365"/>
  <c r="M67" i="365"/>
  <c r="Y73" i="365"/>
  <c r="X73" i="365"/>
  <c r="V73" i="365"/>
  <c r="AA74" i="365"/>
  <c r="AG74" i="365"/>
  <c r="AF74" i="365"/>
  <c r="AC74" i="365"/>
  <c r="X49" i="365"/>
  <c r="Z49" i="365"/>
  <c r="Q51" i="365"/>
  <c r="S51" i="365"/>
  <c r="V28" i="365"/>
  <c r="AL28" i="365"/>
  <c r="X29" i="365"/>
  <c r="AF29" i="365"/>
  <c r="R30" i="365"/>
  <c r="AJ32" i="365"/>
  <c r="V33" i="365"/>
  <c r="AL33" i="365"/>
  <c r="X35" i="365"/>
  <c r="AF35" i="365"/>
  <c r="R36" i="365"/>
  <c r="AJ38" i="365"/>
  <c r="V39" i="365"/>
  <c r="AL39" i="365"/>
  <c r="X40" i="365"/>
  <c r="AF40" i="365"/>
  <c r="R41" i="365"/>
  <c r="AJ43" i="365"/>
  <c r="V45" i="365"/>
  <c r="AL45" i="365"/>
  <c r="AG48" i="365"/>
  <c r="V49" i="365"/>
  <c r="AG49" i="365"/>
  <c r="O51" i="365"/>
  <c r="O52" i="365"/>
  <c r="V62" i="365"/>
  <c r="AF63" i="365"/>
  <c r="V65" i="365"/>
  <c r="Y65" i="365"/>
  <c r="O28" i="365"/>
  <c r="AE28" i="365"/>
  <c r="AM28" i="365"/>
  <c r="Q29" i="365"/>
  <c r="Y29" i="365"/>
  <c r="AG29" i="365"/>
  <c r="S30" i="365"/>
  <c r="AC32" i="365"/>
  <c r="O33" i="365"/>
  <c r="AE33" i="365"/>
  <c r="AM33" i="365"/>
  <c r="Q35" i="365"/>
  <c r="Y35" i="365"/>
  <c r="AG35" i="365"/>
  <c r="S36" i="365"/>
  <c r="AC38" i="365"/>
  <c r="O39" i="365"/>
  <c r="AE39" i="365"/>
  <c r="AM39" i="365"/>
  <c r="Q40" i="365"/>
  <c r="Y40" i="365"/>
  <c r="AG40" i="365"/>
  <c r="S41" i="365"/>
  <c r="AC43" i="365"/>
  <c r="O45" i="365"/>
  <c r="AE45" i="365"/>
  <c r="AM45" i="365"/>
  <c r="Q46" i="365"/>
  <c r="AJ46" i="365"/>
  <c r="AL46" i="365"/>
  <c r="AN49" i="365"/>
  <c r="AH49" i="365"/>
  <c r="Z50" i="365"/>
  <c r="AL50" i="365"/>
  <c r="AN50" i="365"/>
  <c r="AG51" i="365"/>
  <c r="AA51" i="365"/>
  <c r="M53" i="365"/>
  <c r="O53" i="365"/>
  <c r="AG53" i="365"/>
  <c r="V54" i="365"/>
  <c r="AF54" i="365"/>
  <c r="S63" i="365"/>
  <c r="M63" i="365"/>
  <c r="AG63" i="365"/>
  <c r="AM65" i="365"/>
  <c r="AL65" i="365"/>
  <c r="Q71" i="365"/>
  <c r="AG73" i="365"/>
  <c r="AF73" i="365"/>
  <c r="AE73" i="365"/>
  <c r="AA73" i="365"/>
  <c r="V48" i="365"/>
  <c r="X48" i="365"/>
  <c r="Q67" i="365"/>
  <c r="O67" i="365"/>
  <c r="S67" i="365"/>
  <c r="X28" i="365"/>
  <c r="AF28" i="365"/>
  <c r="R29" i="365"/>
  <c r="AL32" i="365"/>
  <c r="X33" i="365"/>
  <c r="AF33" i="365"/>
  <c r="R35" i="365"/>
  <c r="AL38" i="365"/>
  <c r="X39" i="365"/>
  <c r="AF39" i="365"/>
  <c r="AN39" i="365"/>
  <c r="R40" i="365"/>
  <c r="Z40" i="365"/>
  <c r="AL43" i="365"/>
  <c r="X45" i="365"/>
  <c r="AF45" i="365"/>
  <c r="AN45" i="365"/>
  <c r="R46" i="365"/>
  <c r="Z48" i="365"/>
  <c r="AL48" i="365"/>
  <c r="AN48" i="365"/>
  <c r="O49" i="365"/>
  <c r="Y49" i="365"/>
  <c r="AJ49" i="365"/>
  <c r="AA50" i="365"/>
  <c r="AJ50" i="365"/>
  <c r="R51" i="365"/>
  <c r="AC51" i="365"/>
  <c r="AH53" i="365"/>
  <c r="AH54" i="365"/>
  <c r="Q62" i="365"/>
  <c r="S62" i="365"/>
  <c r="X62" i="365"/>
  <c r="O63" i="365"/>
  <c r="M64" i="365"/>
  <c r="O64" i="365"/>
  <c r="X65" i="365"/>
  <c r="AJ65" i="365"/>
  <c r="S70" i="365"/>
  <c r="R70" i="365"/>
  <c r="Q70" i="365"/>
  <c r="M70" i="365"/>
  <c r="AC73" i="365"/>
  <c r="S52" i="365"/>
  <c r="M52" i="365"/>
  <c r="AG67" i="365"/>
  <c r="AF67" i="365"/>
  <c r="AE67" i="365"/>
  <c r="AA67" i="365"/>
  <c r="M71" i="365"/>
  <c r="S71" i="365"/>
  <c r="O71" i="365"/>
  <c r="Y28" i="365"/>
  <c r="AM32" i="365"/>
  <c r="Y33" i="365"/>
  <c r="AM38" i="365"/>
  <c r="Y39" i="365"/>
  <c r="AM43" i="365"/>
  <c r="Y45" i="365"/>
  <c r="AM46" i="365"/>
  <c r="AA48" i="365"/>
  <c r="AJ48" i="365"/>
  <c r="AA49" i="365"/>
  <c r="T51" i="365"/>
  <c r="R52" i="365"/>
  <c r="AA52" i="365"/>
  <c r="AC52" i="365"/>
  <c r="Q53" i="365"/>
  <c r="O54" i="365"/>
  <c r="Q54" i="365"/>
  <c r="X54" i="365"/>
  <c r="Z62" i="365"/>
  <c r="Z65" i="365"/>
  <c r="Y67" i="365"/>
  <c r="X67" i="365"/>
  <c r="T46" i="365"/>
  <c r="V46" i="365"/>
  <c r="Z54" i="365"/>
  <c r="AG62" i="365"/>
  <c r="AA62" i="365"/>
  <c r="AJ64" i="365"/>
  <c r="AM64" i="365"/>
  <c r="AA65" i="365"/>
  <c r="AA70" i="365"/>
  <c r="AG70" i="365"/>
  <c r="AC70" i="365"/>
  <c r="AH72" i="365"/>
  <c r="S74" i="365"/>
  <c r="R74" i="365"/>
  <c r="Q74" i="365"/>
  <c r="M74" i="365"/>
  <c r="AE64" i="365"/>
  <c r="Q65" i="365"/>
  <c r="AE71" i="365"/>
  <c r="AM71" i="365"/>
  <c r="Q72" i="365"/>
  <c r="Y72" i="365"/>
  <c r="AG72" i="365"/>
  <c r="S73" i="365"/>
  <c r="AC72" i="365"/>
  <c r="O73" i="365"/>
  <c r="Y45" i="364"/>
  <c r="AC45" i="364"/>
  <c r="M45" i="364"/>
  <c r="AF45" i="364"/>
  <c r="AA47" i="364"/>
  <c r="AA46" i="364"/>
  <c r="AG45" i="364"/>
  <c r="AH45" i="364"/>
  <c r="AG46" i="364"/>
  <c r="Z45" i="364"/>
  <c r="AN45" i="364"/>
  <c r="Q45" i="364"/>
  <c r="R45" i="364"/>
  <c r="M46" i="364"/>
  <c r="Y46" i="364"/>
  <c r="A45" i="364"/>
  <c r="S45" i="364"/>
  <c r="AA45" i="364"/>
  <c r="Y47" i="364"/>
  <c r="Z46" i="364"/>
  <c r="T45" i="364"/>
  <c r="AJ45" i="364"/>
  <c r="Z47" i="364"/>
  <c r="Q46" i="364"/>
  <c r="V45" i="364"/>
  <c r="AL45" i="364"/>
  <c r="R46" i="364"/>
  <c r="S46" i="364"/>
  <c r="AH46" i="364"/>
  <c r="AE42" i="364"/>
  <c r="Q47" i="364"/>
  <c r="T46" i="364"/>
  <c r="AJ46" i="364"/>
  <c r="R47" i="364"/>
  <c r="AC46" i="364"/>
  <c r="A46" i="364"/>
  <c r="T29" i="364"/>
  <c r="S47" i="364"/>
  <c r="V46" i="364"/>
  <c r="AL46" i="364"/>
  <c r="T47" i="364"/>
  <c r="AG47" i="364"/>
  <c r="AE46" i="364"/>
  <c r="AM46" i="364"/>
  <c r="AH47" i="364"/>
  <c r="AJ47" i="364"/>
  <c r="M47" i="364"/>
  <c r="AC47" i="364"/>
  <c r="V47" i="364"/>
  <c r="AL47" i="364"/>
  <c r="AE47" i="364"/>
  <c r="AM47" i="364"/>
  <c r="R49" i="364"/>
  <c r="AL35" i="364"/>
  <c r="T50" i="364"/>
  <c r="T48" i="364"/>
  <c r="Y68" i="364"/>
  <c r="V56" i="364"/>
  <c r="Z68" i="364"/>
  <c r="X48" i="364"/>
  <c r="AH30" i="364"/>
  <c r="AF39" i="364"/>
  <c r="AC48" i="364"/>
  <c r="R50" i="364"/>
  <c r="AJ29" i="364"/>
  <c r="X37" i="364"/>
  <c r="AE44" i="364"/>
  <c r="X50" i="364"/>
  <c r="AM56" i="364"/>
  <c r="M66" i="364"/>
  <c r="AA40" i="364"/>
  <c r="AA54" i="364"/>
  <c r="AN56" i="364"/>
  <c r="AF61" i="364"/>
  <c r="AH62" i="364"/>
  <c r="T34" i="364"/>
  <c r="AM29" i="364"/>
  <c r="X32" i="364"/>
  <c r="AM34" i="364"/>
  <c r="V54" i="364"/>
  <c r="AL54" i="364"/>
  <c r="X56" i="364"/>
  <c r="AG57" i="364"/>
  <c r="O66" i="364"/>
  <c r="M44" i="364"/>
  <c r="AH57" i="364"/>
  <c r="Z58" i="364"/>
  <c r="T61" i="364"/>
  <c r="Z69" i="364"/>
  <c r="M32" i="364"/>
  <c r="V51" i="364"/>
  <c r="AF29" i="364"/>
  <c r="AN38" i="364"/>
  <c r="R44" i="364"/>
  <c r="AH49" i="364"/>
  <c r="T56" i="364"/>
  <c r="AJ56" i="364"/>
  <c r="X57" i="364"/>
  <c r="AL57" i="364"/>
  <c r="R63" i="364"/>
  <c r="T32" i="364"/>
  <c r="AN33" i="364"/>
  <c r="AF34" i="364"/>
  <c r="AA35" i="364"/>
  <c r="T51" i="364"/>
  <c r="AH54" i="364"/>
  <c r="Z57" i="364"/>
  <c r="S63" i="364"/>
  <c r="S41" i="364"/>
  <c r="Q40" i="364"/>
  <c r="M41" i="364"/>
  <c r="AA28" i="364"/>
  <c r="AA30" i="364"/>
  <c r="Y35" i="364"/>
  <c r="M37" i="364"/>
  <c r="AA37" i="364"/>
  <c r="M39" i="364"/>
  <c r="AE39" i="364"/>
  <c r="R40" i="364"/>
  <c r="AH40" i="364"/>
  <c r="T41" i="364"/>
  <c r="AF42" i="364"/>
  <c r="AJ51" i="364"/>
  <c r="AJ55" i="364"/>
  <c r="AH61" i="364"/>
  <c r="T62" i="364"/>
  <c r="V63" i="364"/>
  <c r="M68" i="364"/>
  <c r="AF33" i="364"/>
  <c r="V40" i="364"/>
  <c r="AN50" i="364"/>
  <c r="AL51" i="364"/>
  <c r="S54" i="364"/>
  <c r="AL55" i="364"/>
  <c r="AJ61" i="364"/>
  <c r="X63" i="364"/>
  <c r="X67" i="364"/>
  <c r="AF28" i="364"/>
  <c r="S37" i="364"/>
  <c r="AE38" i="364"/>
  <c r="T39" i="364"/>
  <c r="AL40" i="364"/>
  <c r="X41" i="364"/>
  <c r="AN42" i="364"/>
  <c r="AA44" i="364"/>
  <c r="X51" i="364"/>
  <c r="AN51" i="364"/>
  <c r="AH53" i="364"/>
  <c r="R57" i="364"/>
  <c r="R58" i="364"/>
  <c r="X62" i="364"/>
  <c r="T64" i="364"/>
  <c r="AA67" i="364"/>
  <c r="Q68" i="364"/>
  <c r="AL50" i="364"/>
  <c r="AH35" i="364"/>
  <c r="T37" i="364"/>
  <c r="AF38" i="364"/>
  <c r="AM39" i="364"/>
  <c r="Y40" i="364"/>
  <c r="T57" i="364"/>
  <c r="AL61" i="364"/>
  <c r="Y62" i="364"/>
  <c r="R68" i="364"/>
  <c r="AC44" i="364"/>
  <c r="AN61" i="364"/>
  <c r="S68" i="364"/>
  <c r="AE33" i="364"/>
  <c r="AE29" i="364"/>
  <c r="AL30" i="364"/>
  <c r="AA32" i="364"/>
  <c r="M34" i="364"/>
  <c r="AE34" i="364"/>
  <c r="V35" i="364"/>
  <c r="M48" i="364"/>
  <c r="AH51" i="364"/>
  <c r="AL53" i="364"/>
  <c r="Z54" i="364"/>
  <c r="AN54" i="364"/>
  <c r="AH55" i="364"/>
  <c r="V57" i="364"/>
  <c r="V58" i="364"/>
  <c r="AN58" i="364"/>
  <c r="AE61" i="364"/>
  <c r="T63" i="364"/>
  <c r="Q35" i="364"/>
  <c r="R35" i="364"/>
  <c r="S32" i="364"/>
  <c r="Q34" i="364"/>
  <c r="AJ60" i="364"/>
  <c r="AL28" i="364"/>
  <c r="AG33" i="364"/>
  <c r="AC35" i="364"/>
  <c r="AG38" i="364"/>
  <c r="AC40" i="364"/>
  <c r="AG42" i="364"/>
  <c r="O48" i="364"/>
  <c r="AF50" i="364"/>
  <c r="V61" i="364"/>
  <c r="AJ62" i="364"/>
  <c r="AC67" i="364"/>
  <c r="AL67" i="364"/>
  <c r="AM28" i="364"/>
  <c r="AN29" i="364"/>
  <c r="AC30" i="364"/>
  <c r="O32" i="364"/>
  <c r="AH33" i="364"/>
  <c r="O34" i="364"/>
  <c r="X34" i="364"/>
  <c r="AJ34" i="364"/>
  <c r="O37" i="364"/>
  <c r="AH38" i="364"/>
  <c r="O39" i="364"/>
  <c r="X39" i="364"/>
  <c r="AJ39" i="364"/>
  <c r="O41" i="364"/>
  <c r="AH42" i="364"/>
  <c r="AA48" i="364"/>
  <c r="O49" i="364"/>
  <c r="X49" i="364"/>
  <c r="V50" i="364"/>
  <c r="Z51" i="364"/>
  <c r="X53" i="364"/>
  <c r="AJ53" i="364"/>
  <c r="T54" i="364"/>
  <c r="AH56" i="364"/>
  <c r="AJ57" i="364"/>
  <c r="T58" i="364"/>
  <c r="AL60" i="364"/>
  <c r="Q62" i="364"/>
  <c r="Z62" i="364"/>
  <c r="AL64" i="364"/>
  <c r="AM67" i="364"/>
  <c r="AF68" i="364"/>
  <c r="M28" i="364"/>
  <c r="AE28" i="364"/>
  <c r="AN28" i="364"/>
  <c r="AA33" i="364"/>
  <c r="Y34" i="364"/>
  <c r="AG35" i="364"/>
  <c r="AA38" i="364"/>
  <c r="Y39" i="364"/>
  <c r="AG40" i="364"/>
  <c r="AA42" i="364"/>
  <c r="Q44" i="364"/>
  <c r="Q48" i="364"/>
  <c r="Y49" i="364"/>
  <c r="M50" i="364"/>
  <c r="AH50" i="364"/>
  <c r="Y53" i="364"/>
  <c r="T55" i="364"/>
  <c r="AH58" i="364"/>
  <c r="AN60" i="364"/>
  <c r="X61" i="364"/>
  <c r="R62" i="364"/>
  <c r="AL62" i="364"/>
  <c r="AN64" i="364"/>
  <c r="V67" i="364"/>
  <c r="AE67" i="364"/>
  <c r="AN67" i="364"/>
  <c r="AG68" i="364"/>
  <c r="R69" i="364"/>
  <c r="Z34" i="364"/>
  <c r="Q39" i="364"/>
  <c r="Z39" i="364"/>
  <c r="S48" i="364"/>
  <c r="Z49" i="364"/>
  <c r="Z53" i="364"/>
  <c r="Z61" i="364"/>
  <c r="AN62" i="364"/>
  <c r="AF67" i="364"/>
  <c r="S69" i="364"/>
  <c r="V53" i="364"/>
  <c r="AG28" i="364"/>
  <c r="R30" i="364"/>
  <c r="AL33" i="364"/>
  <c r="R34" i="364"/>
  <c r="AN34" i="364"/>
  <c r="AL38" i="364"/>
  <c r="R39" i="364"/>
  <c r="AN39" i="364"/>
  <c r="AL42" i="364"/>
  <c r="S44" i="364"/>
  <c r="Y50" i="364"/>
  <c r="AJ50" i="364"/>
  <c r="AN53" i="364"/>
  <c r="AN57" i="364"/>
  <c r="AF62" i="364"/>
  <c r="T69" i="364"/>
  <c r="V49" i="364"/>
  <c r="AJ64" i="364"/>
  <c r="AC68" i="364"/>
  <c r="AH28" i="364"/>
  <c r="M33" i="364"/>
  <c r="AM33" i="364"/>
  <c r="Z35" i="364"/>
  <c r="M38" i="364"/>
  <c r="AM38" i="364"/>
  <c r="Z40" i="364"/>
  <c r="M42" i="364"/>
  <c r="AM42" i="364"/>
  <c r="AG44" i="364"/>
  <c r="AG48" i="364"/>
  <c r="X54" i="364"/>
  <c r="AN55" i="364"/>
  <c r="Z56" i="364"/>
  <c r="X58" i="364"/>
  <c r="AL58" i="364"/>
  <c r="AH60" i="364"/>
  <c r="Z63" i="364"/>
  <c r="AH64" i="364"/>
  <c r="S66" i="364"/>
  <c r="Z67" i="364"/>
  <c r="AH67" i="364"/>
  <c r="AA68" i="364"/>
  <c r="M29" i="364"/>
  <c r="Q30" i="364"/>
  <c r="O29" i="364"/>
  <c r="X29" i="364"/>
  <c r="Y29" i="364"/>
  <c r="V30" i="364"/>
  <c r="AG30" i="364"/>
  <c r="Q29" i="364"/>
  <c r="Z29" i="364"/>
  <c r="R29" i="364"/>
  <c r="Y30" i="364"/>
  <c r="Z30" i="364"/>
  <c r="Z60" i="364"/>
  <c r="Y60" i="364"/>
  <c r="V28" i="364"/>
  <c r="AJ32" i="364"/>
  <c r="V38" i="364"/>
  <c r="AL48" i="364"/>
  <c r="AH48" i="364"/>
  <c r="M56" i="364"/>
  <c r="S56" i="364"/>
  <c r="Q56" i="364"/>
  <c r="AG58" i="364"/>
  <c r="AE58" i="364"/>
  <c r="AC58" i="364"/>
  <c r="AN63" i="364"/>
  <c r="AM63" i="364"/>
  <c r="AL63" i="364"/>
  <c r="O28" i="364"/>
  <c r="AG29" i="364"/>
  <c r="S30" i="364"/>
  <c r="AC32" i="364"/>
  <c r="O33" i="364"/>
  <c r="AG34" i="364"/>
  <c r="S35" i="364"/>
  <c r="AC37" i="364"/>
  <c r="O38" i="364"/>
  <c r="AG39" i="364"/>
  <c r="S40" i="364"/>
  <c r="AC41" i="364"/>
  <c r="O42" i="364"/>
  <c r="AL44" i="364"/>
  <c r="AJ48" i="364"/>
  <c r="AJ49" i="364"/>
  <c r="S50" i="364"/>
  <c r="O50" i="364"/>
  <c r="M51" i="364"/>
  <c r="S51" i="364"/>
  <c r="Q51" i="364"/>
  <c r="AG54" i="364"/>
  <c r="AE54" i="364"/>
  <c r="AC54" i="364"/>
  <c r="V55" i="364"/>
  <c r="O56" i="364"/>
  <c r="AE57" i="364"/>
  <c r="AC57" i="364"/>
  <c r="AA57" i="364"/>
  <c r="AJ63" i="364"/>
  <c r="Z66" i="364"/>
  <c r="Y66" i="364"/>
  <c r="X66" i="364"/>
  <c r="V66" i="364"/>
  <c r="AG69" i="364"/>
  <c r="AF69" i="364"/>
  <c r="AE69" i="364"/>
  <c r="AC69" i="364"/>
  <c r="O53" i="364"/>
  <c r="M53" i="364"/>
  <c r="S53" i="364"/>
  <c r="AH66" i="364"/>
  <c r="AN66" i="364"/>
  <c r="AM66" i="364"/>
  <c r="AL66" i="364"/>
  <c r="V33" i="364"/>
  <c r="AJ37" i="364"/>
  <c r="AJ41" i="364"/>
  <c r="V42" i="364"/>
  <c r="V60" i="364"/>
  <c r="Z64" i="364"/>
  <c r="Y64" i="364"/>
  <c r="X64" i="364"/>
  <c r="AJ66" i="364"/>
  <c r="AN68" i="364"/>
  <c r="AM68" i="364"/>
  <c r="AL68" i="364"/>
  <c r="AJ68" i="364"/>
  <c r="X28" i="364"/>
  <c r="AH29" i="364"/>
  <c r="T30" i="364"/>
  <c r="AJ30" i="364"/>
  <c r="V32" i="364"/>
  <c r="AL32" i="364"/>
  <c r="X33" i="364"/>
  <c r="AH34" i="364"/>
  <c r="T35" i="364"/>
  <c r="AJ35" i="364"/>
  <c r="V37" i="364"/>
  <c r="AL37" i="364"/>
  <c r="X38" i="364"/>
  <c r="AH39" i="364"/>
  <c r="T40" i="364"/>
  <c r="AJ40" i="364"/>
  <c r="V41" i="364"/>
  <c r="AL41" i="364"/>
  <c r="X42" i="364"/>
  <c r="O51" i="364"/>
  <c r="R53" i="364"/>
  <c r="AE53" i="364"/>
  <c r="AC53" i="364"/>
  <c r="AA53" i="364"/>
  <c r="AC56" i="364"/>
  <c r="AA56" i="364"/>
  <c r="AG56" i="364"/>
  <c r="AF58" i="364"/>
  <c r="X60" i="364"/>
  <c r="M67" i="364"/>
  <c r="S67" i="364"/>
  <c r="R67" i="364"/>
  <c r="Q67" i="364"/>
  <c r="Q28" i="364"/>
  <c r="Y28" i="364"/>
  <c r="AA29" i="364"/>
  <c r="M30" i="364"/>
  <c r="AE32" i="364"/>
  <c r="AM32" i="364"/>
  <c r="Q33" i="364"/>
  <c r="Y33" i="364"/>
  <c r="AA34" i="364"/>
  <c r="M35" i="364"/>
  <c r="AE37" i="364"/>
  <c r="AM37" i="364"/>
  <c r="Q38" i="364"/>
  <c r="Y38" i="364"/>
  <c r="AA39" i="364"/>
  <c r="M40" i="364"/>
  <c r="AE41" i="364"/>
  <c r="AM41" i="364"/>
  <c r="Q42" i="364"/>
  <c r="Y42" i="364"/>
  <c r="T44" i="364"/>
  <c r="X44" i="364"/>
  <c r="AM48" i="364"/>
  <c r="AG49" i="364"/>
  <c r="AC49" i="364"/>
  <c r="AL49" i="364"/>
  <c r="AC51" i="364"/>
  <c r="AA51" i="364"/>
  <c r="AG51" i="364"/>
  <c r="X55" i="364"/>
  <c r="R56" i="364"/>
  <c r="S60" i="364"/>
  <c r="Q60" i="364"/>
  <c r="O60" i="364"/>
  <c r="AA60" i="364"/>
  <c r="AG60" i="364"/>
  <c r="AE60" i="364"/>
  <c r="AA64" i="364"/>
  <c r="AG64" i="364"/>
  <c r="AF64" i="364"/>
  <c r="AE64" i="364"/>
  <c r="AJ44" i="364"/>
  <c r="AN44" i="364"/>
  <c r="R28" i="364"/>
  <c r="Z28" i="364"/>
  <c r="AF32" i="364"/>
  <c r="AN32" i="364"/>
  <c r="R33" i="364"/>
  <c r="Z33" i="364"/>
  <c r="AF37" i="364"/>
  <c r="AN37" i="364"/>
  <c r="R38" i="364"/>
  <c r="Z38" i="364"/>
  <c r="AF41" i="364"/>
  <c r="AN41" i="364"/>
  <c r="R42" i="364"/>
  <c r="Z42" i="364"/>
  <c r="V44" i="364"/>
  <c r="AN48" i="364"/>
  <c r="AM49" i="364"/>
  <c r="AA50" i="364"/>
  <c r="AE50" i="364"/>
  <c r="S55" i="364"/>
  <c r="Q55" i="364"/>
  <c r="O55" i="364"/>
  <c r="Z55" i="364"/>
  <c r="AC60" i="364"/>
  <c r="AG66" i="364"/>
  <c r="AF66" i="364"/>
  <c r="AE66" i="364"/>
  <c r="AN69" i="364"/>
  <c r="AM69" i="364"/>
  <c r="AL69" i="364"/>
  <c r="AE30" i="364"/>
  <c r="AM30" i="364"/>
  <c r="Q32" i="364"/>
  <c r="Y32" i="364"/>
  <c r="AE35" i="364"/>
  <c r="AM35" i="364"/>
  <c r="Q37" i="364"/>
  <c r="Y37" i="364"/>
  <c r="AE40" i="364"/>
  <c r="AM40" i="364"/>
  <c r="Q41" i="364"/>
  <c r="Y41" i="364"/>
  <c r="V48" i="364"/>
  <c r="Z48" i="364"/>
  <c r="AE48" i="364"/>
  <c r="AE49" i="364"/>
  <c r="AC50" i="364"/>
  <c r="AE51" i="364"/>
  <c r="AG53" i="364"/>
  <c r="AA55" i="364"/>
  <c r="AG55" i="364"/>
  <c r="AE55" i="364"/>
  <c r="AF56" i="364"/>
  <c r="Q58" i="364"/>
  <c r="O58" i="364"/>
  <c r="M58" i="364"/>
  <c r="AJ58" i="364"/>
  <c r="R60" i="364"/>
  <c r="M61" i="364"/>
  <c r="S61" i="364"/>
  <c r="Q61" i="364"/>
  <c r="AG63" i="364"/>
  <c r="AF63" i="364"/>
  <c r="AE63" i="364"/>
  <c r="AC63" i="364"/>
  <c r="S64" i="364"/>
  <c r="R64" i="364"/>
  <c r="Q64" i="364"/>
  <c r="O64" i="364"/>
  <c r="AC66" i="364"/>
  <c r="AJ69" i="364"/>
  <c r="Y44" i="364"/>
  <c r="AH44" i="364"/>
  <c r="Q49" i="364"/>
  <c r="M49" i="364"/>
  <c r="AF49" i="364"/>
  <c r="AF51" i="364"/>
  <c r="Q54" i="364"/>
  <c r="O54" i="364"/>
  <c r="M54" i="364"/>
  <c r="AJ54" i="364"/>
  <c r="R55" i="364"/>
  <c r="AC55" i="364"/>
  <c r="O57" i="364"/>
  <c r="M57" i="364"/>
  <c r="S57" i="364"/>
  <c r="T60" i="364"/>
  <c r="AF60" i="364"/>
  <c r="O61" i="364"/>
  <c r="AE62" i="364"/>
  <c r="AC62" i="364"/>
  <c r="AA62" i="364"/>
  <c r="AG61" i="364"/>
  <c r="S62" i="364"/>
  <c r="M63" i="364"/>
  <c r="Y67" i="364"/>
  <c r="T68" i="364"/>
  <c r="M69" i="364"/>
  <c r="V69" i="364"/>
  <c r="AA61" i="364"/>
  <c r="M62" i="364"/>
  <c r="O63" i="364"/>
  <c r="V68" i="364"/>
  <c r="O69" i="364"/>
  <c r="Q66" i="364"/>
  <c r="X69" i="364"/>
  <c r="AH37" i="363"/>
  <c r="V39" i="363"/>
  <c r="V40" i="363"/>
  <c r="Z37" i="363"/>
  <c r="AJ37" i="363"/>
  <c r="R38" i="363"/>
  <c r="Z38" i="363"/>
  <c r="AN38" i="363"/>
  <c r="X39" i="363"/>
  <c r="X40" i="363"/>
  <c r="S38" i="363"/>
  <c r="Q40" i="363"/>
  <c r="Y40" i="363"/>
  <c r="AL42" i="363"/>
  <c r="T37" i="363"/>
  <c r="AL37" i="363"/>
  <c r="T38" i="363"/>
  <c r="AC39" i="363"/>
  <c r="R40" i="363"/>
  <c r="Z40" i="363"/>
  <c r="AA42" i="363"/>
  <c r="Q38" i="363"/>
  <c r="AE37" i="363"/>
  <c r="AM37" i="363"/>
  <c r="S40" i="363"/>
  <c r="AG41" i="363"/>
  <c r="V36" i="363"/>
  <c r="AF37" i="363"/>
  <c r="AF38" i="363"/>
  <c r="T39" i="363"/>
  <c r="AE39" i="363"/>
  <c r="AC37" i="362"/>
  <c r="AH29" i="363"/>
  <c r="AH32" i="363"/>
  <c r="AJ34" i="363"/>
  <c r="T28" i="363"/>
  <c r="Z32" i="363"/>
  <c r="AL30" i="363"/>
  <c r="T34" i="363"/>
  <c r="AN31" i="363"/>
  <c r="AL34" i="363"/>
  <c r="X31" i="363"/>
  <c r="Z33" i="363"/>
  <c r="Z28" i="363"/>
  <c r="T32" i="363"/>
  <c r="AH31" i="363"/>
  <c r="AH28" i="363"/>
  <c r="AA29" i="363"/>
  <c r="Y32" i="363"/>
  <c r="T29" i="363"/>
  <c r="T30" i="363"/>
  <c r="AA33" i="363"/>
  <c r="AG32" i="363"/>
  <c r="V33" i="363"/>
  <c r="AH33" i="363"/>
  <c r="V29" i="363"/>
  <c r="X29" i="363"/>
  <c r="V32" i="363"/>
  <c r="X28" i="363"/>
  <c r="Y29" i="363"/>
  <c r="M30" i="363"/>
  <c r="V31" i="363"/>
  <c r="AL31" i="363"/>
  <c r="X33" i="363"/>
  <c r="Y28" i="363"/>
  <c r="AJ30" i="363"/>
  <c r="AM31" i="363"/>
  <c r="M34" i="363"/>
  <c r="AJ28" i="363"/>
  <c r="Q29" i="363"/>
  <c r="Q33" i="363"/>
  <c r="R29" i="363"/>
  <c r="AN29" i="363"/>
  <c r="Z30" i="363"/>
  <c r="AJ32" i="363"/>
  <c r="R33" i="363"/>
  <c r="AN33" i="363"/>
  <c r="Z34" i="363"/>
  <c r="AL28" i="363"/>
  <c r="S29" i="363"/>
  <c r="S33" i="363"/>
  <c r="AE28" i="363"/>
  <c r="AM28" i="363"/>
  <c r="AL32" i="363"/>
  <c r="AF28" i="363"/>
  <c r="AH30" i="363"/>
  <c r="AE32" i="363"/>
  <c r="AM32" i="363"/>
  <c r="AH34" i="363"/>
  <c r="AG28" i="363"/>
  <c r="AF29" i="363"/>
  <c r="R30" i="363"/>
  <c r="AF32" i="363"/>
  <c r="AF33" i="363"/>
  <c r="R34" i="363"/>
  <c r="AM48" i="363"/>
  <c r="AL48" i="363"/>
  <c r="O28" i="363"/>
  <c r="AG29" i="363"/>
  <c r="S30" i="363"/>
  <c r="AA30" i="363"/>
  <c r="M31" i="363"/>
  <c r="AC31" i="363"/>
  <c r="O32" i="363"/>
  <c r="AG33" i="363"/>
  <c r="S34" i="363"/>
  <c r="AA34" i="363"/>
  <c r="M36" i="363"/>
  <c r="AC36" i="363"/>
  <c r="O37" i="363"/>
  <c r="AG38" i="363"/>
  <c r="AH40" i="363"/>
  <c r="M41" i="363"/>
  <c r="V41" i="363"/>
  <c r="M42" i="363"/>
  <c r="AA46" i="363"/>
  <c r="AC46" i="363"/>
  <c r="AJ47" i="363"/>
  <c r="AM47" i="363"/>
  <c r="AJ48" i="363"/>
  <c r="S50" i="363"/>
  <c r="R50" i="363"/>
  <c r="M50" i="363"/>
  <c r="AG53" i="363"/>
  <c r="AF53" i="363"/>
  <c r="AA53" i="363"/>
  <c r="AG57" i="363"/>
  <c r="AF57" i="363"/>
  <c r="AE57" i="363"/>
  <c r="AA57" i="363"/>
  <c r="S60" i="363"/>
  <c r="R60" i="363"/>
  <c r="Q60" i="363"/>
  <c r="O60" i="363"/>
  <c r="M60" i="363"/>
  <c r="AA60" i="363"/>
  <c r="AG60" i="363"/>
  <c r="AF60" i="363"/>
  <c r="AE60" i="363"/>
  <c r="AC60" i="363"/>
  <c r="AG62" i="363"/>
  <c r="AF62" i="363"/>
  <c r="AE62" i="363"/>
  <c r="AC62" i="363"/>
  <c r="AA62" i="363"/>
  <c r="M68" i="363"/>
  <c r="S68" i="363"/>
  <c r="R68" i="363"/>
  <c r="Q68" i="363"/>
  <c r="O68" i="363"/>
  <c r="AN69" i="363"/>
  <c r="AM69" i="363"/>
  <c r="AL69" i="363"/>
  <c r="AJ69" i="363"/>
  <c r="AH69" i="363"/>
  <c r="Q45" i="363"/>
  <c r="S45" i="363"/>
  <c r="AG72" i="363"/>
  <c r="AF72" i="363"/>
  <c r="AE72" i="363"/>
  <c r="AC72" i="363"/>
  <c r="AA72" i="363"/>
  <c r="Q28" i="363"/>
  <c r="AC30" i="363"/>
  <c r="O31" i="363"/>
  <c r="AE31" i="363"/>
  <c r="Q32" i="363"/>
  <c r="O36" i="363"/>
  <c r="AE36" i="363"/>
  <c r="Q37" i="363"/>
  <c r="AJ40" i="363"/>
  <c r="Y41" i="363"/>
  <c r="AN41" i="363"/>
  <c r="AM41" i="363"/>
  <c r="O42" i="363"/>
  <c r="O45" i="363"/>
  <c r="AG45" i="363"/>
  <c r="AF45" i="363"/>
  <c r="AA45" i="363"/>
  <c r="AE48" i="363"/>
  <c r="AG48" i="363"/>
  <c r="AN48" i="363"/>
  <c r="Y49" i="363"/>
  <c r="X49" i="363"/>
  <c r="V49" i="363"/>
  <c r="AA50" i="363"/>
  <c r="AF50" i="363"/>
  <c r="AC50" i="363"/>
  <c r="S58" i="363"/>
  <c r="R58" i="363"/>
  <c r="Q58" i="363"/>
  <c r="M58" i="363"/>
  <c r="R28" i="363"/>
  <c r="AJ29" i="363"/>
  <c r="V30" i="363"/>
  <c r="AF31" i="363"/>
  <c r="R32" i="363"/>
  <c r="AJ33" i="363"/>
  <c r="V34" i="363"/>
  <c r="AF36" i="363"/>
  <c r="R37" i="363"/>
  <c r="AJ38" i="363"/>
  <c r="O39" i="363"/>
  <c r="Q41" i="363"/>
  <c r="Z41" i="363"/>
  <c r="AJ41" i="363"/>
  <c r="AJ44" i="363"/>
  <c r="AC45" i="363"/>
  <c r="AC48" i="363"/>
  <c r="AM52" i="363"/>
  <c r="AL52" i="363"/>
  <c r="AJ52" i="363"/>
  <c r="AE53" i="363"/>
  <c r="S54" i="363"/>
  <c r="R54" i="363"/>
  <c r="Q54" i="363"/>
  <c r="M54" i="363"/>
  <c r="AM56" i="363"/>
  <c r="AL56" i="363"/>
  <c r="AJ56" i="363"/>
  <c r="O58" i="363"/>
  <c r="AA58" i="363"/>
  <c r="AG58" i="363"/>
  <c r="AF58" i="363"/>
  <c r="AC58" i="363"/>
  <c r="Z65" i="363"/>
  <c r="Y65" i="363"/>
  <c r="X65" i="363"/>
  <c r="V65" i="363"/>
  <c r="T65" i="363"/>
  <c r="AH65" i="363"/>
  <c r="AN65" i="363"/>
  <c r="AM65" i="363"/>
  <c r="AL65" i="363"/>
  <c r="AJ65" i="363"/>
  <c r="S70" i="363"/>
  <c r="R70" i="363"/>
  <c r="Q70" i="363"/>
  <c r="O70" i="363"/>
  <c r="M70" i="363"/>
  <c r="AA70" i="363"/>
  <c r="AG70" i="363"/>
  <c r="AF70" i="363"/>
  <c r="AE70" i="363"/>
  <c r="AC70" i="363"/>
  <c r="V52" i="363"/>
  <c r="T52" i="363"/>
  <c r="Y52" i="363"/>
  <c r="AC34" i="363"/>
  <c r="S28" i="363"/>
  <c r="AA28" i="363"/>
  <c r="M29" i="363"/>
  <c r="AC29" i="363"/>
  <c r="O30" i="363"/>
  <c r="AE30" i="363"/>
  <c r="AM30" i="363"/>
  <c r="Q31" i="363"/>
  <c r="Y31" i="363"/>
  <c r="AG31" i="363"/>
  <c r="S32" i="363"/>
  <c r="AA32" i="363"/>
  <c r="M33" i="363"/>
  <c r="AC33" i="363"/>
  <c r="O34" i="363"/>
  <c r="AE34" i="363"/>
  <c r="AM34" i="363"/>
  <c r="Q36" i="363"/>
  <c r="Y36" i="363"/>
  <c r="AG36" i="363"/>
  <c r="S37" i="363"/>
  <c r="AA37" i="363"/>
  <c r="M38" i="363"/>
  <c r="AC38" i="363"/>
  <c r="Y39" i="363"/>
  <c r="AM40" i="363"/>
  <c r="R41" i="363"/>
  <c r="AC42" i="363"/>
  <c r="AM42" i="363"/>
  <c r="R45" i="363"/>
  <c r="AG46" i="363"/>
  <c r="Z49" i="363"/>
  <c r="AE50" i="363"/>
  <c r="Z52" i="363"/>
  <c r="O54" i="363"/>
  <c r="AA54" i="363"/>
  <c r="AG54" i="363"/>
  <c r="AF54" i="363"/>
  <c r="AC54" i="363"/>
  <c r="AL29" i="363"/>
  <c r="X30" i="363"/>
  <c r="AF30" i="363"/>
  <c r="R31" i="363"/>
  <c r="AL33" i="363"/>
  <c r="X34" i="363"/>
  <c r="AF34" i="363"/>
  <c r="R36" i="363"/>
  <c r="AL38" i="363"/>
  <c r="Q39" i="363"/>
  <c r="AE40" i="363"/>
  <c r="AN40" i="363"/>
  <c r="S41" i="363"/>
  <c r="AF41" i="363"/>
  <c r="AE41" i="363"/>
  <c r="AL41" i="363"/>
  <c r="AN42" i="363"/>
  <c r="AM44" i="363"/>
  <c r="AE45" i="363"/>
  <c r="M47" i="363"/>
  <c r="O47" i="363"/>
  <c r="V48" i="363"/>
  <c r="Y48" i="363"/>
  <c r="AF48" i="363"/>
  <c r="AG49" i="363"/>
  <c r="AF49" i="363"/>
  <c r="AA49" i="363"/>
  <c r="AG50" i="363"/>
  <c r="AN52" i="363"/>
  <c r="Y53" i="363"/>
  <c r="X53" i="363"/>
  <c r="V53" i="363"/>
  <c r="M55" i="363"/>
  <c r="S55" i="363"/>
  <c r="R55" i="363"/>
  <c r="O55" i="363"/>
  <c r="AN56" i="363"/>
  <c r="Y57" i="363"/>
  <c r="X57" i="363"/>
  <c r="V57" i="363"/>
  <c r="AE58" i="363"/>
  <c r="R42" i="363"/>
  <c r="Q42" i="363"/>
  <c r="R39" i="363"/>
  <c r="AF40" i="363"/>
  <c r="T41" i="363"/>
  <c r="AC41" i="363"/>
  <c r="Z42" i="363"/>
  <c r="Y42" i="363"/>
  <c r="AE42" i="363"/>
  <c r="AN44" i="363"/>
  <c r="Y45" i="363"/>
  <c r="X45" i="363"/>
  <c r="S46" i="363"/>
  <c r="R46" i="363"/>
  <c r="M46" i="363"/>
  <c r="AH48" i="363"/>
  <c r="AC49" i="363"/>
  <c r="M51" i="363"/>
  <c r="R51" i="363"/>
  <c r="O51" i="363"/>
  <c r="AJ51" i="363"/>
  <c r="AH51" i="363"/>
  <c r="AM51" i="363"/>
  <c r="AE54" i="363"/>
  <c r="T63" i="363"/>
  <c r="Z63" i="363"/>
  <c r="Y63" i="363"/>
  <c r="X63" i="363"/>
  <c r="V63" i="363"/>
  <c r="Z67" i="363"/>
  <c r="Y67" i="363"/>
  <c r="X67" i="363"/>
  <c r="V67" i="363"/>
  <c r="T67" i="363"/>
  <c r="AH67" i="363"/>
  <c r="AN67" i="363"/>
  <c r="AM67" i="363"/>
  <c r="AL67" i="363"/>
  <c r="AJ67" i="363"/>
  <c r="S49" i="363"/>
  <c r="AG52" i="363"/>
  <c r="S53" i="363"/>
  <c r="AM55" i="363"/>
  <c r="Y56" i="363"/>
  <c r="AG56" i="363"/>
  <c r="S57" i="363"/>
  <c r="Y59" i="363"/>
  <c r="AG59" i="363"/>
  <c r="AF61" i="363"/>
  <c r="AN61" i="363"/>
  <c r="S62" i="363"/>
  <c r="Y64" i="363"/>
  <c r="AG64" i="363"/>
  <c r="AF66" i="363"/>
  <c r="AN66" i="363"/>
  <c r="AM68" i="363"/>
  <c r="R69" i="363"/>
  <c r="Z69" i="363"/>
  <c r="AF71" i="363"/>
  <c r="AN71" i="363"/>
  <c r="S72" i="363"/>
  <c r="AH55" i="363"/>
  <c r="T56" i="363"/>
  <c r="T59" i="363"/>
  <c r="AJ59" i="363"/>
  <c r="AA61" i="363"/>
  <c r="V62" i="363"/>
  <c r="T64" i="363"/>
  <c r="AJ64" i="363"/>
  <c r="O65" i="363"/>
  <c r="AA66" i="363"/>
  <c r="O67" i="363"/>
  <c r="AH68" i="363"/>
  <c r="M69" i="363"/>
  <c r="AC69" i="363"/>
  <c r="V72" i="363"/>
  <c r="AL72" i="363"/>
  <c r="AJ71" i="363"/>
  <c r="O72" i="363"/>
  <c r="AM72" i="363"/>
  <c r="AL59" i="363"/>
  <c r="X62" i="363"/>
  <c r="AL64" i="363"/>
  <c r="Q65" i="363"/>
  <c r="Q67" i="363"/>
  <c r="AE69" i="363"/>
  <c r="X72" i="363"/>
  <c r="O66" i="362"/>
  <c r="AJ67" i="362"/>
  <c r="AG51" i="362"/>
  <c r="AL57" i="362"/>
  <c r="T59" i="362"/>
  <c r="V63" i="362"/>
  <c r="AA65" i="362"/>
  <c r="Q66" i="362"/>
  <c r="Z72" i="362"/>
  <c r="AH52" i="362"/>
  <c r="AM57" i="362"/>
  <c r="AN64" i="362"/>
  <c r="S66" i="362"/>
  <c r="AE68" i="362"/>
  <c r="AF71" i="362"/>
  <c r="T51" i="362"/>
  <c r="M52" i="362"/>
  <c r="M58" i="362"/>
  <c r="Y63" i="362"/>
  <c r="M65" i="362"/>
  <c r="X67" i="362"/>
  <c r="AG68" i="362"/>
  <c r="Q70" i="362"/>
  <c r="Q71" i="362"/>
  <c r="Q46" i="362"/>
  <c r="AF56" i="362"/>
  <c r="AN58" i="362"/>
  <c r="AJ39" i="362"/>
  <c r="Q48" i="362"/>
  <c r="AG48" i="362"/>
  <c r="AJ50" i="362"/>
  <c r="V51" i="362"/>
  <c r="S53" i="362"/>
  <c r="Z57" i="362"/>
  <c r="Q63" i="362"/>
  <c r="AJ60" i="362"/>
  <c r="AH29" i="362"/>
  <c r="S31" i="362"/>
  <c r="Q47" i="362"/>
  <c r="AG47" i="362"/>
  <c r="R48" i="362"/>
  <c r="AM51" i="362"/>
  <c r="T53" i="362"/>
  <c r="X55" i="362"/>
  <c r="AF58" i="362"/>
  <c r="AL60" i="362"/>
  <c r="AE65" i="362"/>
  <c r="R66" i="362"/>
  <c r="O67" i="362"/>
  <c r="X68" i="362"/>
  <c r="Q69" i="362"/>
  <c r="X34" i="362"/>
  <c r="AL39" i="362"/>
  <c r="R47" i="362"/>
  <c r="S48" i="362"/>
  <c r="X50" i="362"/>
  <c r="AL50" i="362"/>
  <c r="X51" i="362"/>
  <c r="Y55" i="362"/>
  <c r="X61" i="362"/>
  <c r="Y68" i="362"/>
  <c r="X71" i="362"/>
  <c r="AC58" i="362"/>
  <c r="AJ29" i="362"/>
  <c r="AM39" i="362"/>
  <c r="S47" i="362"/>
  <c r="T48" i="362"/>
  <c r="M50" i="362"/>
  <c r="Y50" i="362"/>
  <c r="AN50" i="362"/>
  <c r="V53" i="362"/>
  <c r="Z55" i="362"/>
  <c r="AJ58" i="362"/>
  <c r="Q59" i="362"/>
  <c r="O61" i="362"/>
  <c r="Y61" i="362"/>
  <c r="M64" i="362"/>
  <c r="AH64" i="362"/>
  <c r="T66" i="362"/>
  <c r="T67" i="362"/>
  <c r="Z68" i="362"/>
  <c r="Y71" i="362"/>
  <c r="AN36" i="362"/>
  <c r="AG30" i="362"/>
  <c r="Z44" i="362"/>
  <c r="R45" i="362"/>
  <c r="R59" i="362"/>
  <c r="AF60" i="362"/>
  <c r="Z61" i="362"/>
  <c r="Z71" i="362"/>
  <c r="AM36" i="362"/>
  <c r="AM29" i="362"/>
  <c r="AC33" i="362"/>
  <c r="AM33" i="362"/>
  <c r="AL46" i="362"/>
  <c r="M48" i="362"/>
  <c r="AE51" i="362"/>
  <c r="R52" i="362"/>
  <c r="AN52" i="362"/>
  <c r="Z53" i="362"/>
  <c r="T57" i="362"/>
  <c r="AL58" i="362"/>
  <c r="S59" i="362"/>
  <c r="Q61" i="362"/>
  <c r="M63" i="362"/>
  <c r="O64" i="362"/>
  <c r="AJ64" i="362"/>
  <c r="AL36" i="362"/>
  <c r="AC38" i="362"/>
  <c r="AC42" i="362"/>
  <c r="S37" i="362"/>
  <c r="AG40" i="362"/>
  <c r="AE42" i="362"/>
  <c r="S40" i="362"/>
  <c r="AF42" i="362"/>
  <c r="AE40" i="362"/>
  <c r="X42" i="362"/>
  <c r="AG42" i="362"/>
  <c r="R36" i="362"/>
  <c r="X39" i="362"/>
  <c r="AA37" i="362"/>
  <c r="M41" i="362"/>
  <c r="Z42" i="362"/>
  <c r="Q37" i="362"/>
  <c r="M37" i="362"/>
  <c r="AA40" i="362"/>
  <c r="AE36" i="362"/>
  <c r="AJ30" i="362"/>
  <c r="T31" i="362"/>
  <c r="M32" i="362"/>
  <c r="AH34" i="362"/>
  <c r="O38" i="362"/>
  <c r="AE38" i="362"/>
  <c r="O39" i="362"/>
  <c r="Y39" i="362"/>
  <c r="T40" i="362"/>
  <c r="O42" i="362"/>
  <c r="Y42" i="362"/>
  <c r="M44" i="362"/>
  <c r="AH44" i="362"/>
  <c r="T45" i="362"/>
  <c r="AL45" i="362"/>
  <c r="AC46" i="362"/>
  <c r="AM46" i="362"/>
  <c r="T47" i="362"/>
  <c r="AH48" i="362"/>
  <c r="AE50" i="362"/>
  <c r="AM50" i="362"/>
  <c r="AF51" i="362"/>
  <c r="Q52" i="362"/>
  <c r="AF52" i="362"/>
  <c r="AJ54" i="362"/>
  <c r="R55" i="362"/>
  <c r="AA55" i="362"/>
  <c r="M56" i="362"/>
  <c r="AH56" i="362"/>
  <c r="R57" i="362"/>
  <c r="AJ59" i="362"/>
  <c r="R61" i="362"/>
  <c r="AA61" i="362"/>
  <c r="O62" i="362"/>
  <c r="AA62" i="362"/>
  <c r="AH63" i="362"/>
  <c r="AJ65" i="362"/>
  <c r="O68" i="362"/>
  <c r="AH69" i="362"/>
  <c r="T70" i="362"/>
  <c r="AJ70" i="362"/>
  <c r="AA72" i="362"/>
  <c r="T36" i="362"/>
  <c r="X30" i="362"/>
  <c r="Y30" i="362"/>
  <c r="AL30" i="362"/>
  <c r="AJ34" i="362"/>
  <c r="R38" i="362"/>
  <c r="Q39" i="362"/>
  <c r="V40" i="362"/>
  <c r="AJ41" i="362"/>
  <c r="Q42" i="362"/>
  <c r="O44" i="362"/>
  <c r="AE46" i="362"/>
  <c r="V47" i="362"/>
  <c r="AE47" i="362"/>
  <c r="X48" i="362"/>
  <c r="AE49" i="362"/>
  <c r="AG50" i="362"/>
  <c r="Y51" i="362"/>
  <c r="S52" i="362"/>
  <c r="X54" i="362"/>
  <c r="AL54" i="362"/>
  <c r="Y56" i="362"/>
  <c r="AJ56" i="362"/>
  <c r="Q58" i="362"/>
  <c r="X59" i="362"/>
  <c r="AN59" i="362"/>
  <c r="AM60" i="362"/>
  <c r="R62" i="362"/>
  <c r="AJ63" i="362"/>
  <c r="AF64" i="362"/>
  <c r="AM65" i="362"/>
  <c r="AF67" i="362"/>
  <c r="R68" i="362"/>
  <c r="AL70" i="362"/>
  <c r="S71" i="362"/>
  <c r="S72" i="362"/>
  <c r="Z36" i="362"/>
  <c r="Q36" i="362"/>
  <c r="AL29" i="362"/>
  <c r="AM30" i="362"/>
  <c r="AA31" i="362"/>
  <c r="R37" i="362"/>
  <c r="AF37" i="362"/>
  <c r="AJ38" i="362"/>
  <c r="T39" i="362"/>
  <c r="AE39" i="362"/>
  <c r="AN39" i="362"/>
  <c r="AF40" i="362"/>
  <c r="R41" i="362"/>
  <c r="R42" i="362"/>
  <c r="Y44" i="362"/>
  <c r="AM44" i="362"/>
  <c r="AH46" i="362"/>
  <c r="AF47" i="362"/>
  <c r="Y48" i="362"/>
  <c r="O51" i="362"/>
  <c r="AJ52" i="362"/>
  <c r="Y54" i="362"/>
  <c r="AM54" i="362"/>
  <c r="AE55" i="362"/>
  <c r="Q56" i="362"/>
  <c r="V57" i="362"/>
  <c r="M60" i="362"/>
  <c r="AN60" i="362"/>
  <c r="AE61" i="362"/>
  <c r="T62" i="362"/>
  <c r="AE62" i="362"/>
  <c r="AC63" i="362"/>
  <c r="Q64" i="362"/>
  <c r="O65" i="362"/>
  <c r="S67" i="362"/>
  <c r="AA69" i="362"/>
  <c r="AL69" i="362"/>
  <c r="X70" i="362"/>
  <c r="AM70" i="362"/>
  <c r="T71" i="362"/>
  <c r="T72" i="362"/>
  <c r="AE72" i="362"/>
  <c r="AJ36" i="362"/>
  <c r="Y36" i="362"/>
  <c r="AE57" i="362"/>
  <c r="X65" i="362"/>
  <c r="AN30" i="362"/>
  <c r="AL34" i="362"/>
  <c r="AG39" i="362"/>
  <c r="X40" i="362"/>
  <c r="AL41" i="362"/>
  <c r="Q44" i="362"/>
  <c r="AN44" i="362"/>
  <c r="X47" i="362"/>
  <c r="AA51" i="362"/>
  <c r="AN54" i="362"/>
  <c r="AF55" i="362"/>
  <c r="R56" i="362"/>
  <c r="AN56" i="362"/>
  <c r="AL63" i="362"/>
  <c r="R64" i="362"/>
  <c r="AN70" i="362"/>
  <c r="X36" i="362"/>
  <c r="O36" i="362"/>
  <c r="X56" i="362"/>
  <c r="AA32" i="362"/>
  <c r="Y34" i="362"/>
  <c r="AM34" i="362"/>
  <c r="AL38" i="362"/>
  <c r="V39" i="362"/>
  <c r="Y40" i="362"/>
  <c r="AM41" i="362"/>
  <c r="V42" i="362"/>
  <c r="R44" i="362"/>
  <c r="Y47" i="362"/>
  <c r="AG55" i="362"/>
  <c r="S56" i="362"/>
  <c r="V62" i="362"/>
  <c r="AE63" i="362"/>
  <c r="AM63" i="362"/>
  <c r="V68" i="362"/>
  <c r="AC69" i="362"/>
  <c r="V72" i="362"/>
  <c r="AE29" i="362"/>
  <c r="M38" i="362"/>
  <c r="AM38" i="362"/>
  <c r="Q40" i="362"/>
  <c r="M42" i="362"/>
  <c r="AF48" i="362"/>
  <c r="AC52" i="362"/>
  <c r="O55" i="362"/>
  <c r="T56" i="362"/>
  <c r="O57" i="362"/>
  <c r="AA57" i="362"/>
  <c r="AH59" i="362"/>
  <c r="Q60" i="362"/>
  <c r="T65" i="362"/>
  <c r="O71" i="362"/>
  <c r="AM72" i="362"/>
  <c r="AF36" i="362"/>
  <c r="A36" i="362"/>
  <c r="A37" i="362" s="1"/>
  <c r="A38" i="362" s="1"/>
  <c r="A39" i="362" s="1"/>
  <c r="A40" i="362" s="1"/>
  <c r="A41" i="362" s="1"/>
  <c r="A42" i="362" s="1"/>
  <c r="AG36" i="362"/>
  <c r="AC36" i="362"/>
  <c r="M36" i="362"/>
  <c r="O30" i="362"/>
  <c r="Q28" i="362"/>
  <c r="AC32" i="362"/>
  <c r="R28" i="362"/>
  <c r="AF28" i="362"/>
  <c r="R29" i="362"/>
  <c r="Q30" i="362"/>
  <c r="V31" i="362"/>
  <c r="AE31" i="362"/>
  <c r="Q32" i="362"/>
  <c r="R33" i="362"/>
  <c r="Q34" i="362"/>
  <c r="S28" i="362"/>
  <c r="T30" i="362"/>
  <c r="AE30" i="362"/>
  <c r="AF31" i="362"/>
  <c r="R32" i="362"/>
  <c r="AF32" i="362"/>
  <c r="T34" i="362"/>
  <c r="AE34" i="362"/>
  <c r="O29" i="362"/>
  <c r="O34" i="362"/>
  <c r="X31" i="362"/>
  <c r="AG31" i="362"/>
  <c r="S32" i="362"/>
  <c r="AG34" i="362"/>
  <c r="O33" i="362"/>
  <c r="V30" i="362"/>
  <c r="Y31" i="362"/>
  <c r="V34" i="362"/>
  <c r="AC28" i="362"/>
  <c r="M28" i="362"/>
  <c r="AA28" i="362"/>
  <c r="M29" i="362"/>
  <c r="AC29" i="362"/>
  <c r="Q31" i="362"/>
  <c r="M33" i="362"/>
  <c r="AG45" i="362"/>
  <c r="AF45" i="362"/>
  <c r="Y49" i="362"/>
  <c r="X49" i="362"/>
  <c r="Z58" i="362"/>
  <c r="V58" i="362"/>
  <c r="AL71" i="362"/>
  <c r="AH71" i="362"/>
  <c r="T28" i="362"/>
  <c r="AJ28" i="362"/>
  <c r="V29" i="362"/>
  <c r="AF30" i="362"/>
  <c r="R31" i="362"/>
  <c r="AH31" i="362"/>
  <c r="T32" i="362"/>
  <c r="AJ32" i="362"/>
  <c r="V33" i="362"/>
  <c r="AF34" i="362"/>
  <c r="T37" i="362"/>
  <c r="AJ37" i="362"/>
  <c r="V38" i="362"/>
  <c r="AF39" i="362"/>
  <c r="R40" i="362"/>
  <c r="AH40" i="362"/>
  <c r="T41" i="362"/>
  <c r="AC41" i="362"/>
  <c r="AH42" i="362"/>
  <c r="S45" i="362"/>
  <c r="AC45" i="362"/>
  <c r="AM45" i="362"/>
  <c r="T46" i="362"/>
  <c r="M49" i="362"/>
  <c r="V49" i="362"/>
  <c r="AH49" i="362"/>
  <c r="S50" i="362"/>
  <c r="R50" i="362"/>
  <c r="AN51" i="362"/>
  <c r="T52" i="362"/>
  <c r="AH53" i="362"/>
  <c r="S54" i="362"/>
  <c r="R54" i="362"/>
  <c r="O54" i="362"/>
  <c r="AH55" i="362"/>
  <c r="Z60" i="362"/>
  <c r="V60" i="362"/>
  <c r="T64" i="362"/>
  <c r="AH67" i="362"/>
  <c r="AL67" i="362"/>
  <c r="AJ68" i="362"/>
  <c r="AN68" i="362"/>
  <c r="AJ71" i="362"/>
  <c r="AA54" i="362"/>
  <c r="AE54" i="362"/>
  <c r="AC66" i="362"/>
  <c r="AG66" i="362"/>
  <c r="X69" i="362"/>
  <c r="T69" i="362"/>
  <c r="V28" i="362"/>
  <c r="AL28" i="362"/>
  <c r="X29" i="362"/>
  <c r="AF29" i="362"/>
  <c r="R30" i="362"/>
  <c r="AJ31" i="362"/>
  <c r="V32" i="362"/>
  <c r="AL32" i="362"/>
  <c r="X33" i="362"/>
  <c r="AF33" i="362"/>
  <c r="R34" i="362"/>
  <c r="V37" i="362"/>
  <c r="AL37" i="362"/>
  <c r="X38" i="362"/>
  <c r="AF38" i="362"/>
  <c r="R39" i="362"/>
  <c r="AJ40" i="362"/>
  <c r="V41" i="362"/>
  <c r="AE41" i="362"/>
  <c r="AN41" i="362"/>
  <c r="AF44" i="362"/>
  <c r="Y45" i="362"/>
  <c r="X45" i="362"/>
  <c r="AE45" i="362"/>
  <c r="V46" i="362"/>
  <c r="AF46" i="362"/>
  <c r="AL47" i="362"/>
  <c r="Z48" i="362"/>
  <c r="AM48" i="362"/>
  <c r="AL48" i="362"/>
  <c r="O49" i="362"/>
  <c r="Z49" i="362"/>
  <c r="AJ49" i="362"/>
  <c r="Q53" i="362"/>
  <c r="M53" i="362"/>
  <c r="AJ53" i="362"/>
  <c r="Q54" i="362"/>
  <c r="AC54" i="362"/>
  <c r="Z56" i="362"/>
  <c r="Y58" i="362"/>
  <c r="X60" i="362"/>
  <c r="S63" i="362"/>
  <c r="O63" i="362"/>
  <c r="AG65" i="362"/>
  <c r="AC65" i="362"/>
  <c r="AL68" i="362"/>
  <c r="V69" i="362"/>
  <c r="AM71" i="362"/>
  <c r="AE59" i="362"/>
  <c r="AA59" i="362"/>
  <c r="AE28" i="362"/>
  <c r="AM28" i="362"/>
  <c r="Q29" i="362"/>
  <c r="Y29" i="362"/>
  <c r="AG29" i="362"/>
  <c r="S30" i="362"/>
  <c r="AA30" i="362"/>
  <c r="M31" i="362"/>
  <c r="AE32" i="362"/>
  <c r="AM32" i="362"/>
  <c r="Q33" i="362"/>
  <c r="Y33" i="362"/>
  <c r="AG33" i="362"/>
  <c r="S34" i="362"/>
  <c r="AA34" i="362"/>
  <c r="AE37" i="362"/>
  <c r="AM37" i="362"/>
  <c r="Q38" i="362"/>
  <c r="Y38" i="362"/>
  <c r="AG38" i="362"/>
  <c r="S39" i="362"/>
  <c r="AA39" i="362"/>
  <c r="M40" i="362"/>
  <c r="AF41" i="362"/>
  <c r="AL42" i="362"/>
  <c r="AG44" i="362"/>
  <c r="M45" i="362"/>
  <c r="V45" i="362"/>
  <c r="AH45" i="362"/>
  <c r="AG46" i="362"/>
  <c r="AM47" i="362"/>
  <c r="AA48" i="362"/>
  <c r="AJ48" i="362"/>
  <c r="Q50" i="362"/>
  <c r="AC50" i="362"/>
  <c r="Q51" i="362"/>
  <c r="AH51" i="362"/>
  <c r="X52" i="362"/>
  <c r="O53" i="362"/>
  <c r="T54" i="362"/>
  <c r="AL55" i="362"/>
  <c r="AE56" i="362"/>
  <c r="AA56" i="362"/>
  <c r="AA58" i="362"/>
  <c r="AE58" i="362"/>
  <c r="Y60" i="362"/>
  <c r="AE66" i="362"/>
  <c r="AM67" i="362"/>
  <c r="AM68" i="362"/>
  <c r="AC71" i="362"/>
  <c r="AG71" i="362"/>
  <c r="AN71" i="362"/>
  <c r="AN72" i="362"/>
  <c r="AJ72" i="362"/>
  <c r="AL61" i="362"/>
  <c r="AH61" i="362"/>
  <c r="V64" i="362"/>
  <c r="Z64" i="362"/>
  <c r="AA70" i="362"/>
  <c r="AE70" i="362"/>
  <c r="X28" i="362"/>
  <c r="AN28" i="362"/>
  <c r="Z29" i="362"/>
  <c r="AL31" i="362"/>
  <c r="X32" i="362"/>
  <c r="AN32" i="362"/>
  <c r="Z33" i="362"/>
  <c r="X37" i="362"/>
  <c r="AN37" i="362"/>
  <c r="Z38" i="362"/>
  <c r="AL40" i="362"/>
  <c r="X41" i="362"/>
  <c r="AG41" i="362"/>
  <c r="AM42" i="362"/>
  <c r="S46" i="362"/>
  <c r="R46" i="362"/>
  <c r="X46" i="362"/>
  <c r="AN47" i="362"/>
  <c r="R49" i="362"/>
  <c r="AG49" i="362"/>
  <c r="AF49" i="362"/>
  <c r="AL49" i="362"/>
  <c r="R51" i="362"/>
  <c r="Y52" i="362"/>
  <c r="AL53" i="362"/>
  <c r="AF54" i="362"/>
  <c r="AM55" i="362"/>
  <c r="AF59" i="362"/>
  <c r="AA60" i="362"/>
  <c r="AE60" i="362"/>
  <c r="AM61" i="362"/>
  <c r="Y64" i="362"/>
  <c r="AF66" i="362"/>
  <c r="AG67" i="362"/>
  <c r="AC67" i="362"/>
  <c r="Y69" i="362"/>
  <c r="AF70" i="362"/>
  <c r="Q72" i="362"/>
  <c r="M72" i="362"/>
  <c r="Y28" i="362"/>
  <c r="AM31" i="362"/>
  <c r="Y32" i="362"/>
  <c r="Y37" i="362"/>
  <c r="AM40" i="362"/>
  <c r="Y41" i="362"/>
  <c r="AN42" i="362"/>
  <c r="O45" i="362"/>
  <c r="AJ45" i="362"/>
  <c r="O46" i="362"/>
  <c r="Y46" i="362"/>
  <c r="O47" i="362"/>
  <c r="AC48" i="362"/>
  <c r="S49" i="362"/>
  <c r="AC49" i="362"/>
  <c r="AM49" i="362"/>
  <c r="S51" i="362"/>
  <c r="Z52" i="362"/>
  <c r="AG53" i="362"/>
  <c r="AF53" i="362"/>
  <c r="AC53" i="362"/>
  <c r="AM53" i="362"/>
  <c r="V54" i="362"/>
  <c r="AG54" i="362"/>
  <c r="AN55" i="362"/>
  <c r="AN57" i="362"/>
  <c r="AJ57" i="362"/>
  <c r="V59" i="362"/>
  <c r="Z59" i="362"/>
  <c r="AG59" i="362"/>
  <c r="AC60" i="362"/>
  <c r="AC61" i="362"/>
  <c r="AG61" i="362"/>
  <c r="AN61" i="362"/>
  <c r="AN62" i="362"/>
  <c r="AJ62" i="362"/>
  <c r="AE64" i="362"/>
  <c r="AA64" i="362"/>
  <c r="AL66" i="362"/>
  <c r="AH66" i="362"/>
  <c r="M68" i="362"/>
  <c r="Q68" i="362"/>
  <c r="O69" i="362"/>
  <c r="S69" i="362"/>
  <c r="Z69" i="362"/>
  <c r="Z70" i="362"/>
  <c r="V70" i="362"/>
  <c r="AG70" i="362"/>
  <c r="AE71" i="362"/>
  <c r="O72" i="362"/>
  <c r="AL72" i="362"/>
  <c r="AA44" i="362"/>
  <c r="AJ44" i="362"/>
  <c r="AA45" i="362"/>
  <c r="T49" i="362"/>
  <c r="V50" i="362"/>
  <c r="AL51" i="362"/>
  <c r="AE52" i="362"/>
  <c r="AA52" i="362"/>
  <c r="M55" i="362"/>
  <c r="Q55" i="362"/>
  <c r="Q57" i="362"/>
  <c r="M57" i="362"/>
  <c r="T58" i="362"/>
  <c r="Q62" i="362"/>
  <c r="M62" i="362"/>
  <c r="T63" i="362"/>
  <c r="X63" i="362"/>
  <c r="AC64" i="362"/>
  <c r="AH65" i="362"/>
  <c r="AL65" i="362"/>
  <c r="AE67" i="362"/>
  <c r="AC57" i="362"/>
  <c r="O58" i="362"/>
  <c r="O60" i="362"/>
  <c r="AC62" i="362"/>
  <c r="V65" i="362"/>
  <c r="V67" i="362"/>
  <c r="AJ69" i="362"/>
  <c r="O70" i="362"/>
  <c r="AC72" i="362"/>
  <c r="AL52" i="362"/>
  <c r="X53" i="362"/>
  <c r="AL56" i="362"/>
  <c r="X57" i="362"/>
  <c r="AF57" i="362"/>
  <c r="R58" i="362"/>
  <c r="AL59" i="362"/>
  <c r="R60" i="362"/>
  <c r="X62" i="362"/>
  <c r="AF62" i="362"/>
  <c r="AL64" i="362"/>
  <c r="Q65" i="362"/>
  <c r="Y65" i="362"/>
  <c r="Q67" i="362"/>
  <c r="Y67" i="362"/>
  <c r="AE69" i="362"/>
  <c r="AM69" i="362"/>
  <c r="R70" i="362"/>
  <c r="X72" i="362"/>
  <c r="AF72" i="362"/>
  <c r="AJ43" i="361"/>
  <c r="AH43" i="361"/>
  <c r="X45" i="361"/>
  <c r="V45" i="361"/>
  <c r="R46" i="361"/>
  <c r="O46" i="361"/>
  <c r="AJ46" i="361"/>
  <c r="AH46" i="361"/>
  <c r="AM46" i="361"/>
  <c r="Y48" i="361"/>
  <c r="T48" i="361"/>
  <c r="AA53" i="361"/>
  <c r="AG53" i="361"/>
  <c r="AA28" i="361"/>
  <c r="M29" i="361"/>
  <c r="AC29" i="361"/>
  <c r="O30" i="361"/>
  <c r="L30" i="361" s="1"/>
  <c r="AE30" i="361"/>
  <c r="Q31" i="361"/>
  <c r="AA32" i="361"/>
  <c r="L32" i="361" s="1"/>
  <c r="M33" i="361"/>
  <c r="AC33" i="361"/>
  <c r="O34" i="361"/>
  <c r="AE34" i="361"/>
  <c r="Q35" i="361"/>
  <c r="AA36" i="361"/>
  <c r="M37" i="361"/>
  <c r="AC37" i="361"/>
  <c r="O38" i="361"/>
  <c r="AA40" i="361"/>
  <c r="M41" i="361"/>
  <c r="AC41" i="361"/>
  <c r="AE47" i="361"/>
  <c r="AC47" i="361"/>
  <c r="V48" i="361"/>
  <c r="AE51" i="361"/>
  <c r="AC51" i="361"/>
  <c r="AC53" i="361"/>
  <c r="AC57" i="361"/>
  <c r="AA57" i="361"/>
  <c r="AG57" i="361"/>
  <c r="AE57" i="361"/>
  <c r="O58" i="361"/>
  <c r="M58" i="361"/>
  <c r="S58" i="361"/>
  <c r="Q58" i="361"/>
  <c r="S60" i="361"/>
  <c r="Q60" i="361"/>
  <c r="O60" i="361"/>
  <c r="M60" i="361"/>
  <c r="Z69" i="361"/>
  <c r="Y69" i="361"/>
  <c r="X69" i="361"/>
  <c r="V69" i="361"/>
  <c r="T69" i="361"/>
  <c r="AN52" i="361"/>
  <c r="AM52" i="361"/>
  <c r="AJ52" i="361"/>
  <c r="AG59" i="361"/>
  <c r="AE59" i="361"/>
  <c r="AC59" i="361"/>
  <c r="AA59" i="361"/>
  <c r="O61" i="361"/>
  <c r="M61" i="361"/>
  <c r="S61" i="361"/>
  <c r="Q61" i="361"/>
  <c r="AL43" i="361"/>
  <c r="Q46" i="361"/>
  <c r="AL46" i="361"/>
  <c r="AC28" i="361"/>
  <c r="O29" i="361"/>
  <c r="AE29" i="361"/>
  <c r="AM29" i="361"/>
  <c r="Q30" i="361"/>
  <c r="Y30" i="361"/>
  <c r="AG30" i="361"/>
  <c r="S31" i="361"/>
  <c r="AC32" i="361"/>
  <c r="O33" i="361"/>
  <c r="AE33" i="361"/>
  <c r="AM33" i="361"/>
  <c r="Q34" i="361"/>
  <c r="Y34" i="361"/>
  <c r="AG34" i="361"/>
  <c r="S35" i="361"/>
  <c r="AC36" i="361"/>
  <c r="O37" i="361"/>
  <c r="AE37" i="361"/>
  <c r="AM37" i="361"/>
  <c r="Q38" i="361"/>
  <c r="Y38" i="361"/>
  <c r="AG38" i="361"/>
  <c r="S39" i="361"/>
  <c r="AC40" i="361"/>
  <c r="O41" i="361"/>
  <c r="AE41" i="361"/>
  <c r="AM41" i="361"/>
  <c r="S43" i="361"/>
  <c r="AM43" i="361"/>
  <c r="Z45" i="361"/>
  <c r="S46" i="361"/>
  <c r="AN46" i="361"/>
  <c r="AF47" i="361"/>
  <c r="X48" i="361"/>
  <c r="AM48" i="361"/>
  <c r="AJ48" i="361"/>
  <c r="AC49" i="361"/>
  <c r="AF51" i="361"/>
  <c r="Q52" i="361"/>
  <c r="O52" i="361"/>
  <c r="AE53" i="361"/>
  <c r="M54" i="361"/>
  <c r="S54" i="361"/>
  <c r="AF57" i="361"/>
  <c r="R58" i="361"/>
  <c r="R60" i="361"/>
  <c r="V63" i="361"/>
  <c r="T63" i="361"/>
  <c r="Z63" i="361"/>
  <c r="X63" i="361"/>
  <c r="AG64" i="361"/>
  <c r="AE64" i="361"/>
  <c r="AC64" i="361"/>
  <c r="AA64" i="361"/>
  <c r="AG74" i="361"/>
  <c r="AF74" i="361"/>
  <c r="AE74" i="361"/>
  <c r="AC74" i="361"/>
  <c r="AA74" i="361"/>
  <c r="AL44" i="361"/>
  <c r="AJ44" i="361"/>
  <c r="AL28" i="361"/>
  <c r="X29" i="361"/>
  <c r="AF29" i="361"/>
  <c r="R30" i="361"/>
  <c r="AL32" i="361"/>
  <c r="X33" i="361"/>
  <c r="AF33" i="361"/>
  <c r="R34" i="361"/>
  <c r="AL36" i="361"/>
  <c r="X37" i="361"/>
  <c r="AF37" i="361"/>
  <c r="R38" i="361"/>
  <c r="AL40" i="361"/>
  <c r="X41" i="361"/>
  <c r="AF41" i="361"/>
  <c r="T43" i="361"/>
  <c r="Z43" i="361"/>
  <c r="AN43" i="361"/>
  <c r="AM44" i="361"/>
  <c r="AA45" i="361"/>
  <c r="T46" i="361"/>
  <c r="Z46" i="361"/>
  <c r="AG47" i="361"/>
  <c r="Q48" i="361"/>
  <c r="O48" i="361"/>
  <c r="Z48" i="361"/>
  <c r="AG51" i="361"/>
  <c r="AL52" i="361"/>
  <c r="AF53" i="361"/>
  <c r="O54" i="361"/>
  <c r="AF59" i="361"/>
  <c r="R61" i="361"/>
  <c r="AE28" i="361"/>
  <c r="Q29" i="361"/>
  <c r="AG29" i="361"/>
  <c r="S30" i="361"/>
  <c r="AA30" i="361"/>
  <c r="M31" i="361"/>
  <c r="AE32" i="361"/>
  <c r="Q33" i="361"/>
  <c r="AG33" i="361"/>
  <c r="S34" i="361"/>
  <c r="AA34" i="361"/>
  <c r="M35" i="361"/>
  <c r="AE36" i="361"/>
  <c r="AM36" i="361"/>
  <c r="Q37" i="361"/>
  <c r="Y37" i="361"/>
  <c r="AG37" i="361"/>
  <c r="S38" i="361"/>
  <c r="AA38" i="361"/>
  <c r="M39" i="361"/>
  <c r="AE40" i="361"/>
  <c r="AM40" i="361"/>
  <c r="Q41" i="361"/>
  <c r="Y41" i="361"/>
  <c r="AG41" i="361"/>
  <c r="V44" i="361"/>
  <c r="T44" i="361"/>
  <c r="AN44" i="361"/>
  <c r="O47" i="361"/>
  <c r="M47" i="361"/>
  <c r="R47" i="361"/>
  <c r="AM47" i="361"/>
  <c r="AH47" i="361"/>
  <c r="AE49" i="361"/>
  <c r="M50" i="361"/>
  <c r="S50" i="361"/>
  <c r="AM51" i="361"/>
  <c r="AL51" i="361"/>
  <c r="AH51" i="361"/>
  <c r="Z53" i="361"/>
  <c r="Y53" i="361"/>
  <c r="V53" i="361"/>
  <c r="AE55" i="361"/>
  <c r="AC55" i="361"/>
  <c r="AA55" i="361"/>
  <c r="S56" i="361"/>
  <c r="Q56" i="361"/>
  <c r="O56" i="361"/>
  <c r="M56" i="361"/>
  <c r="AN71" i="361"/>
  <c r="AM71" i="361"/>
  <c r="AL71" i="361"/>
  <c r="AJ71" i="361"/>
  <c r="AH71" i="361"/>
  <c r="Y45" i="361"/>
  <c r="AF28" i="361"/>
  <c r="R29" i="361"/>
  <c r="AF32" i="361"/>
  <c r="R33" i="361"/>
  <c r="AF36" i="361"/>
  <c r="R37" i="361"/>
  <c r="AF40" i="361"/>
  <c r="R41" i="361"/>
  <c r="AC45" i="361"/>
  <c r="AJ47" i="361"/>
  <c r="Y49" i="361"/>
  <c r="V49" i="361"/>
  <c r="O50" i="361"/>
  <c r="AJ51" i="361"/>
  <c r="S62" i="361"/>
  <c r="Q62" i="361"/>
  <c r="O62" i="361"/>
  <c r="M62" i="361"/>
  <c r="Z67" i="361"/>
  <c r="Y67" i="361"/>
  <c r="X67" i="361"/>
  <c r="V67" i="361"/>
  <c r="T67" i="361"/>
  <c r="AA49" i="361"/>
  <c r="AG49" i="361"/>
  <c r="X44" i="361"/>
  <c r="T45" i="361"/>
  <c r="M46" i="361"/>
  <c r="Q47" i="361"/>
  <c r="Y52" i="361"/>
  <c r="X52" i="361"/>
  <c r="T52" i="361"/>
  <c r="X53" i="361"/>
  <c r="AF55" i="361"/>
  <c r="R56" i="361"/>
  <c r="S72" i="361"/>
  <c r="R72" i="361"/>
  <c r="Q72" i="361"/>
  <c r="O72" i="361"/>
  <c r="M72" i="361"/>
  <c r="AF50" i="361"/>
  <c r="R51" i="361"/>
  <c r="AF54" i="361"/>
  <c r="R55" i="361"/>
  <c r="AH55" i="361"/>
  <c r="T56" i="361"/>
  <c r="AJ56" i="361"/>
  <c r="V57" i="361"/>
  <c r="AL57" i="361"/>
  <c r="X58" i="361"/>
  <c r="AF58" i="361"/>
  <c r="R59" i="361"/>
  <c r="AH59" i="361"/>
  <c r="T60" i="361"/>
  <c r="AJ60" i="361"/>
  <c r="X61" i="361"/>
  <c r="AF61" i="361"/>
  <c r="T62" i="361"/>
  <c r="AJ62" i="361"/>
  <c r="O63" i="361"/>
  <c r="AE63" i="361"/>
  <c r="AM63" i="361"/>
  <c r="R64" i="361"/>
  <c r="AH64" i="361"/>
  <c r="M65" i="361"/>
  <c r="AC65" i="361"/>
  <c r="X66" i="361"/>
  <c r="AF66" i="361"/>
  <c r="AA67" i="361"/>
  <c r="O68" i="361"/>
  <c r="AE68" i="361"/>
  <c r="AM68" i="361"/>
  <c r="AA69" i="361"/>
  <c r="V70" i="361"/>
  <c r="AL70" i="361"/>
  <c r="Q71" i="361"/>
  <c r="Y71" i="361"/>
  <c r="T72" i="361"/>
  <c r="AJ72" i="361"/>
  <c r="O73" i="361"/>
  <c r="AM73" i="361"/>
  <c r="R74" i="361"/>
  <c r="AH74" i="361"/>
  <c r="AL65" i="361"/>
  <c r="Q66" i="361"/>
  <c r="X68" i="361"/>
  <c r="AE70" i="361"/>
  <c r="X73" i="361"/>
  <c r="AL45" i="361"/>
  <c r="AE48" i="361"/>
  <c r="Q49" i="361"/>
  <c r="AA50" i="361"/>
  <c r="M51" i="361"/>
  <c r="AA54" i="361"/>
  <c r="M55" i="361"/>
  <c r="AM56" i="361"/>
  <c r="Y57" i="361"/>
  <c r="AM60" i="361"/>
  <c r="AM62" i="361"/>
  <c r="R63" i="361"/>
  <c r="AH63" i="361"/>
  <c r="M64" i="361"/>
  <c r="AF65" i="361"/>
  <c r="AN65" i="361"/>
  <c r="S66" i="361"/>
  <c r="AL67" i="361"/>
  <c r="R68" i="361"/>
  <c r="Z68" i="361"/>
  <c r="AL69" i="361"/>
  <c r="Q70" i="361"/>
  <c r="Y70" i="361"/>
  <c r="AG70" i="361"/>
  <c r="T71" i="361"/>
  <c r="AM72" i="361"/>
  <c r="R73" i="361"/>
  <c r="Z73" i="361"/>
  <c r="AH73" i="361"/>
  <c r="M74" i="361"/>
  <c r="AL55" i="361"/>
  <c r="X56" i="361"/>
  <c r="AL59" i="361"/>
  <c r="X60" i="361"/>
  <c r="X62" i="361"/>
  <c r="AL64" i="361"/>
  <c r="Q65" i="361"/>
  <c r="AE67" i="361"/>
  <c r="AE69" i="361"/>
  <c r="X72" i="361"/>
  <c r="AL74" i="361"/>
  <c r="AH65" i="361"/>
  <c r="M66" i="361"/>
  <c r="T68" i="361"/>
  <c r="AA70" i="361"/>
  <c r="T73" i="361"/>
  <c r="AM74" i="361"/>
  <c r="AA48" i="360"/>
  <c r="T43" i="360"/>
  <c r="M39" i="360"/>
  <c r="Z43" i="360"/>
  <c r="T46" i="360"/>
  <c r="AH45" i="360"/>
  <c r="AA43" i="360"/>
  <c r="V63" i="360"/>
  <c r="AF33" i="360"/>
  <c r="AG43" i="360"/>
  <c r="AG33" i="360"/>
  <c r="AH43" i="360"/>
  <c r="M51" i="360"/>
  <c r="Y43" i="360"/>
  <c r="Q43" i="360"/>
  <c r="R43" i="360"/>
  <c r="S43" i="360"/>
  <c r="O46" i="360"/>
  <c r="AA38" i="360"/>
  <c r="AJ43" i="360"/>
  <c r="AL42" i="360"/>
  <c r="AF44" i="360"/>
  <c r="AH51" i="360"/>
  <c r="M43" i="360"/>
  <c r="AC43" i="360"/>
  <c r="Y33" i="360"/>
  <c r="AF38" i="360"/>
  <c r="AM42" i="360"/>
  <c r="V43" i="360"/>
  <c r="AL43" i="360"/>
  <c r="AA33" i="360"/>
  <c r="O38" i="360"/>
  <c r="V48" i="360"/>
  <c r="AF59" i="360"/>
  <c r="AE43" i="360"/>
  <c r="AM43" i="360"/>
  <c r="M28" i="360"/>
  <c r="AM57" i="360"/>
  <c r="AH61" i="360"/>
  <c r="Q47" i="360"/>
  <c r="X56" i="360"/>
  <c r="AE61" i="360"/>
  <c r="X42" i="360"/>
  <c r="X46" i="360"/>
  <c r="R47" i="360"/>
  <c r="AM47" i="360"/>
  <c r="S51" i="360"/>
  <c r="M52" i="360"/>
  <c r="M61" i="360"/>
  <c r="AG61" i="360"/>
  <c r="AJ47" i="360"/>
  <c r="AG37" i="360"/>
  <c r="X38" i="360"/>
  <c r="Y42" i="360"/>
  <c r="M34" i="360"/>
  <c r="Y38" i="360"/>
  <c r="AJ40" i="360"/>
  <c r="AF56" i="360"/>
  <c r="AG62" i="360"/>
  <c r="S52" i="360"/>
  <c r="AM28" i="360"/>
  <c r="Q39" i="360"/>
  <c r="AL49" i="360"/>
  <c r="T52" i="360"/>
  <c r="AE59" i="360"/>
  <c r="V58" i="360"/>
  <c r="O28" i="360"/>
  <c r="Q29" i="360"/>
  <c r="Z39" i="360"/>
  <c r="Z42" i="360"/>
  <c r="AJ53" i="360"/>
  <c r="AN56" i="360"/>
  <c r="Y62" i="360"/>
  <c r="AJ63" i="360"/>
  <c r="R29" i="360"/>
  <c r="M31" i="360"/>
  <c r="AJ31" i="360"/>
  <c r="AE32" i="360"/>
  <c r="O39" i="360"/>
  <c r="V46" i="360"/>
  <c r="AJ46" i="360"/>
  <c r="AM51" i="360"/>
  <c r="AJ57" i="360"/>
  <c r="Y58" i="360"/>
  <c r="X61" i="360"/>
  <c r="S63" i="360"/>
  <c r="Q28" i="360"/>
  <c r="S29" i="360"/>
  <c r="AF32" i="360"/>
  <c r="X33" i="360"/>
  <c r="T42" i="360"/>
  <c r="Q44" i="360"/>
  <c r="Y47" i="360"/>
  <c r="AA49" i="360"/>
  <c r="O51" i="360"/>
  <c r="AC51" i="360"/>
  <c r="AN51" i="360"/>
  <c r="M56" i="360"/>
  <c r="AE56" i="360"/>
  <c r="AL59" i="360"/>
  <c r="AM61" i="360"/>
  <c r="R28" i="360"/>
  <c r="AG32" i="360"/>
  <c r="AN59" i="360"/>
  <c r="AN61" i="360"/>
  <c r="AN28" i="360"/>
  <c r="AJ35" i="360"/>
  <c r="AE37" i="360"/>
  <c r="AG38" i="360"/>
  <c r="R39" i="360"/>
  <c r="AJ42" i="360"/>
  <c r="T45" i="360"/>
  <c r="Y46" i="360"/>
  <c r="O47" i="360"/>
  <c r="M49" i="360"/>
  <c r="Q51" i="360"/>
  <c r="AE51" i="360"/>
  <c r="AE52" i="360"/>
  <c r="AG56" i="360"/>
  <c r="AC59" i="360"/>
  <c r="O34" i="360"/>
  <c r="AF37" i="360"/>
  <c r="M40" i="360"/>
  <c r="AF51" i="360"/>
  <c r="AH52" i="360"/>
  <c r="AH56" i="360"/>
  <c r="Y57" i="360"/>
  <c r="AF61" i="360"/>
  <c r="AJ62" i="360"/>
  <c r="Z34" i="360"/>
  <c r="O33" i="360"/>
  <c r="Q34" i="360"/>
  <c r="R34" i="360"/>
  <c r="M35" i="360"/>
  <c r="V32" i="360"/>
  <c r="AC39" i="360"/>
  <c r="AC54" i="360"/>
  <c r="O31" i="360"/>
  <c r="Q33" i="360"/>
  <c r="AM33" i="360"/>
  <c r="O35" i="360"/>
  <c r="Q38" i="360"/>
  <c r="AM38" i="360"/>
  <c r="O40" i="360"/>
  <c r="Q42" i="360"/>
  <c r="AG44" i="360"/>
  <c r="Q46" i="360"/>
  <c r="AL46" i="360"/>
  <c r="O49" i="360"/>
  <c r="AC49" i="360"/>
  <c r="AM49" i="360"/>
  <c r="AJ52" i="360"/>
  <c r="O56" i="360"/>
  <c r="Z57" i="360"/>
  <c r="V59" i="360"/>
  <c r="O61" i="360"/>
  <c r="Z61" i="360"/>
  <c r="Z62" i="360"/>
  <c r="AM62" i="360"/>
  <c r="Y63" i="360"/>
  <c r="V37" i="360"/>
  <c r="AC45" i="360"/>
  <c r="O57" i="360"/>
  <c r="AA28" i="360"/>
  <c r="M29" i="360"/>
  <c r="AA32" i="360"/>
  <c r="R33" i="360"/>
  <c r="AC33" i="360"/>
  <c r="AN33" i="360"/>
  <c r="AE34" i="360"/>
  <c r="AA37" i="360"/>
  <c r="R38" i="360"/>
  <c r="AC38" i="360"/>
  <c r="AN38" i="360"/>
  <c r="AE39" i="360"/>
  <c r="AN42" i="360"/>
  <c r="X44" i="360"/>
  <c r="AH44" i="360"/>
  <c r="V45" i="360"/>
  <c r="AF45" i="360"/>
  <c r="AM46" i="360"/>
  <c r="S47" i="360"/>
  <c r="AE47" i="360"/>
  <c r="M48" i="360"/>
  <c r="AC48" i="360"/>
  <c r="AG51" i="360"/>
  <c r="O52" i="360"/>
  <c r="Y52" i="360"/>
  <c r="Y53" i="360"/>
  <c r="AE54" i="360"/>
  <c r="AA56" i="360"/>
  <c r="Q57" i="360"/>
  <c r="AG59" i="360"/>
  <c r="AA61" i="360"/>
  <c r="Q62" i="360"/>
  <c r="AC34" i="360"/>
  <c r="Q31" i="360"/>
  <c r="AL32" i="360"/>
  <c r="S33" i="360"/>
  <c r="AG34" i="360"/>
  <c r="Q35" i="360"/>
  <c r="AL37" i="360"/>
  <c r="S38" i="360"/>
  <c r="AG39" i="360"/>
  <c r="Q40" i="360"/>
  <c r="Y44" i="360"/>
  <c r="AN46" i="360"/>
  <c r="AG47" i="360"/>
  <c r="AE49" i="360"/>
  <c r="Z52" i="360"/>
  <c r="AM52" i="360"/>
  <c r="S54" i="360"/>
  <c r="AF54" i="360"/>
  <c r="Q56" i="360"/>
  <c r="R57" i="360"/>
  <c r="Q61" i="360"/>
  <c r="R62" i="360"/>
  <c r="AH29" i="360"/>
  <c r="S31" i="360"/>
  <c r="AM32" i="360"/>
  <c r="Y34" i="360"/>
  <c r="AH34" i="360"/>
  <c r="S35" i="360"/>
  <c r="AM37" i="360"/>
  <c r="Y39" i="360"/>
  <c r="AH39" i="360"/>
  <c r="S40" i="360"/>
  <c r="Z44" i="360"/>
  <c r="X45" i="360"/>
  <c r="AF49" i="360"/>
  <c r="Q52" i="360"/>
  <c r="AG54" i="360"/>
  <c r="R56" i="360"/>
  <c r="AM56" i="360"/>
  <c r="S57" i="360"/>
  <c r="AH57" i="360"/>
  <c r="T58" i="360"/>
  <c r="R61" i="360"/>
  <c r="S62" i="360"/>
  <c r="V53" i="360"/>
  <c r="T31" i="360"/>
  <c r="T35" i="360"/>
  <c r="T40" i="360"/>
  <c r="Z45" i="360"/>
  <c r="T57" i="360"/>
  <c r="T62" i="360"/>
  <c r="AH62" i="360"/>
  <c r="T63" i="360"/>
  <c r="V44" i="360"/>
  <c r="AC47" i="360"/>
  <c r="O62" i="360"/>
  <c r="AA34" i="360"/>
  <c r="AA39" i="360"/>
  <c r="AA47" i="360"/>
  <c r="T53" i="360"/>
  <c r="AE29" i="360"/>
  <c r="AE28" i="360"/>
  <c r="AG29" i="360"/>
  <c r="AF28" i="360"/>
  <c r="Y29" i="360"/>
  <c r="AC29" i="360"/>
  <c r="X28" i="360"/>
  <c r="AG28" i="360"/>
  <c r="Z29" i="360"/>
  <c r="Y28" i="360"/>
  <c r="AA29" i="360"/>
  <c r="AH48" i="360"/>
  <c r="AN48" i="360"/>
  <c r="AM48" i="360"/>
  <c r="T54" i="360"/>
  <c r="Z54" i="360"/>
  <c r="Y54" i="360"/>
  <c r="AC31" i="360"/>
  <c r="O32" i="360"/>
  <c r="AC35" i="360"/>
  <c r="O37" i="360"/>
  <c r="AC40" i="360"/>
  <c r="AC42" i="360"/>
  <c r="AA42" i="360"/>
  <c r="Q45" i="360"/>
  <c r="O45" i="360"/>
  <c r="AJ48" i="360"/>
  <c r="V51" i="360"/>
  <c r="T51" i="360"/>
  <c r="V54" i="360"/>
  <c r="AJ58" i="360"/>
  <c r="Z28" i="360"/>
  <c r="AH28" i="360"/>
  <c r="T29" i="360"/>
  <c r="AJ29" i="360"/>
  <c r="V31" i="360"/>
  <c r="AL31" i="360"/>
  <c r="X32" i="360"/>
  <c r="AN32" i="360"/>
  <c r="Z33" i="360"/>
  <c r="AH33" i="360"/>
  <c r="T34" i="360"/>
  <c r="AJ34" i="360"/>
  <c r="V35" i="360"/>
  <c r="AL35" i="360"/>
  <c r="X37" i="360"/>
  <c r="AN37" i="360"/>
  <c r="Z38" i="360"/>
  <c r="AH38" i="360"/>
  <c r="T39" i="360"/>
  <c r="AJ39" i="360"/>
  <c r="V40" i="360"/>
  <c r="AL40" i="360"/>
  <c r="R44" i="360"/>
  <c r="AJ44" i="360"/>
  <c r="AJ45" i="360"/>
  <c r="AC46" i="360"/>
  <c r="AA46" i="360"/>
  <c r="Z47" i="360"/>
  <c r="AN47" i="360"/>
  <c r="AL47" i="360"/>
  <c r="O48" i="360"/>
  <c r="Y48" i="360"/>
  <c r="T49" i="360"/>
  <c r="Z49" i="360"/>
  <c r="Y49" i="360"/>
  <c r="R53" i="360"/>
  <c r="O53" i="360"/>
  <c r="M53" i="360"/>
  <c r="AA63" i="360"/>
  <c r="AG63" i="360"/>
  <c r="AF63" i="360"/>
  <c r="AE63" i="360"/>
  <c r="AC63" i="360"/>
  <c r="AE31" i="360"/>
  <c r="AM31" i="360"/>
  <c r="Q32" i="360"/>
  <c r="Y32" i="360"/>
  <c r="AE35" i="360"/>
  <c r="AM35" i="360"/>
  <c r="Q37" i="360"/>
  <c r="Y37" i="360"/>
  <c r="AE40" i="360"/>
  <c r="AM40" i="360"/>
  <c r="AE42" i="360"/>
  <c r="R45" i="360"/>
  <c r="AL48" i="360"/>
  <c r="X51" i="360"/>
  <c r="X54" i="360"/>
  <c r="AJ54" i="360"/>
  <c r="AH54" i="360"/>
  <c r="AM54" i="360"/>
  <c r="AF57" i="360"/>
  <c r="AE57" i="360"/>
  <c r="AC57" i="360"/>
  <c r="AA57" i="360"/>
  <c r="AH58" i="360"/>
  <c r="AN58" i="360"/>
  <c r="AM58" i="360"/>
  <c r="T28" i="360"/>
  <c r="AJ28" i="360"/>
  <c r="V29" i="360"/>
  <c r="AL29" i="360"/>
  <c r="X31" i="360"/>
  <c r="AF31" i="360"/>
  <c r="AN31" i="360"/>
  <c r="R32" i="360"/>
  <c r="Z32" i="360"/>
  <c r="AH32" i="360"/>
  <c r="T33" i="360"/>
  <c r="AJ33" i="360"/>
  <c r="V34" i="360"/>
  <c r="AL34" i="360"/>
  <c r="X35" i="360"/>
  <c r="AF35" i="360"/>
  <c r="AN35" i="360"/>
  <c r="R37" i="360"/>
  <c r="Z37" i="360"/>
  <c r="AH37" i="360"/>
  <c r="T38" i="360"/>
  <c r="AJ38" i="360"/>
  <c r="V39" i="360"/>
  <c r="AL39" i="360"/>
  <c r="X40" i="360"/>
  <c r="AF40" i="360"/>
  <c r="AN40" i="360"/>
  <c r="AF42" i="360"/>
  <c r="AE44" i="360"/>
  <c r="AC44" i="360"/>
  <c r="AL44" i="360"/>
  <c r="S45" i="360"/>
  <c r="AG45" i="360"/>
  <c r="AE45" i="360"/>
  <c r="AL45" i="360"/>
  <c r="AE46" i="360"/>
  <c r="Q48" i="360"/>
  <c r="AF48" i="360"/>
  <c r="AE48" i="360"/>
  <c r="Y51" i="360"/>
  <c r="Q53" i="360"/>
  <c r="AF53" i="360"/>
  <c r="AE53" i="360"/>
  <c r="AC53" i="360"/>
  <c r="AM29" i="360"/>
  <c r="Y31" i="360"/>
  <c r="AG31" i="360"/>
  <c r="S32" i="360"/>
  <c r="AM34" i="360"/>
  <c r="Y35" i="360"/>
  <c r="AG35" i="360"/>
  <c r="S37" i="360"/>
  <c r="AM39" i="360"/>
  <c r="Y40" i="360"/>
  <c r="AG40" i="360"/>
  <c r="M42" i="360"/>
  <c r="S42" i="360"/>
  <c r="AG42" i="360"/>
  <c r="AN44" i="360"/>
  <c r="AN45" i="360"/>
  <c r="S48" i="360"/>
  <c r="X49" i="360"/>
  <c r="AJ49" i="360"/>
  <c r="AH49" i="360"/>
  <c r="Z51" i="360"/>
  <c r="S53" i="360"/>
  <c r="R54" i="360"/>
  <c r="Q54" i="360"/>
  <c r="O54" i="360"/>
  <c r="AL54" i="360"/>
  <c r="AG57" i="360"/>
  <c r="R58" i="360"/>
  <c r="Q58" i="360"/>
  <c r="O58" i="360"/>
  <c r="M58" i="360"/>
  <c r="S59" i="360"/>
  <c r="R59" i="360"/>
  <c r="Q59" i="360"/>
  <c r="O59" i="360"/>
  <c r="O42" i="360"/>
  <c r="M46" i="360"/>
  <c r="S46" i="360"/>
  <c r="AG46" i="360"/>
  <c r="R49" i="360"/>
  <c r="Q49" i="360"/>
  <c r="AG53" i="360"/>
  <c r="AN54" i="360"/>
  <c r="V56" i="360"/>
  <c r="T56" i="360"/>
  <c r="Y56" i="360"/>
  <c r="AG58" i="360"/>
  <c r="AF58" i="360"/>
  <c r="AE58" i="360"/>
  <c r="AC58" i="360"/>
  <c r="O44" i="360"/>
  <c r="M44" i="360"/>
  <c r="X47" i="360"/>
  <c r="V47" i="360"/>
  <c r="Z48" i="360"/>
  <c r="X48" i="360"/>
  <c r="AF52" i="360"/>
  <c r="AC52" i="360"/>
  <c r="AA52" i="360"/>
  <c r="AH53" i="360"/>
  <c r="AN53" i="360"/>
  <c r="AM53" i="360"/>
  <c r="T59" i="360"/>
  <c r="Z59" i="360"/>
  <c r="Y59" i="360"/>
  <c r="AM59" i="360"/>
  <c r="Y61" i="360"/>
  <c r="AA62" i="360"/>
  <c r="M63" i="360"/>
  <c r="AL63" i="360"/>
  <c r="AC62" i="360"/>
  <c r="O63" i="360"/>
  <c r="AM63" i="360"/>
  <c r="AJ51" i="360"/>
  <c r="V52" i="360"/>
  <c r="AL52" i="360"/>
  <c r="X53" i="360"/>
  <c r="AJ56" i="360"/>
  <c r="V57" i="360"/>
  <c r="AL57" i="360"/>
  <c r="X58" i="360"/>
  <c r="AH59" i="360"/>
  <c r="T61" i="360"/>
  <c r="AJ61" i="360"/>
  <c r="V62" i="360"/>
  <c r="AL62" i="360"/>
  <c r="X63" i="360"/>
  <c r="AN63" i="360"/>
  <c r="AE62" i="360"/>
  <c r="Q63" i="360"/>
  <c r="AA56" i="359"/>
  <c r="M56" i="359"/>
  <c r="Y83" i="357"/>
  <c r="AA47" i="359"/>
  <c r="AG30" i="350"/>
  <c r="Q55" i="359"/>
  <c r="AH55" i="359"/>
  <c r="AF71" i="351"/>
  <c r="AC54" i="359"/>
  <c r="T55" i="359"/>
  <c r="Y56" i="359"/>
  <c r="AA50" i="359"/>
  <c r="V55" i="359"/>
  <c r="O56" i="359"/>
  <c r="Q47" i="359"/>
  <c r="R47" i="359"/>
  <c r="AN48" i="359"/>
  <c r="AL54" i="359"/>
  <c r="X55" i="359"/>
  <c r="AJ55" i="359"/>
  <c r="Q56" i="359"/>
  <c r="S47" i="359"/>
  <c r="AG50" i="359"/>
  <c r="AA54" i="359"/>
  <c r="Y55" i="359"/>
  <c r="S56" i="359"/>
  <c r="T47" i="359"/>
  <c r="AG47" i="359"/>
  <c r="AL55" i="359"/>
  <c r="T56" i="359"/>
  <c r="M47" i="359"/>
  <c r="AH47" i="359"/>
  <c r="AJ47" i="359"/>
  <c r="AC47" i="359"/>
  <c r="V47" i="359"/>
  <c r="AL47" i="359"/>
  <c r="AE47" i="359"/>
  <c r="AM47" i="359"/>
  <c r="S54" i="359"/>
  <c r="AG56" i="359"/>
  <c r="AC49" i="359"/>
  <c r="Y50" i="359"/>
  <c r="T54" i="359"/>
  <c r="AJ54" i="359"/>
  <c r="O55" i="359"/>
  <c r="AE55" i="359"/>
  <c r="Z56" i="359"/>
  <c r="AH56" i="359"/>
  <c r="V54" i="359"/>
  <c r="AJ56" i="359"/>
  <c r="AH48" i="359"/>
  <c r="O54" i="359"/>
  <c r="AE54" i="359"/>
  <c r="AM54" i="359"/>
  <c r="R55" i="359"/>
  <c r="AC56" i="359"/>
  <c r="Y49" i="359"/>
  <c r="X54" i="359"/>
  <c r="AN54" i="359"/>
  <c r="S55" i="359"/>
  <c r="AA55" i="359"/>
  <c r="V56" i="359"/>
  <c r="AL56" i="359"/>
  <c r="Z49" i="359"/>
  <c r="Q54" i="359"/>
  <c r="Y54" i="359"/>
  <c r="AE56" i="359"/>
  <c r="AM56" i="359"/>
  <c r="T48" i="359"/>
  <c r="AM48" i="359"/>
  <c r="AA49" i="359"/>
  <c r="AH50" i="359"/>
  <c r="Q50" i="359"/>
  <c r="R50" i="359"/>
  <c r="Q48" i="359"/>
  <c r="S50" i="359"/>
  <c r="R48" i="359"/>
  <c r="M50" i="359"/>
  <c r="AE48" i="359"/>
  <c r="A50" i="359"/>
  <c r="AF48" i="359"/>
  <c r="T50" i="359"/>
  <c r="AJ50" i="359"/>
  <c r="Q49" i="359"/>
  <c r="AC50" i="359"/>
  <c r="X48" i="359"/>
  <c r="R49" i="359"/>
  <c r="V50" i="359"/>
  <c r="AL50" i="359"/>
  <c r="O48" i="359"/>
  <c r="Y48" i="359"/>
  <c r="AJ48" i="359"/>
  <c r="AG49" i="359"/>
  <c r="AE50" i="359"/>
  <c r="AM50" i="359"/>
  <c r="Z48" i="359"/>
  <c r="AH49" i="359"/>
  <c r="AG48" i="359"/>
  <c r="S49" i="359"/>
  <c r="T49" i="359"/>
  <c r="AJ49" i="359"/>
  <c r="S48" i="359"/>
  <c r="AA48" i="359"/>
  <c r="M49" i="359"/>
  <c r="V49" i="359"/>
  <c r="AL49" i="359"/>
  <c r="AE49" i="359"/>
  <c r="AM49" i="359"/>
  <c r="AA43" i="359"/>
  <c r="M41" i="359"/>
  <c r="AH41" i="359"/>
  <c r="T41" i="359"/>
  <c r="AF42" i="359"/>
  <c r="AG42" i="359"/>
  <c r="Z41" i="359"/>
  <c r="AA41" i="359"/>
  <c r="AH43" i="359"/>
  <c r="AA42" i="359"/>
  <c r="Q43" i="359"/>
  <c r="R43" i="359"/>
  <c r="S43" i="359"/>
  <c r="AC43" i="359"/>
  <c r="R41" i="359"/>
  <c r="S41" i="359"/>
  <c r="AL42" i="359"/>
  <c r="AG43" i="359"/>
  <c r="AC42" i="359"/>
  <c r="AM42" i="359"/>
  <c r="AN42" i="359"/>
  <c r="Y43" i="359"/>
  <c r="Z43" i="359"/>
  <c r="M42" i="359"/>
  <c r="V42" i="359"/>
  <c r="AJ41" i="359"/>
  <c r="O42" i="359"/>
  <c r="AC41" i="359"/>
  <c r="X42" i="359"/>
  <c r="T43" i="359"/>
  <c r="AJ43" i="359"/>
  <c r="V41" i="359"/>
  <c r="AL41" i="359"/>
  <c r="Q42" i="359"/>
  <c r="Y42" i="359"/>
  <c r="M43" i="359"/>
  <c r="O41" i="359"/>
  <c r="AE41" i="359"/>
  <c r="AM41" i="359"/>
  <c r="R42" i="359"/>
  <c r="Z42" i="359"/>
  <c r="AH42" i="359"/>
  <c r="V43" i="359"/>
  <c r="AL43" i="359"/>
  <c r="X41" i="359"/>
  <c r="AF41" i="359"/>
  <c r="AE43" i="359"/>
  <c r="AM43" i="359"/>
  <c r="AA30" i="359"/>
  <c r="O29" i="359"/>
  <c r="Z36" i="359"/>
  <c r="AL29" i="359"/>
  <c r="Q29" i="359"/>
  <c r="Y45" i="359"/>
  <c r="S37" i="359"/>
  <c r="Z45" i="359"/>
  <c r="T30" i="359"/>
  <c r="AA45" i="359"/>
  <c r="Q39" i="359"/>
  <c r="T36" i="359"/>
  <c r="M37" i="359"/>
  <c r="S31" i="359"/>
  <c r="AH36" i="359"/>
  <c r="Q45" i="359"/>
  <c r="R45" i="359"/>
  <c r="Q52" i="359"/>
  <c r="T45" i="359"/>
  <c r="T29" i="359"/>
  <c r="X36" i="359"/>
  <c r="AE51" i="359"/>
  <c r="X45" i="359"/>
  <c r="M46" i="359"/>
  <c r="X34" i="359"/>
  <c r="Y34" i="359"/>
  <c r="AL28" i="359"/>
  <c r="T31" i="359"/>
  <c r="Z34" i="359"/>
  <c r="Y36" i="359"/>
  <c r="T39" i="359"/>
  <c r="AH39" i="359"/>
  <c r="S45" i="359"/>
  <c r="X52" i="359"/>
  <c r="AM52" i="359"/>
  <c r="Z29" i="359"/>
  <c r="Q30" i="359"/>
  <c r="Q36" i="359"/>
  <c r="S46" i="359"/>
  <c r="Y52" i="359"/>
  <c r="R30" i="359"/>
  <c r="AH30" i="359"/>
  <c r="Q34" i="359"/>
  <c r="R36" i="359"/>
  <c r="AA36" i="359"/>
  <c r="AE38" i="359"/>
  <c r="AJ39" i="359"/>
  <c r="AG45" i="359"/>
  <c r="T46" i="359"/>
  <c r="Z52" i="359"/>
  <c r="S30" i="359"/>
  <c r="T34" i="359"/>
  <c r="AH34" i="359"/>
  <c r="S36" i="359"/>
  <c r="X39" i="359"/>
  <c r="AH45" i="359"/>
  <c r="Y39" i="359"/>
  <c r="AE33" i="359"/>
  <c r="AJ34" i="359"/>
  <c r="AG36" i="359"/>
  <c r="T37" i="359"/>
  <c r="Z39" i="359"/>
  <c r="T52" i="359"/>
  <c r="AH52" i="359"/>
  <c r="X30" i="359"/>
  <c r="Y29" i="359"/>
  <c r="Y30" i="359"/>
  <c r="M31" i="359"/>
  <c r="Z30" i="359"/>
  <c r="AH73" i="355"/>
  <c r="AH28" i="359"/>
  <c r="X29" i="359"/>
  <c r="AH29" i="359"/>
  <c r="AG30" i="359"/>
  <c r="AN33" i="359"/>
  <c r="AG34" i="359"/>
  <c r="AN38" i="359"/>
  <c r="AG39" i="359"/>
  <c r="AN51" i="359"/>
  <c r="AG52" i="359"/>
  <c r="AJ33" i="359"/>
  <c r="AJ38" i="359"/>
  <c r="AJ51" i="359"/>
  <c r="Y76" i="349"/>
  <c r="V28" i="359"/>
  <c r="AJ28" i="359"/>
  <c r="AJ29" i="359"/>
  <c r="AH33" i="359"/>
  <c r="O34" i="359"/>
  <c r="AH38" i="359"/>
  <c r="O39" i="359"/>
  <c r="AH51" i="359"/>
  <c r="O52" i="359"/>
  <c r="AC28" i="359"/>
  <c r="AM28" i="359"/>
  <c r="AE29" i="359"/>
  <c r="AM29" i="359"/>
  <c r="AL34" i="359"/>
  <c r="AL39" i="359"/>
  <c r="AN52" i="359"/>
  <c r="AG84" i="349"/>
  <c r="T58" i="355"/>
  <c r="M76" i="355"/>
  <c r="AF29" i="359"/>
  <c r="AL33" i="359"/>
  <c r="AE34" i="359"/>
  <c r="AM34" i="359"/>
  <c r="AL38" i="359"/>
  <c r="AE39" i="359"/>
  <c r="AM39" i="359"/>
  <c r="AL51" i="359"/>
  <c r="AE52" i="359"/>
  <c r="V33" i="359"/>
  <c r="V38" i="359"/>
  <c r="V51" i="359"/>
  <c r="AG50" i="349"/>
  <c r="Y31" i="350"/>
  <c r="AA56" i="355"/>
  <c r="T75" i="355"/>
  <c r="AH56" i="358"/>
  <c r="AE28" i="359"/>
  <c r="AG29" i="359"/>
  <c r="AF30" i="359"/>
  <c r="R31" i="359"/>
  <c r="AJ31" i="359"/>
  <c r="AC33" i="359"/>
  <c r="AF34" i="359"/>
  <c r="AF36" i="359"/>
  <c r="R37" i="359"/>
  <c r="AJ37" i="359"/>
  <c r="AC38" i="359"/>
  <c r="AF39" i="359"/>
  <c r="AF45" i="359"/>
  <c r="R46" i="359"/>
  <c r="AJ46" i="359"/>
  <c r="AC51" i="359"/>
  <c r="AF52" i="359"/>
  <c r="T28" i="359"/>
  <c r="AN30" i="359"/>
  <c r="Z31" i="359"/>
  <c r="AH31" i="359"/>
  <c r="T33" i="359"/>
  <c r="AN36" i="359"/>
  <c r="Z37" i="359"/>
  <c r="AH37" i="359"/>
  <c r="T38" i="359"/>
  <c r="AN45" i="359"/>
  <c r="Z46" i="359"/>
  <c r="AH46" i="359"/>
  <c r="T51" i="359"/>
  <c r="M28" i="359"/>
  <c r="AA31" i="359"/>
  <c r="M33" i="359"/>
  <c r="AA37" i="359"/>
  <c r="M38" i="359"/>
  <c r="AA46" i="359"/>
  <c r="M51" i="359"/>
  <c r="O28" i="359"/>
  <c r="AC31" i="359"/>
  <c r="O33" i="359"/>
  <c r="AC37" i="359"/>
  <c r="O38" i="359"/>
  <c r="AC46" i="359"/>
  <c r="O51" i="359"/>
  <c r="X28" i="359"/>
  <c r="AF28" i="359"/>
  <c r="R29" i="359"/>
  <c r="AJ30" i="359"/>
  <c r="V31" i="359"/>
  <c r="AL31" i="359"/>
  <c r="X33" i="359"/>
  <c r="AF33" i="359"/>
  <c r="R34" i="359"/>
  <c r="AJ36" i="359"/>
  <c r="V37" i="359"/>
  <c r="AL37" i="359"/>
  <c r="X38" i="359"/>
  <c r="AF38" i="359"/>
  <c r="R39" i="359"/>
  <c r="AJ45" i="359"/>
  <c r="V46" i="359"/>
  <c r="AL46" i="359"/>
  <c r="X51" i="359"/>
  <c r="AF51" i="359"/>
  <c r="R52" i="359"/>
  <c r="Q28" i="359"/>
  <c r="Y28" i="359"/>
  <c r="AG28" i="359"/>
  <c r="S29" i="359"/>
  <c r="AA29" i="359"/>
  <c r="M30" i="359"/>
  <c r="AC30" i="359"/>
  <c r="O31" i="359"/>
  <c r="AE31" i="359"/>
  <c r="AM31" i="359"/>
  <c r="Q33" i="359"/>
  <c r="Y33" i="359"/>
  <c r="AG33" i="359"/>
  <c r="S34" i="359"/>
  <c r="AA34" i="359"/>
  <c r="M36" i="359"/>
  <c r="AC36" i="359"/>
  <c r="O37" i="359"/>
  <c r="AE37" i="359"/>
  <c r="AM37" i="359"/>
  <c r="Q38" i="359"/>
  <c r="Y38" i="359"/>
  <c r="AG38" i="359"/>
  <c r="S39" i="359"/>
  <c r="AA39" i="359"/>
  <c r="M45" i="359"/>
  <c r="AC45" i="359"/>
  <c r="O46" i="359"/>
  <c r="AE46" i="359"/>
  <c r="AM46" i="359"/>
  <c r="Q51" i="359"/>
  <c r="Y51" i="359"/>
  <c r="AG51" i="359"/>
  <c r="S52" i="359"/>
  <c r="AA52" i="359"/>
  <c r="R28" i="359"/>
  <c r="AL30" i="359"/>
  <c r="X31" i="359"/>
  <c r="AF31" i="359"/>
  <c r="R33" i="359"/>
  <c r="AL36" i="359"/>
  <c r="X37" i="359"/>
  <c r="AF37" i="359"/>
  <c r="R38" i="359"/>
  <c r="AL45" i="359"/>
  <c r="X46" i="359"/>
  <c r="AF46" i="359"/>
  <c r="R51" i="359"/>
  <c r="AL52" i="359"/>
  <c r="AA62" i="358"/>
  <c r="AA59" i="358"/>
  <c r="AC60" i="358"/>
  <c r="AA60" i="358"/>
  <c r="T62" i="358"/>
  <c r="AA57" i="358"/>
  <c r="AH59" i="358"/>
  <c r="R58" i="358"/>
  <c r="AC59" i="358"/>
  <c r="R56" i="358"/>
  <c r="AE57" i="358"/>
  <c r="S58" i="358"/>
  <c r="Q59" i="358"/>
  <c r="Z52" i="358"/>
  <c r="S56" i="358"/>
  <c r="AF57" i="358"/>
  <c r="AL61" i="358"/>
  <c r="R59" i="358"/>
  <c r="AG59" i="358"/>
  <c r="AG57" i="358"/>
  <c r="AM61" i="358"/>
  <c r="S59" i="358"/>
  <c r="AN61" i="358"/>
  <c r="V61" i="358"/>
  <c r="S57" i="358"/>
  <c r="M60" i="358"/>
  <c r="AA61" i="358"/>
  <c r="AG62" i="358"/>
  <c r="Z58" i="358"/>
  <c r="AA58" i="358"/>
  <c r="M59" i="358"/>
  <c r="Y59" i="358"/>
  <c r="AC58" i="358"/>
  <c r="Z59" i="358"/>
  <c r="T56" i="358"/>
  <c r="AJ56" i="358"/>
  <c r="AN58" i="358"/>
  <c r="AE61" i="358"/>
  <c r="Y62" i="358"/>
  <c r="T59" i="358"/>
  <c r="AJ59" i="358"/>
  <c r="AN56" i="358"/>
  <c r="V58" i="358"/>
  <c r="AF61" i="358"/>
  <c r="Z62" i="358"/>
  <c r="M56" i="358"/>
  <c r="Z56" i="358"/>
  <c r="M57" i="358"/>
  <c r="AM57" i="358"/>
  <c r="AF58" i="358"/>
  <c r="AG60" i="358"/>
  <c r="X61" i="358"/>
  <c r="AG61" i="358"/>
  <c r="Q62" i="358"/>
  <c r="V59" i="358"/>
  <c r="AL59" i="358"/>
  <c r="AE30" i="358"/>
  <c r="AN57" i="358"/>
  <c r="X58" i="358"/>
  <c r="AG58" i="358"/>
  <c r="S60" i="358"/>
  <c r="Y61" i="358"/>
  <c r="R62" i="358"/>
  <c r="AE59" i="358"/>
  <c r="AM59" i="358"/>
  <c r="AH36" i="358"/>
  <c r="O57" i="358"/>
  <c r="Y58" i="358"/>
  <c r="AH58" i="358"/>
  <c r="Z61" i="358"/>
  <c r="S62" i="358"/>
  <c r="AF30" i="358"/>
  <c r="AL34" i="358"/>
  <c r="AJ39" i="358"/>
  <c r="Y52" i="358"/>
  <c r="AA56" i="358"/>
  <c r="V57" i="358"/>
  <c r="AL57" i="358"/>
  <c r="Q58" i="358"/>
  <c r="T60" i="358"/>
  <c r="AJ60" i="358"/>
  <c r="O61" i="358"/>
  <c r="AH62" i="358"/>
  <c r="T29" i="358"/>
  <c r="AL39" i="358"/>
  <c r="AC56" i="358"/>
  <c r="X57" i="358"/>
  <c r="V60" i="358"/>
  <c r="AL60" i="358"/>
  <c r="Q61" i="358"/>
  <c r="AJ62" i="358"/>
  <c r="AM30" i="358"/>
  <c r="AF31" i="358"/>
  <c r="Z34" i="358"/>
  <c r="T35" i="358"/>
  <c r="AM39" i="358"/>
  <c r="V56" i="358"/>
  <c r="AL56" i="358"/>
  <c r="Q57" i="358"/>
  <c r="Y57" i="358"/>
  <c r="AJ58" i="358"/>
  <c r="O60" i="358"/>
  <c r="AE60" i="358"/>
  <c r="AM60" i="358"/>
  <c r="R61" i="358"/>
  <c r="AH61" i="358"/>
  <c r="M62" i="358"/>
  <c r="AC62" i="358"/>
  <c r="AN30" i="358"/>
  <c r="AG31" i="358"/>
  <c r="AJ37" i="358"/>
  <c r="AC39" i="358"/>
  <c r="AN39" i="358"/>
  <c r="AJ40" i="358"/>
  <c r="AH53" i="358"/>
  <c r="O56" i="358"/>
  <c r="AE56" i="358"/>
  <c r="Z57" i="358"/>
  <c r="AH57" i="358"/>
  <c r="M58" i="358"/>
  <c r="X60" i="358"/>
  <c r="AN60" i="358"/>
  <c r="S61" i="358"/>
  <c r="V62" i="358"/>
  <c r="AL62" i="358"/>
  <c r="X56" i="358"/>
  <c r="AF56" i="358"/>
  <c r="AL58" i="358"/>
  <c r="Q60" i="358"/>
  <c r="Y60" i="358"/>
  <c r="AE62" i="358"/>
  <c r="AM62" i="358"/>
  <c r="AA36" i="358"/>
  <c r="T37" i="358"/>
  <c r="AL37" i="358"/>
  <c r="AE39" i="358"/>
  <c r="AN40" i="358"/>
  <c r="AG44" i="358"/>
  <c r="V52" i="358"/>
  <c r="T47" i="358"/>
  <c r="X51" i="358"/>
  <c r="Z51" i="358"/>
  <c r="S49" i="358"/>
  <c r="R54" i="358"/>
  <c r="T51" i="358"/>
  <c r="AJ29" i="358"/>
  <c r="AH31" i="358"/>
  <c r="AM34" i="358"/>
  <c r="AL35" i="358"/>
  <c r="T40" i="358"/>
  <c r="AM40" i="358"/>
  <c r="AH41" i="358"/>
  <c r="Q44" i="358"/>
  <c r="M45" i="358"/>
  <c r="AH48" i="358"/>
  <c r="T49" i="358"/>
  <c r="AM51" i="358"/>
  <c r="X52" i="358"/>
  <c r="T54" i="358"/>
  <c r="AM35" i="358"/>
  <c r="X46" i="358"/>
  <c r="AL46" i="358"/>
  <c r="AL49" i="358"/>
  <c r="AN51" i="358"/>
  <c r="AL52" i="358"/>
  <c r="AF53" i="358"/>
  <c r="AL29" i="358"/>
  <c r="O35" i="358"/>
  <c r="AN35" i="358"/>
  <c r="Z46" i="358"/>
  <c r="AM46" i="358"/>
  <c r="AJ48" i="358"/>
  <c r="AN29" i="358"/>
  <c r="AF35" i="358"/>
  <c r="AN46" i="358"/>
  <c r="V46" i="358"/>
  <c r="AJ49" i="358"/>
  <c r="AH28" i="358"/>
  <c r="AL33" i="358"/>
  <c r="Q35" i="358"/>
  <c r="AG35" i="358"/>
  <c r="AL42" i="358"/>
  <c r="AH47" i="358"/>
  <c r="X48" i="358"/>
  <c r="AL48" i="358"/>
  <c r="R53" i="358"/>
  <c r="AJ46" i="358"/>
  <c r="AJ52" i="358"/>
  <c r="T33" i="358"/>
  <c r="AN33" i="358"/>
  <c r="R35" i="358"/>
  <c r="AH35" i="358"/>
  <c r="T42" i="358"/>
  <c r="AA45" i="358"/>
  <c r="T46" i="358"/>
  <c r="Y48" i="358"/>
  <c r="AH49" i="358"/>
  <c r="AH52" i="358"/>
  <c r="AE40" i="358"/>
  <c r="AG43" i="358"/>
  <c r="S44" i="358"/>
  <c r="Q40" i="358"/>
  <c r="AF40" i="358"/>
  <c r="R40" i="358"/>
  <c r="X39" i="358"/>
  <c r="O44" i="358"/>
  <c r="AE44" i="358"/>
  <c r="AC34" i="358"/>
  <c r="S28" i="358"/>
  <c r="X31" i="358"/>
  <c r="AJ31" i="358"/>
  <c r="V40" i="358"/>
  <c r="O45" i="358"/>
  <c r="V47" i="358"/>
  <c r="V41" i="358"/>
  <c r="V30" i="358"/>
  <c r="AH30" i="358"/>
  <c r="O31" i="358"/>
  <c r="Z31" i="358"/>
  <c r="AE34" i="358"/>
  <c r="AN34" i="358"/>
  <c r="R36" i="358"/>
  <c r="AF39" i="358"/>
  <c r="AG40" i="358"/>
  <c r="Y41" i="358"/>
  <c r="M42" i="358"/>
  <c r="Y43" i="358"/>
  <c r="AC45" i="358"/>
  <c r="AJ47" i="358"/>
  <c r="Q48" i="358"/>
  <c r="Z48" i="358"/>
  <c r="AN48" i="358"/>
  <c r="V49" i="358"/>
  <c r="AH51" i="358"/>
  <c r="AN52" i="358"/>
  <c r="X53" i="358"/>
  <c r="AL54" i="358"/>
  <c r="AL31" i="358"/>
  <c r="AF34" i="358"/>
  <c r="X35" i="358"/>
  <c r="S36" i="358"/>
  <c r="V39" i="358"/>
  <c r="O40" i="358"/>
  <c r="X40" i="358"/>
  <c r="AH40" i="358"/>
  <c r="Q41" i="358"/>
  <c r="Z41" i="358"/>
  <c r="AJ42" i="358"/>
  <c r="Z43" i="358"/>
  <c r="M44" i="358"/>
  <c r="Y44" i="358"/>
  <c r="Q45" i="358"/>
  <c r="X47" i="358"/>
  <c r="V51" i="358"/>
  <c r="Z53" i="358"/>
  <c r="AN53" i="358"/>
  <c r="Z54" i="358"/>
  <c r="AM54" i="358"/>
  <c r="AA28" i="358"/>
  <c r="Z30" i="358"/>
  <c r="AJ30" i="358"/>
  <c r="Q31" i="358"/>
  <c r="AM31" i="358"/>
  <c r="AH34" i="358"/>
  <c r="Z35" i="358"/>
  <c r="T36" i="358"/>
  <c r="Y40" i="358"/>
  <c r="R41" i="358"/>
  <c r="AA41" i="358"/>
  <c r="AA44" i="358"/>
  <c r="R45" i="358"/>
  <c r="AE45" i="358"/>
  <c r="O47" i="358"/>
  <c r="Y47" i="358"/>
  <c r="AL47" i="358"/>
  <c r="T48" i="358"/>
  <c r="X49" i="358"/>
  <c r="AJ51" i="358"/>
  <c r="AF52" i="358"/>
  <c r="AA53" i="358"/>
  <c r="M54" i="358"/>
  <c r="AN54" i="358"/>
  <c r="R31" i="358"/>
  <c r="S41" i="358"/>
  <c r="AG45" i="358"/>
  <c r="AM47" i="358"/>
  <c r="Z49" i="358"/>
  <c r="V53" i="358"/>
  <c r="AJ54" i="358"/>
  <c r="AC30" i="358"/>
  <c r="T31" i="358"/>
  <c r="AJ33" i="358"/>
  <c r="T41" i="358"/>
  <c r="AE43" i="358"/>
  <c r="AC44" i="358"/>
  <c r="AN49" i="358"/>
  <c r="T53" i="358"/>
  <c r="X28" i="358"/>
  <c r="Y28" i="358"/>
  <c r="V31" i="358"/>
  <c r="V35" i="358"/>
  <c r="X36" i="358"/>
  <c r="V28" i="358"/>
  <c r="V36" i="358"/>
  <c r="R28" i="358"/>
  <c r="Z28" i="358"/>
  <c r="M29" i="358"/>
  <c r="M33" i="358"/>
  <c r="V34" i="358"/>
  <c r="Y36" i="358"/>
  <c r="M37" i="358"/>
  <c r="X30" i="358"/>
  <c r="X34" i="358"/>
  <c r="AC29" i="358"/>
  <c r="O30" i="358"/>
  <c r="AC33" i="358"/>
  <c r="O34" i="358"/>
  <c r="AC37" i="358"/>
  <c r="O39" i="358"/>
  <c r="AC42" i="358"/>
  <c r="O43" i="358"/>
  <c r="AJ44" i="358"/>
  <c r="V45" i="358"/>
  <c r="T45" i="358"/>
  <c r="X45" i="358"/>
  <c r="Q46" i="358"/>
  <c r="O46" i="358"/>
  <c r="S46" i="358"/>
  <c r="AE49" i="358"/>
  <c r="AC49" i="358"/>
  <c r="AG49" i="358"/>
  <c r="S51" i="358"/>
  <c r="Q51" i="358"/>
  <c r="O51" i="358"/>
  <c r="M51" i="358"/>
  <c r="V33" i="358"/>
  <c r="M28" i="358"/>
  <c r="AC28" i="358"/>
  <c r="O29" i="358"/>
  <c r="AE29" i="358"/>
  <c r="AM29" i="358"/>
  <c r="Q30" i="358"/>
  <c r="Y30" i="358"/>
  <c r="AG30" i="358"/>
  <c r="S31" i="358"/>
  <c r="AA31" i="358"/>
  <c r="O33" i="358"/>
  <c r="AE33" i="358"/>
  <c r="AM33" i="358"/>
  <c r="Q34" i="358"/>
  <c r="Y34" i="358"/>
  <c r="AG34" i="358"/>
  <c r="S35" i="358"/>
  <c r="AA35" i="358"/>
  <c r="M36" i="358"/>
  <c r="AC36" i="358"/>
  <c r="O37" i="358"/>
  <c r="AE37" i="358"/>
  <c r="AM37" i="358"/>
  <c r="Q39" i="358"/>
  <c r="Y39" i="358"/>
  <c r="AG39" i="358"/>
  <c r="S40" i="358"/>
  <c r="AA40" i="358"/>
  <c r="M41" i="358"/>
  <c r="AC41" i="358"/>
  <c r="O42" i="358"/>
  <c r="AE42" i="358"/>
  <c r="AM42" i="358"/>
  <c r="Q43" i="358"/>
  <c r="AA43" i="358"/>
  <c r="AJ43" i="358"/>
  <c r="Y45" i="358"/>
  <c r="R46" i="358"/>
  <c r="AC46" i="358"/>
  <c r="AF49" i="358"/>
  <c r="M52" i="358"/>
  <c r="S52" i="358"/>
  <c r="R52" i="358"/>
  <c r="Q52" i="358"/>
  <c r="O52" i="358"/>
  <c r="AJ28" i="358"/>
  <c r="AA51" i="358"/>
  <c r="AG51" i="358"/>
  <c r="AF51" i="358"/>
  <c r="AE51" i="358"/>
  <c r="AC51" i="358"/>
  <c r="AL28" i="358"/>
  <c r="X29" i="358"/>
  <c r="AF29" i="358"/>
  <c r="R30" i="358"/>
  <c r="X33" i="358"/>
  <c r="AF33" i="358"/>
  <c r="R34" i="358"/>
  <c r="AL36" i="358"/>
  <c r="X37" i="358"/>
  <c r="AF37" i="358"/>
  <c r="AN37" i="358"/>
  <c r="R39" i="358"/>
  <c r="Z39" i="358"/>
  <c r="AL41" i="358"/>
  <c r="X42" i="358"/>
  <c r="AF42" i="358"/>
  <c r="AN42" i="358"/>
  <c r="R43" i="358"/>
  <c r="Z45" i="358"/>
  <c r="AL45" i="358"/>
  <c r="AJ45" i="358"/>
  <c r="AN45" i="358"/>
  <c r="AJ36" i="358"/>
  <c r="V37" i="358"/>
  <c r="AJ41" i="358"/>
  <c r="AA47" i="358"/>
  <c r="AG47" i="358"/>
  <c r="AC47" i="358"/>
  <c r="AC48" i="358"/>
  <c r="AA48" i="358"/>
  <c r="AE48" i="358"/>
  <c r="O28" i="358"/>
  <c r="AE28" i="358"/>
  <c r="AM28" i="358"/>
  <c r="Q29" i="358"/>
  <c r="Y29" i="358"/>
  <c r="AG29" i="358"/>
  <c r="S30" i="358"/>
  <c r="AC31" i="358"/>
  <c r="Q33" i="358"/>
  <c r="Y33" i="358"/>
  <c r="AG33" i="358"/>
  <c r="S34" i="358"/>
  <c r="AC35" i="358"/>
  <c r="O36" i="358"/>
  <c r="AE36" i="358"/>
  <c r="AM36" i="358"/>
  <c r="Q37" i="358"/>
  <c r="Y37" i="358"/>
  <c r="AG37" i="358"/>
  <c r="S39" i="358"/>
  <c r="AE41" i="358"/>
  <c r="AM41" i="358"/>
  <c r="Q42" i="358"/>
  <c r="Y42" i="358"/>
  <c r="AG42" i="358"/>
  <c r="S43" i="358"/>
  <c r="AC43" i="358"/>
  <c r="AF47" i="358"/>
  <c r="AG48" i="358"/>
  <c r="V29" i="358"/>
  <c r="AF28" i="358"/>
  <c r="R29" i="358"/>
  <c r="R33" i="358"/>
  <c r="AF36" i="358"/>
  <c r="R37" i="358"/>
  <c r="AF41" i="358"/>
  <c r="R42" i="358"/>
  <c r="Z42" i="358"/>
  <c r="AM45" i="358"/>
  <c r="O49" i="358"/>
  <c r="M49" i="358"/>
  <c r="Q49" i="358"/>
  <c r="AN44" i="358"/>
  <c r="AL44" i="358"/>
  <c r="AH44" i="358"/>
  <c r="AL43" i="358"/>
  <c r="AN43" i="358"/>
  <c r="AG46" i="358"/>
  <c r="AE46" i="358"/>
  <c r="AA46" i="358"/>
  <c r="R51" i="358"/>
  <c r="V43" i="358"/>
  <c r="X43" i="358"/>
  <c r="X44" i="358"/>
  <c r="V44" i="358"/>
  <c r="Z44" i="358"/>
  <c r="S47" i="358"/>
  <c r="Q47" i="358"/>
  <c r="M47" i="358"/>
  <c r="M48" i="358"/>
  <c r="S48" i="358"/>
  <c r="O48" i="358"/>
  <c r="AG54" i="358"/>
  <c r="AF54" i="358"/>
  <c r="AE54" i="358"/>
  <c r="AC54" i="358"/>
  <c r="AA54" i="358"/>
  <c r="AE52" i="358"/>
  <c r="Q53" i="358"/>
  <c r="AG53" i="358"/>
  <c r="S54" i="358"/>
  <c r="AG52" i="358"/>
  <c r="S53" i="358"/>
  <c r="AJ53" i="358"/>
  <c r="V54" i="358"/>
  <c r="AA52" i="358"/>
  <c r="M53" i="358"/>
  <c r="AC53" i="358"/>
  <c r="O54" i="358"/>
  <c r="AL53" i="358"/>
  <c r="X54" i="358"/>
  <c r="AL82" i="357"/>
  <c r="AM82" i="357"/>
  <c r="AA83" i="357"/>
  <c r="X82" i="357"/>
  <c r="AN82" i="357"/>
  <c r="Z82" i="357"/>
  <c r="AN80" i="357"/>
  <c r="S80" i="357"/>
  <c r="M81" i="357"/>
  <c r="S81" i="357"/>
  <c r="AE82" i="357"/>
  <c r="AF82" i="357"/>
  <c r="AG83" i="357"/>
  <c r="AG82" i="357"/>
  <c r="AC80" i="357"/>
  <c r="AC81" i="357"/>
  <c r="V80" i="357"/>
  <c r="Q83" i="357"/>
  <c r="AF80" i="357"/>
  <c r="Y82" i="357"/>
  <c r="R83" i="357"/>
  <c r="X80" i="357"/>
  <c r="AG80" i="357"/>
  <c r="S83" i="357"/>
  <c r="Y80" i="357"/>
  <c r="AH80" i="357"/>
  <c r="AA82" i="357"/>
  <c r="T83" i="357"/>
  <c r="Q80" i="357"/>
  <c r="Z80" i="357"/>
  <c r="Y75" i="357"/>
  <c r="R80" i="357"/>
  <c r="AA80" i="357"/>
  <c r="AA81" i="357"/>
  <c r="T81" i="357"/>
  <c r="AJ81" i="357"/>
  <c r="O82" i="357"/>
  <c r="AH83" i="357"/>
  <c r="V81" i="357"/>
  <c r="AL81" i="357"/>
  <c r="Q82" i="357"/>
  <c r="AJ83" i="357"/>
  <c r="AJ80" i="357"/>
  <c r="O81" i="357"/>
  <c r="AE81" i="357"/>
  <c r="AM81" i="357"/>
  <c r="R82" i="357"/>
  <c r="AH82" i="357"/>
  <c r="M83" i="357"/>
  <c r="AC83" i="357"/>
  <c r="M80" i="357"/>
  <c r="X81" i="357"/>
  <c r="AF81" i="357"/>
  <c r="AN81" i="357"/>
  <c r="S82" i="357"/>
  <c r="V83" i="357"/>
  <c r="AL83" i="357"/>
  <c r="AL80" i="357"/>
  <c r="Q81" i="357"/>
  <c r="Y81" i="357"/>
  <c r="AE83" i="357"/>
  <c r="AM83" i="357"/>
  <c r="AA78" i="357"/>
  <c r="M72" i="357"/>
  <c r="AG77" i="357"/>
  <c r="AL73" i="357"/>
  <c r="AE77" i="357"/>
  <c r="AA77" i="357"/>
  <c r="AH72" i="357"/>
  <c r="AA73" i="357"/>
  <c r="AG75" i="357"/>
  <c r="AJ72" i="357"/>
  <c r="AG73" i="357"/>
  <c r="Z74" i="357"/>
  <c r="AL77" i="357"/>
  <c r="AM77" i="357"/>
  <c r="AN77" i="357"/>
  <c r="AG78" i="357"/>
  <c r="AA75" i="357"/>
  <c r="Q75" i="357"/>
  <c r="Q72" i="357"/>
  <c r="Q74" i="357"/>
  <c r="S75" i="357"/>
  <c r="R72" i="357"/>
  <c r="R74" i="357"/>
  <c r="T75" i="357"/>
  <c r="Y78" i="357"/>
  <c r="S72" i="357"/>
  <c r="S74" i="357"/>
  <c r="M76" i="357"/>
  <c r="T78" i="357"/>
  <c r="V75" i="357"/>
  <c r="T72" i="357"/>
  <c r="AA74" i="357"/>
  <c r="AA76" i="357"/>
  <c r="T77" i="357"/>
  <c r="R75" i="357"/>
  <c r="Z75" i="357"/>
  <c r="AH75" i="357"/>
  <c r="AC74" i="357"/>
  <c r="AC76" i="357"/>
  <c r="V77" i="357"/>
  <c r="AJ75" i="357"/>
  <c r="M53" i="357"/>
  <c r="Y72" i="357"/>
  <c r="M73" i="357"/>
  <c r="AC73" i="357"/>
  <c r="AM73" i="357"/>
  <c r="V74" i="357"/>
  <c r="AF77" i="357"/>
  <c r="Z78" i="357"/>
  <c r="M75" i="357"/>
  <c r="AC75" i="357"/>
  <c r="Z72" i="357"/>
  <c r="AN73" i="357"/>
  <c r="AF74" i="357"/>
  <c r="X77" i="357"/>
  <c r="Q78" i="357"/>
  <c r="AL75" i="357"/>
  <c r="O73" i="357"/>
  <c r="AE73" i="357"/>
  <c r="X74" i="357"/>
  <c r="AG74" i="357"/>
  <c r="S76" i="357"/>
  <c r="Y77" i="357"/>
  <c r="R78" i="357"/>
  <c r="AE75" i="357"/>
  <c r="AM75" i="357"/>
  <c r="AN74" i="357"/>
  <c r="Y74" i="357"/>
  <c r="AH74" i="357"/>
  <c r="S78" i="357"/>
  <c r="AA72" i="357"/>
  <c r="V73" i="357"/>
  <c r="T76" i="357"/>
  <c r="AJ76" i="357"/>
  <c r="O77" i="357"/>
  <c r="AH78" i="357"/>
  <c r="AC72" i="357"/>
  <c r="X73" i="357"/>
  <c r="V76" i="357"/>
  <c r="AL76" i="357"/>
  <c r="Q77" i="357"/>
  <c r="AJ78" i="357"/>
  <c r="V72" i="357"/>
  <c r="AL72" i="357"/>
  <c r="Q73" i="357"/>
  <c r="Y73" i="357"/>
  <c r="AJ74" i="357"/>
  <c r="O76" i="357"/>
  <c r="AE76" i="357"/>
  <c r="AM76" i="357"/>
  <c r="R77" i="357"/>
  <c r="AH77" i="357"/>
  <c r="M78" i="357"/>
  <c r="AC78" i="357"/>
  <c r="AE72" i="357"/>
  <c r="AM72" i="357"/>
  <c r="R73" i="357"/>
  <c r="Z73" i="357"/>
  <c r="AH73" i="357"/>
  <c r="M74" i="357"/>
  <c r="X76" i="357"/>
  <c r="AF76" i="357"/>
  <c r="AN76" i="357"/>
  <c r="S77" i="357"/>
  <c r="V78" i="357"/>
  <c r="AL78" i="357"/>
  <c r="AF72" i="357"/>
  <c r="AL74" i="357"/>
  <c r="Q76" i="357"/>
  <c r="Y76" i="357"/>
  <c r="AE78" i="357"/>
  <c r="AM78" i="357"/>
  <c r="AA54" i="357"/>
  <c r="AH53" i="357"/>
  <c r="AL54" i="357"/>
  <c r="T47" i="357"/>
  <c r="AA38" i="357"/>
  <c r="AF53" i="357"/>
  <c r="AG53" i="357"/>
  <c r="Z47" i="357"/>
  <c r="R53" i="357"/>
  <c r="AH55" i="357"/>
  <c r="S53" i="357"/>
  <c r="AH49" i="357"/>
  <c r="S55" i="357"/>
  <c r="AA56" i="357"/>
  <c r="AL55" i="357"/>
  <c r="AA53" i="357"/>
  <c r="M54" i="357"/>
  <c r="AG54" i="357"/>
  <c r="V55" i="357"/>
  <c r="AN55" i="357"/>
  <c r="M56" i="357"/>
  <c r="AC38" i="357"/>
  <c r="V49" i="357"/>
  <c r="Z53" i="357"/>
  <c r="AN54" i="357"/>
  <c r="X55" i="357"/>
  <c r="AG55" i="357"/>
  <c r="AC54" i="357"/>
  <c r="Y55" i="357"/>
  <c r="Q56" i="357"/>
  <c r="Y56" i="357"/>
  <c r="Z55" i="357"/>
  <c r="S56" i="357"/>
  <c r="AE55" i="357"/>
  <c r="AF55" i="357"/>
  <c r="AF49" i="357"/>
  <c r="Z51" i="357"/>
  <c r="Q53" i="357"/>
  <c r="AC53" i="357"/>
  <c r="AF54" i="357"/>
  <c r="Q55" i="357"/>
  <c r="AA55" i="357"/>
  <c r="T56" i="357"/>
  <c r="T49" i="357"/>
  <c r="X53" i="357"/>
  <c r="AN53" i="357"/>
  <c r="S54" i="357"/>
  <c r="AG56" i="357"/>
  <c r="Y53" i="357"/>
  <c r="T54" i="357"/>
  <c r="AJ54" i="357"/>
  <c r="O55" i="357"/>
  <c r="AM55" i="357"/>
  <c r="R56" i="357"/>
  <c r="Z56" i="357"/>
  <c r="AH56" i="357"/>
  <c r="AJ56" i="357"/>
  <c r="R47" i="357"/>
  <c r="T53" i="357"/>
  <c r="AJ53" i="357"/>
  <c r="O54" i="357"/>
  <c r="AM54" i="357"/>
  <c r="R55" i="357"/>
  <c r="AC56" i="357"/>
  <c r="V54" i="357"/>
  <c r="AL48" i="357"/>
  <c r="S50" i="357"/>
  <c r="X54" i="357"/>
  <c r="V56" i="357"/>
  <c r="AL56" i="357"/>
  <c r="AL53" i="357"/>
  <c r="Q54" i="357"/>
  <c r="Y54" i="357"/>
  <c r="AE56" i="357"/>
  <c r="AM56" i="357"/>
  <c r="AG49" i="357"/>
  <c r="AH47" i="357"/>
  <c r="AA48" i="357"/>
  <c r="AA51" i="357"/>
  <c r="AC51" i="357"/>
  <c r="AF37" i="357"/>
  <c r="AN48" i="357"/>
  <c r="X49" i="357"/>
  <c r="AJ47" i="357"/>
  <c r="AC48" i="357"/>
  <c r="AM48" i="357"/>
  <c r="AA39" i="357"/>
  <c r="AE48" i="357"/>
  <c r="Y49" i="357"/>
  <c r="AA50" i="357"/>
  <c r="AG51" i="357"/>
  <c r="AF48" i="357"/>
  <c r="V34" i="357"/>
  <c r="Q49" i="357"/>
  <c r="AA49" i="357"/>
  <c r="AN49" i="357"/>
  <c r="AC50" i="357"/>
  <c r="Y51" i="357"/>
  <c r="O48" i="357"/>
  <c r="R51" i="357"/>
  <c r="Q51" i="357"/>
  <c r="S47" i="357"/>
  <c r="R49" i="357"/>
  <c r="S51" i="357"/>
  <c r="S49" i="357"/>
  <c r="M50" i="357"/>
  <c r="M48" i="357"/>
  <c r="M51" i="357"/>
  <c r="AA47" i="357"/>
  <c r="V48" i="357"/>
  <c r="T50" i="357"/>
  <c r="AJ50" i="357"/>
  <c r="AH51" i="357"/>
  <c r="M47" i="357"/>
  <c r="AC47" i="357"/>
  <c r="X48" i="357"/>
  <c r="V50" i="357"/>
  <c r="AL50" i="357"/>
  <c r="T51" i="357"/>
  <c r="AJ51" i="357"/>
  <c r="V47" i="357"/>
  <c r="AL47" i="357"/>
  <c r="Q48" i="357"/>
  <c r="Y48" i="357"/>
  <c r="AJ49" i="357"/>
  <c r="O50" i="357"/>
  <c r="AE50" i="357"/>
  <c r="AM50" i="357"/>
  <c r="O47" i="357"/>
  <c r="AE47" i="357"/>
  <c r="AM47" i="357"/>
  <c r="R48" i="357"/>
  <c r="Z48" i="357"/>
  <c r="AH48" i="357"/>
  <c r="M49" i="357"/>
  <c r="AC49" i="357"/>
  <c r="X50" i="357"/>
  <c r="AF50" i="357"/>
  <c r="AN50" i="357"/>
  <c r="V51" i="357"/>
  <c r="AL51" i="357"/>
  <c r="X47" i="357"/>
  <c r="AF47" i="357"/>
  <c r="AL49" i="357"/>
  <c r="Q50" i="357"/>
  <c r="Y50" i="357"/>
  <c r="AE51" i="357"/>
  <c r="AM51" i="357"/>
  <c r="X39" i="357"/>
  <c r="AE38" i="357"/>
  <c r="AH39" i="357"/>
  <c r="Q40" i="357"/>
  <c r="AH37" i="357"/>
  <c r="AA32" i="357"/>
  <c r="T44" i="357"/>
  <c r="Z67" i="357"/>
  <c r="R37" i="357"/>
  <c r="AF39" i="357"/>
  <c r="T37" i="357"/>
  <c r="V39" i="357"/>
  <c r="AF38" i="357"/>
  <c r="Y40" i="357"/>
  <c r="O40" i="357"/>
  <c r="AJ37" i="357"/>
  <c r="AJ68" i="357"/>
  <c r="X37" i="357"/>
  <c r="Y39" i="357"/>
  <c r="S40" i="357"/>
  <c r="AE40" i="357"/>
  <c r="M37" i="357"/>
  <c r="Z37" i="357"/>
  <c r="AL37" i="357"/>
  <c r="Z39" i="357"/>
  <c r="AL39" i="357"/>
  <c r="AF40" i="357"/>
  <c r="AJ61" i="357"/>
  <c r="AL68" i="357"/>
  <c r="AN37" i="357"/>
  <c r="AN39" i="357"/>
  <c r="AG40" i="357"/>
  <c r="AC40" i="357"/>
  <c r="AL43" i="357"/>
  <c r="S58" i="357"/>
  <c r="M60" i="357"/>
  <c r="AH60" i="357"/>
  <c r="M38" i="357"/>
  <c r="M40" i="357"/>
  <c r="V44" i="357"/>
  <c r="AH61" i="357"/>
  <c r="O38" i="357"/>
  <c r="Q38" i="357"/>
  <c r="S38" i="357"/>
  <c r="S37" i="357"/>
  <c r="AA37" i="357"/>
  <c r="V38" i="357"/>
  <c r="AL38" i="357"/>
  <c r="Q39" i="357"/>
  <c r="AG39" i="357"/>
  <c r="Z40" i="357"/>
  <c r="AH40" i="357"/>
  <c r="AM38" i="357"/>
  <c r="R39" i="357"/>
  <c r="AC37" i="357"/>
  <c r="X38" i="357"/>
  <c r="AN38" i="357"/>
  <c r="S39" i="357"/>
  <c r="T40" i="357"/>
  <c r="AJ40" i="357"/>
  <c r="V37" i="357"/>
  <c r="Y38" i="357"/>
  <c r="AJ39" i="357"/>
  <c r="O37" i="357"/>
  <c r="AE37" i="357"/>
  <c r="Z38" i="357"/>
  <c r="AH38" i="357"/>
  <c r="M39" i="357"/>
  <c r="AC39" i="357"/>
  <c r="V40" i="357"/>
  <c r="AL40" i="357"/>
  <c r="AM40" i="357"/>
  <c r="AJ28" i="357"/>
  <c r="AH65" i="357"/>
  <c r="AH69" i="357"/>
  <c r="AG43" i="357"/>
  <c r="AM44" i="357"/>
  <c r="Y34" i="357"/>
  <c r="T42" i="357"/>
  <c r="M43" i="357"/>
  <c r="AH43" i="357"/>
  <c r="X62" i="357"/>
  <c r="AF68" i="357"/>
  <c r="Z34" i="357"/>
  <c r="Y62" i="357"/>
  <c r="AG68" i="357"/>
  <c r="S32" i="357"/>
  <c r="AJ43" i="357"/>
  <c r="AH59" i="357"/>
  <c r="T67" i="357"/>
  <c r="AH68" i="357"/>
  <c r="AL62" i="357"/>
  <c r="T32" i="357"/>
  <c r="AA42" i="357"/>
  <c r="AM61" i="357"/>
  <c r="V61" i="357"/>
  <c r="AM28" i="357"/>
  <c r="AE29" i="357"/>
  <c r="AC33" i="357"/>
  <c r="AM33" i="357"/>
  <c r="X34" i="357"/>
  <c r="AG35" i="357"/>
  <c r="S44" i="357"/>
  <c r="AA45" i="357"/>
  <c r="Q68" i="357"/>
  <c r="AF29" i="357"/>
  <c r="AN33" i="357"/>
  <c r="M58" i="357"/>
  <c r="AA58" i="357"/>
  <c r="Z61" i="357"/>
  <c r="Z62" i="357"/>
  <c r="AN65" i="357"/>
  <c r="T68" i="357"/>
  <c r="AJ70" i="357"/>
  <c r="AH29" i="357"/>
  <c r="AA30" i="357"/>
  <c r="AE33" i="357"/>
  <c r="T35" i="357"/>
  <c r="X69" i="357"/>
  <c r="AG28" i="357"/>
  <c r="AF33" i="357"/>
  <c r="AG45" i="357"/>
  <c r="O58" i="357"/>
  <c r="T62" i="357"/>
  <c r="AL70" i="357"/>
  <c r="AH28" i="357"/>
  <c r="AG33" i="357"/>
  <c r="AM43" i="357"/>
  <c r="AL67" i="357"/>
  <c r="AN70" i="357"/>
  <c r="AN29" i="357"/>
  <c r="AG30" i="357"/>
  <c r="AH33" i="357"/>
  <c r="AH34" i="357"/>
  <c r="AA35" i="357"/>
  <c r="S42" i="357"/>
  <c r="AE43" i="357"/>
  <c r="Y44" i="357"/>
  <c r="T45" i="357"/>
  <c r="Q58" i="357"/>
  <c r="T61" i="357"/>
  <c r="AN67" i="357"/>
  <c r="AN68" i="357"/>
  <c r="V59" i="357"/>
  <c r="V60" i="357"/>
  <c r="V64" i="357"/>
  <c r="O29" i="357"/>
  <c r="AG29" i="357"/>
  <c r="AH30" i="357"/>
  <c r="AJ34" i="357"/>
  <c r="V35" i="357"/>
  <c r="AH35" i="357"/>
  <c r="AF43" i="357"/>
  <c r="AE44" i="357"/>
  <c r="AN44" i="357"/>
  <c r="V45" i="357"/>
  <c r="AH45" i="357"/>
  <c r="AJ60" i="357"/>
  <c r="Q62" i="357"/>
  <c r="AN62" i="357"/>
  <c r="AM67" i="357"/>
  <c r="V68" i="357"/>
  <c r="Z69" i="357"/>
  <c r="AC28" i="357"/>
  <c r="AM34" i="357"/>
  <c r="Y35" i="357"/>
  <c r="O44" i="357"/>
  <c r="AG44" i="357"/>
  <c r="Y45" i="357"/>
  <c r="AN58" i="357"/>
  <c r="Z59" i="357"/>
  <c r="Z60" i="357"/>
  <c r="AL60" i="357"/>
  <c r="Z64" i="357"/>
  <c r="AF67" i="357"/>
  <c r="X68" i="357"/>
  <c r="S69" i="357"/>
  <c r="AH70" i="357"/>
  <c r="AF44" i="357"/>
  <c r="X59" i="357"/>
  <c r="X64" i="357"/>
  <c r="AE67" i="357"/>
  <c r="AL28" i="357"/>
  <c r="AJ29" i="357"/>
  <c r="AJ33" i="357"/>
  <c r="AE34" i="357"/>
  <c r="AN34" i="357"/>
  <c r="Z35" i="357"/>
  <c r="M42" i="357"/>
  <c r="X44" i="357"/>
  <c r="AH44" i="357"/>
  <c r="Q45" i="357"/>
  <c r="Z45" i="357"/>
  <c r="AN60" i="357"/>
  <c r="X61" i="357"/>
  <c r="AL61" i="357"/>
  <c r="AH62" i="357"/>
  <c r="T65" i="357"/>
  <c r="AJ65" i="357"/>
  <c r="V67" i="357"/>
  <c r="AH67" i="357"/>
  <c r="Y68" i="357"/>
  <c r="T69" i="357"/>
  <c r="T70" i="357"/>
  <c r="X60" i="357"/>
  <c r="R69" i="357"/>
  <c r="AE28" i="357"/>
  <c r="AF34" i="357"/>
  <c r="Q44" i="357"/>
  <c r="R45" i="357"/>
  <c r="AF28" i="357"/>
  <c r="AM29" i="357"/>
  <c r="AG34" i="357"/>
  <c r="AC43" i="357"/>
  <c r="R44" i="357"/>
  <c r="AJ44" i="357"/>
  <c r="S45" i="357"/>
  <c r="T59" i="357"/>
  <c r="AF59" i="357"/>
  <c r="AJ62" i="357"/>
  <c r="T64" i="357"/>
  <c r="AL65" i="357"/>
  <c r="X67" i="357"/>
  <c r="R68" i="357"/>
  <c r="V69" i="357"/>
  <c r="S34" i="357"/>
  <c r="M33" i="357"/>
  <c r="O34" i="357"/>
  <c r="M32" i="357"/>
  <c r="Q35" i="357"/>
  <c r="Q34" i="357"/>
  <c r="R35" i="357"/>
  <c r="R34" i="357"/>
  <c r="S35" i="357"/>
  <c r="V29" i="357"/>
  <c r="V30" i="357"/>
  <c r="Q29" i="357"/>
  <c r="Y29" i="357"/>
  <c r="Q30" i="357"/>
  <c r="Z30" i="357"/>
  <c r="R29" i="357"/>
  <c r="Z29" i="357"/>
  <c r="R30" i="357"/>
  <c r="M28" i="357"/>
  <c r="S29" i="357"/>
  <c r="S30" i="357"/>
  <c r="X29" i="357"/>
  <c r="Y30" i="357"/>
  <c r="T30" i="357"/>
  <c r="AA65" i="357"/>
  <c r="AG65" i="357"/>
  <c r="AE65" i="357"/>
  <c r="AG64" i="357"/>
  <c r="AF64" i="357"/>
  <c r="AE64" i="357"/>
  <c r="AC64" i="357"/>
  <c r="AJ32" i="357"/>
  <c r="V33" i="357"/>
  <c r="S65" i="357"/>
  <c r="R65" i="357"/>
  <c r="Q65" i="357"/>
  <c r="O65" i="357"/>
  <c r="AG69" i="357"/>
  <c r="AF69" i="357"/>
  <c r="AE69" i="357"/>
  <c r="AC69" i="357"/>
  <c r="AC32" i="357"/>
  <c r="AC42" i="357"/>
  <c r="AC61" i="357"/>
  <c r="AA61" i="357"/>
  <c r="AG61" i="357"/>
  <c r="X28" i="357"/>
  <c r="AJ30" i="357"/>
  <c r="V32" i="357"/>
  <c r="AL32" i="357"/>
  <c r="X33" i="357"/>
  <c r="AJ35" i="357"/>
  <c r="V42" i="357"/>
  <c r="AL42" i="357"/>
  <c r="X43" i="357"/>
  <c r="AJ45" i="357"/>
  <c r="S60" i="357"/>
  <c r="Q60" i="357"/>
  <c r="O60" i="357"/>
  <c r="AF62" i="357"/>
  <c r="AN64" i="357"/>
  <c r="AM64" i="357"/>
  <c r="AF65" i="357"/>
  <c r="O67" i="357"/>
  <c r="Q28" i="357"/>
  <c r="Y28" i="357"/>
  <c r="AA29" i="357"/>
  <c r="M30" i="357"/>
  <c r="AC30" i="357"/>
  <c r="O32" i="357"/>
  <c r="AE32" i="357"/>
  <c r="AM32" i="357"/>
  <c r="Q33" i="357"/>
  <c r="Y33" i="357"/>
  <c r="AA34" i="357"/>
  <c r="M35" i="357"/>
  <c r="AC35" i="357"/>
  <c r="O42" i="357"/>
  <c r="AE42" i="357"/>
  <c r="AM42" i="357"/>
  <c r="Q43" i="357"/>
  <c r="Y43" i="357"/>
  <c r="AA44" i="357"/>
  <c r="M45" i="357"/>
  <c r="AC45" i="357"/>
  <c r="V58" i="357"/>
  <c r="Z58" i="357"/>
  <c r="AE58" i="357"/>
  <c r="Q59" i="357"/>
  <c r="O59" i="357"/>
  <c r="M59" i="357"/>
  <c r="AJ59" i="357"/>
  <c r="AA60" i="357"/>
  <c r="AG60" i="357"/>
  <c r="AE60" i="357"/>
  <c r="AE61" i="357"/>
  <c r="AJ64" i="357"/>
  <c r="Z65" i="357"/>
  <c r="Y65" i="357"/>
  <c r="AN69" i="357"/>
  <c r="AM69" i="357"/>
  <c r="AL69" i="357"/>
  <c r="Z70" i="357"/>
  <c r="Y70" i="357"/>
  <c r="X70" i="357"/>
  <c r="O28" i="357"/>
  <c r="O43" i="357"/>
  <c r="R28" i="357"/>
  <c r="Z28" i="357"/>
  <c r="AL30" i="357"/>
  <c r="X32" i="357"/>
  <c r="AF32" i="357"/>
  <c r="AN32" i="357"/>
  <c r="R33" i="357"/>
  <c r="Z33" i="357"/>
  <c r="AL35" i="357"/>
  <c r="X42" i="357"/>
  <c r="AF42" i="357"/>
  <c r="AN42" i="357"/>
  <c r="R43" i="357"/>
  <c r="Z43" i="357"/>
  <c r="AL45" i="357"/>
  <c r="AF58" i="357"/>
  <c r="AF61" i="357"/>
  <c r="Q64" i="357"/>
  <c r="O64" i="357"/>
  <c r="M64" i="357"/>
  <c r="M61" i="357"/>
  <c r="S61" i="357"/>
  <c r="Q61" i="357"/>
  <c r="O61" i="357"/>
  <c r="AC65" i="357"/>
  <c r="O33" i="357"/>
  <c r="AE30" i="357"/>
  <c r="AM30" i="357"/>
  <c r="Q32" i="357"/>
  <c r="Y32" i="357"/>
  <c r="AE35" i="357"/>
  <c r="AM35" i="357"/>
  <c r="Q42" i="357"/>
  <c r="Y42" i="357"/>
  <c r="AE45" i="357"/>
  <c r="AM45" i="357"/>
  <c r="X58" i="357"/>
  <c r="AG58" i="357"/>
  <c r="R59" i="357"/>
  <c r="AL59" i="357"/>
  <c r="T60" i="357"/>
  <c r="O62" i="357"/>
  <c r="M62" i="357"/>
  <c r="S62" i="357"/>
  <c r="AL64" i="357"/>
  <c r="V28" i="357"/>
  <c r="AJ42" i="357"/>
  <c r="V43" i="357"/>
  <c r="AE62" i="357"/>
  <c r="AC62" i="357"/>
  <c r="AA62" i="357"/>
  <c r="S70" i="357"/>
  <c r="R70" i="357"/>
  <c r="Q70" i="357"/>
  <c r="O70" i="357"/>
  <c r="M67" i="357"/>
  <c r="S67" i="357"/>
  <c r="Q67" i="357"/>
  <c r="Y58" i="357"/>
  <c r="AL58" i="357"/>
  <c r="AJ58" i="357"/>
  <c r="AH58" i="357"/>
  <c r="S59" i="357"/>
  <c r="AG59" i="357"/>
  <c r="AE59" i="357"/>
  <c r="AC59" i="357"/>
  <c r="AN59" i="357"/>
  <c r="AF60" i="357"/>
  <c r="R64" i="357"/>
  <c r="AA64" i="357"/>
  <c r="X65" i="357"/>
  <c r="AA70" i="357"/>
  <c r="AG70" i="357"/>
  <c r="AF70" i="357"/>
  <c r="AE70" i="357"/>
  <c r="AG67" i="357"/>
  <c r="S68" i="357"/>
  <c r="AA68" i="357"/>
  <c r="M69" i="357"/>
  <c r="AA67" i="357"/>
  <c r="M68" i="357"/>
  <c r="AC68" i="357"/>
  <c r="O69" i="357"/>
  <c r="R65" i="347"/>
  <c r="AM67" i="347"/>
  <c r="Y58" i="347"/>
  <c r="AA31" i="354"/>
  <c r="T38" i="354"/>
  <c r="M54" i="355"/>
  <c r="AH55" i="355"/>
  <c r="Y61" i="353"/>
  <c r="Z57" i="350"/>
  <c r="T71" i="347"/>
  <c r="AL50" i="350"/>
  <c r="AE59" i="350"/>
  <c r="T55" i="355"/>
  <c r="M77" i="355"/>
  <c r="M58" i="355"/>
  <c r="T76" i="355"/>
  <c r="M79" i="355"/>
  <c r="AA76" i="349"/>
  <c r="S80" i="349"/>
  <c r="S60" i="351"/>
  <c r="T61" i="353"/>
  <c r="M75" i="355"/>
  <c r="AH75" i="355"/>
  <c r="AA47" i="354"/>
  <c r="X61" i="350"/>
  <c r="A49" i="352"/>
  <c r="A50" i="352" s="1"/>
  <c r="AA49" i="354"/>
  <c r="AH76" i="355"/>
  <c r="M56" i="355"/>
  <c r="AH54" i="351"/>
  <c r="T63" i="351"/>
  <c r="M47" i="354"/>
  <c r="AA80" i="349"/>
  <c r="X57" i="350"/>
  <c r="AH52" i="351"/>
  <c r="S71" i="353"/>
  <c r="AH52" i="354"/>
  <c r="AA45" i="354"/>
  <c r="M53" i="355"/>
  <c r="AH54" i="355"/>
  <c r="M78" i="355"/>
  <c r="AH79" i="355"/>
  <c r="AL62" i="350"/>
  <c r="AH67" i="347"/>
  <c r="AA69" i="347"/>
  <c r="AA85" i="349"/>
  <c r="V61" i="350"/>
  <c r="Z50" i="352"/>
  <c r="T30" i="355"/>
  <c r="AA79" i="355"/>
  <c r="AA80" i="355"/>
  <c r="T71" i="355"/>
  <c r="AH53" i="355"/>
  <c r="T79" i="355"/>
  <c r="AG76" i="355"/>
  <c r="AF76" i="355"/>
  <c r="T73" i="355"/>
  <c r="AA54" i="355"/>
  <c r="AA57" i="355"/>
  <c r="AC76" i="355"/>
  <c r="AE76" i="355"/>
  <c r="AA55" i="355"/>
  <c r="M80" i="355"/>
  <c r="T77" i="355"/>
  <c r="T80" i="355"/>
  <c r="AA77" i="355"/>
  <c r="AH77" i="355"/>
  <c r="T56" i="355"/>
  <c r="AA75" i="355"/>
  <c r="Z79" i="355"/>
  <c r="Z75" i="355"/>
  <c r="AF77" i="355"/>
  <c r="AG77" i="355"/>
  <c r="R76" i="355"/>
  <c r="Y79" i="355"/>
  <c r="AL79" i="355"/>
  <c r="AN79" i="355"/>
  <c r="Q76" i="355"/>
  <c r="AH57" i="355"/>
  <c r="S76" i="355"/>
  <c r="S77" i="355"/>
  <c r="AM79" i="355"/>
  <c r="M73" i="355"/>
  <c r="M55" i="355"/>
  <c r="AA78" i="355"/>
  <c r="AH80" i="355"/>
  <c r="X79" i="355"/>
  <c r="R77" i="355"/>
  <c r="AJ77" i="355"/>
  <c r="AE75" i="355"/>
  <c r="AF75" i="355"/>
  <c r="O80" i="355"/>
  <c r="AG75" i="355"/>
  <c r="AJ76" i="355"/>
  <c r="AM77" i="355"/>
  <c r="AN77" i="355"/>
  <c r="Q80" i="355"/>
  <c r="AL76" i="355"/>
  <c r="O79" i="355"/>
  <c r="R80" i="355"/>
  <c r="AJ75" i="355"/>
  <c r="AM76" i="355"/>
  <c r="Q79" i="355"/>
  <c r="AL75" i="355"/>
  <c r="O78" i="355"/>
  <c r="R79" i="355"/>
  <c r="AM75" i="355"/>
  <c r="V80" i="355"/>
  <c r="Q78" i="355"/>
  <c r="O77" i="355"/>
  <c r="R78" i="355"/>
  <c r="X80" i="355"/>
  <c r="Y80" i="355"/>
  <c r="T78" i="355"/>
  <c r="AN78" i="355"/>
  <c r="X78" i="355"/>
  <c r="AE80" i="355"/>
  <c r="Q75" i="355"/>
  <c r="Z78" i="355"/>
  <c r="AG80" i="355"/>
  <c r="S75" i="355"/>
  <c r="Y77" i="355"/>
  <c r="AE79" i="355"/>
  <c r="AC56" i="355"/>
  <c r="AJ80" i="355"/>
  <c r="V75" i="355"/>
  <c r="Y76" i="355"/>
  <c r="Z76" i="355"/>
  <c r="AC77" i="355"/>
  <c r="AF78" i="355"/>
  <c r="AL80" i="355"/>
  <c r="V78" i="355"/>
  <c r="AC80" i="355"/>
  <c r="V77" i="355"/>
  <c r="X77" i="355"/>
  <c r="AF79" i="355"/>
  <c r="X76" i="355"/>
  <c r="AG79" i="355"/>
  <c r="M57" i="355"/>
  <c r="X75" i="355"/>
  <c r="AG78" i="355"/>
  <c r="AM80" i="355"/>
  <c r="AJ78" i="355"/>
  <c r="AL78" i="355"/>
  <c r="AM78" i="355"/>
  <c r="O75" i="355"/>
  <c r="AC78" i="355"/>
  <c r="X54" i="355"/>
  <c r="Z53" i="355"/>
  <c r="AG57" i="355"/>
  <c r="AG55" i="355"/>
  <c r="AJ57" i="355"/>
  <c r="AL57" i="355"/>
  <c r="AM57" i="355"/>
  <c r="AE54" i="355"/>
  <c r="Z56" i="355"/>
  <c r="X58" i="355"/>
  <c r="AC57" i="355"/>
  <c r="X55" i="355"/>
  <c r="AF54" i="355"/>
  <c r="Q55" i="355"/>
  <c r="V56" i="355"/>
  <c r="X56" i="355"/>
  <c r="AG54" i="355"/>
  <c r="AA53" i="355"/>
  <c r="AF57" i="355"/>
  <c r="AF55" i="355"/>
  <c r="O55" i="355"/>
  <c r="S55" i="355"/>
  <c r="AL55" i="355"/>
  <c r="AG53" i="355"/>
  <c r="AJ53" i="355"/>
  <c r="Q57" i="355"/>
  <c r="AL53" i="355"/>
  <c r="O56" i="355"/>
  <c r="R57" i="355"/>
  <c r="AM53" i="355"/>
  <c r="S57" i="355"/>
  <c r="V58" i="355"/>
  <c r="AH60" i="355"/>
  <c r="Q56" i="355"/>
  <c r="T57" i="355"/>
  <c r="AF53" i="355"/>
  <c r="AM55" i="355"/>
  <c r="AL54" i="355"/>
  <c r="S58" i="355"/>
  <c r="S56" i="355"/>
  <c r="V57" i="355"/>
  <c r="Y58" i="355"/>
  <c r="O54" i="355"/>
  <c r="X57" i="355"/>
  <c r="AA58" i="355"/>
  <c r="Z57" i="355"/>
  <c r="O53" i="355"/>
  <c r="R54" i="355"/>
  <c r="AC58" i="355"/>
  <c r="S54" i="355"/>
  <c r="V55" i="355"/>
  <c r="AE58" i="355"/>
  <c r="AA28" i="355"/>
  <c r="Q53" i="355"/>
  <c r="T54" i="355"/>
  <c r="AF58" i="355"/>
  <c r="AJ54" i="355"/>
  <c r="R53" i="355"/>
  <c r="T51" i="355"/>
  <c r="V54" i="355"/>
  <c r="Y55" i="355"/>
  <c r="AH58" i="355"/>
  <c r="AA72" i="355"/>
  <c r="T53" i="355"/>
  <c r="AJ58" i="355"/>
  <c r="AC53" i="355"/>
  <c r="AJ55" i="355"/>
  <c r="V53" i="355"/>
  <c r="Y54" i="355"/>
  <c r="AE56" i="355"/>
  <c r="AJ56" i="355"/>
  <c r="AL56" i="355"/>
  <c r="AM56" i="355"/>
  <c r="AN56" i="355"/>
  <c r="O58" i="355"/>
  <c r="Q58" i="355"/>
  <c r="AM54" i="355"/>
  <c r="AH72" i="355"/>
  <c r="AC55" i="355"/>
  <c r="AF56" i="355"/>
  <c r="AL58" i="355"/>
  <c r="X53" i="355"/>
  <c r="AM58" i="355"/>
  <c r="AH71" i="355"/>
  <c r="M71" i="355"/>
  <c r="AA73" i="355"/>
  <c r="AA71" i="355"/>
  <c r="M72" i="355"/>
  <c r="AH62" i="355"/>
  <c r="T72" i="355"/>
  <c r="AC71" i="355"/>
  <c r="AE71" i="355"/>
  <c r="AF71" i="355"/>
  <c r="AF72" i="355"/>
  <c r="AG72" i="355"/>
  <c r="AG73" i="355"/>
  <c r="AE72" i="355"/>
  <c r="AJ73" i="355"/>
  <c r="AJ71" i="355"/>
  <c r="AN73" i="355"/>
  <c r="O73" i="355"/>
  <c r="X71" i="355"/>
  <c r="Y71" i="355"/>
  <c r="Z71" i="355"/>
  <c r="AE73" i="355"/>
  <c r="AJ72" i="355"/>
  <c r="AL73" i="355"/>
  <c r="AL72" i="355"/>
  <c r="AM72" i="355"/>
  <c r="AL71" i="355"/>
  <c r="AM71" i="355"/>
  <c r="O72" i="355"/>
  <c r="Q73" i="355"/>
  <c r="R73" i="355"/>
  <c r="O71" i="355"/>
  <c r="Q72" i="355"/>
  <c r="R72" i="355"/>
  <c r="Q71" i="355"/>
  <c r="R71" i="355"/>
  <c r="V73" i="355"/>
  <c r="V72" i="355"/>
  <c r="X73" i="355"/>
  <c r="Y73" i="355"/>
  <c r="X72" i="355"/>
  <c r="Y72" i="355"/>
  <c r="AC73" i="355"/>
  <c r="AH42" i="355"/>
  <c r="M51" i="355"/>
  <c r="AH45" i="355"/>
  <c r="AH50" i="355"/>
  <c r="AH64" i="355"/>
  <c r="M65" i="355"/>
  <c r="AH47" i="355"/>
  <c r="AA62" i="355"/>
  <c r="M48" i="355"/>
  <c r="AA66" i="355"/>
  <c r="T62" i="355"/>
  <c r="M50" i="355"/>
  <c r="T60" i="355"/>
  <c r="AA63" i="355"/>
  <c r="AH30" i="355"/>
  <c r="Q63" i="355"/>
  <c r="AH28" i="355"/>
  <c r="AA40" i="355"/>
  <c r="AF61" i="355"/>
  <c r="AA64" i="355"/>
  <c r="M69" i="355"/>
  <c r="AJ45" i="355"/>
  <c r="AL45" i="355"/>
  <c r="AM45" i="355"/>
  <c r="AG65" i="355"/>
  <c r="T50" i="355"/>
  <c r="Z70" i="355"/>
  <c r="T47" i="355"/>
  <c r="AH70" i="355"/>
  <c r="M64" i="355"/>
  <c r="T48" i="355"/>
  <c r="Y61" i="355"/>
  <c r="AH38" i="355"/>
  <c r="Z61" i="355"/>
  <c r="O64" i="355"/>
  <c r="AA61" i="355"/>
  <c r="S64" i="355"/>
  <c r="A44" i="355"/>
  <c r="A45" i="355" s="1"/>
  <c r="A47" i="355" s="1"/>
  <c r="A48" i="355" s="1"/>
  <c r="AH43" i="355"/>
  <c r="AE63" i="355"/>
  <c r="AE61" i="355"/>
  <c r="M28" i="355"/>
  <c r="AF28" i="355"/>
  <c r="AG28" i="355"/>
  <c r="AE28" i="355"/>
  <c r="Z29" i="355"/>
  <c r="M45" i="355"/>
  <c r="AG70" i="355"/>
  <c r="X68" i="355"/>
  <c r="M38" i="355"/>
  <c r="AJ37" i="355"/>
  <c r="AN37" i="355"/>
  <c r="AE30" i="355"/>
  <c r="AE50" i="355"/>
  <c r="O65" i="355"/>
  <c r="AF30" i="355"/>
  <c r="AJ47" i="355"/>
  <c r="X28" i="355"/>
  <c r="AG30" i="355"/>
  <c r="Q65" i="355"/>
  <c r="Y60" i="355"/>
  <c r="AL47" i="355"/>
  <c r="AL50" i="355"/>
  <c r="AM47" i="355"/>
  <c r="AH35" i="355"/>
  <c r="AM50" i="355"/>
  <c r="AA69" i="355"/>
  <c r="AC63" i="355"/>
  <c r="AN69" i="355"/>
  <c r="AM69" i="355"/>
  <c r="T66" i="355"/>
  <c r="AF70" i="355"/>
  <c r="AL32" i="355"/>
  <c r="AC29" i="355"/>
  <c r="AE29" i="355"/>
  <c r="AM35" i="355"/>
  <c r="AC51" i="355"/>
  <c r="V66" i="355"/>
  <c r="AJ61" i="355"/>
  <c r="Y68" i="355"/>
  <c r="AM64" i="355"/>
  <c r="AH48" i="355"/>
  <c r="V29" i="355"/>
  <c r="AG51" i="355"/>
  <c r="X70" i="355"/>
  <c r="AM61" i="355"/>
  <c r="V68" i="355"/>
  <c r="R50" i="355"/>
  <c r="O60" i="355"/>
  <c r="AL35" i="355"/>
  <c r="Y70" i="355"/>
  <c r="M37" i="355"/>
  <c r="T45" i="355"/>
  <c r="T40" i="355"/>
  <c r="T44" i="355"/>
  <c r="T36" i="355"/>
  <c r="M34" i="355"/>
  <c r="T37" i="355"/>
  <c r="T34" i="355"/>
  <c r="X44" i="355"/>
  <c r="Z44" i="355"/>
  <c r="AA44" i="355"/>
  <c r="Y44" i="355"/>
  <c r="AA34" i="355"/>
  <c r="AA37" i="355"/>
  <c r="AA45" i="355"/>
  <c r="AA48" i="355"/>
  <c r="M31" i="355"/>
  <c r="AE37" i="355"/>
  <c r="AF37" i="355"/>
  <c r="X32" i="355"/>
  <c r="O38" i="355"/>
  <c r="Y32" i="355"/>
  <c r="Q34" i="355"/>
  <c r="AF36" i="355"/>
  <c r="R43" i="355"/>
  <c r="Z45" i="355"/>
  <c r="S42" i="355"/>
  <c r="S38" i="355"/>
  <c r="AF48" i="355"/>
  <c r="S31" i="355"/>
  <c r="X37" i="355"/>
  <c r="AG48" i="355"/>
  <c r="R47" i="355"/>
  <c r="S47" i="355"/>
  <c r="R32" i="355"/>
  <c r="AE42" i="355"/>
  <c r="Q45" i="355"/>
  <c r="X36" i="355"/>
  <c r="R45" i="355"/>
  <c r="Y36" i="355"/>
  <c r="Z36" i="355"/>
  <c r="AE48" i="355"/>
  <c r="R31" i="355"/>
  <c r="Z37" i="355"/>
  <c r="S45" i="355"/>
  <c r="AA31" i="355"/>
  <c r="T35" i="355"/>
  <c r="S41" i="355"/>
  <c r="M47" i="355"/>
  <c r="O48" i="355"/>
  <c r="AL43" i="355"/>
  <c r="AM43" i="355"/>
  <c r="O47" i="355"/>
  <c r="Q48" i="355"/>
  <c r="R48" i="355"/>
  <c r="M44" i="355"/>
  <c r="AL44" i="355"/>
  <c r="AM44" i="355"/>
  <c r="Q44" i="355"/>
  <c r="R44" i="355"/>
  <c r="V47" i="355"/>
  <c r="X48" i="355"/>
  <c r="S44" i="355"/>
  <c r="Y48" i="355"/>
  <c r="V45" i="355"/>
  <c r="X47" i="355"/>
  <c r="Z48" i="355"/>
  <c r="Y47" i="355"/>
  <c r="X45" i="355"/>
  <c r="AA47" i="355"/>
  <c r="AF45" i="355"/>
  <c r="AJ48" i="355"/>
  <c r="AC44" i="355"/>
  <c r="O43" i="355"/>
  <c r="AE44" i="355"/>
  <c r="AG45" i="355"/>
  <c r="AJ44" i="355"/>
  <c r="AC45" i="355"/>
  <c r="AG47" i="355"/>
  <c r="AF44" i="355"/>
  <c r="AL48" i="355"/>
  <c r="AC47" i="355"/>
  <c r="AF47" i="355"/>
  <c r="AM48" i="355"/>
  <c r="AN44" i="355"/>
  <c r="Y50" i="355"/>
  <c r="AG36" i="355"/>
  <c r="T38" i="355"/>
  <c r="T41" i="355"/>
  <c r="S50" i="355"/>
  <c r="Z60" i="355"/>
  <c r="AH65" i="355"/>
  <c r="AH68" i="355"/>
  <c r="AJ30" i="355"/>
  <c r="Y35" i="355"/>
  <c r="AG41" i="355"/>
  <c r="Z50" i="355"/>
  <c r="AN51" i="355"/>
  <c r="AM60" i="355"/>
  <c r="AM62" i="355"/>
  <c r="AF64" i="355"/>
  <c r="M29" i="355"/>
  <c r="AA35" i="355"/>
  <c r="Q37" i="355"/>
  <c r="AH41" i="355"/>
  <c r="AN60" i="355"/>
  <c r="AG64" i="355"/>
  <c r="Y43" i="355"/>
  <c r="AM32" i="355"/>
  <c r="Q29" i="355"/>
  <c r="R29" i="355"/>
  <c r="V37" i="355"/>
  <c r="Q40" i="355"/>
  <c r="AM41" i="355"/>
  <c r="AJ43" i="355"/>
  <c r="S63" i="355"/>
  <c r="Y66" i="355"/>
  <c r="Y69" i="355"/>
  <c r="Z43" i="355"/>
  <c r="R37" i="355"/>
  <c r="O40" i="355"/>
  <c r="AN32" i="355"/>
  <c r="AL41" i="355"/>
  <c r="R63" i="355"/>
  <c r="AJ64" i="355"/>
  <c r="X66" i="355"/>
  <c r="X69" i="355"/>
  <c r="Q31" i="355"/>
  <c r="AJ35" i="355"/>
  <c r="R40" i="355"/>
  <c r="M42" i="355"/>
  <c r="AJ50" i="355"/>
  <c r="AL64" i="355"/>
  <c r="Z69" i="355"/>
  <c r="AL36" i="355"/>
  <c r="AJ51" i="355"/>
  <c r="AL65" i="355"/>
  <c r="AJ62" i="355"/>
  <c r="AM65" i="355"/>
  <c r="AL70" i="355"/>
  <c r="AL51" i="355"/>
  <c r="AN68" i="355"/>
  <c r="AF32" i="355"/>
  <c r="X35" i="355"/>
  <c r="O37" i="355"/>
  <c r="AF41" i="355"/>
  <c r="S40" i="355"/>
  <c r="Q42" i="355"/>
  <c r="R42" i="355"/>
  <c r="T49" i="355"/>
  <c r="AE66" i="355"/>
  <c r="AM51" i="355"/>
  <c r="AF29" i="355"/>
  <c r="AE31" i="355"/>
  <c r="AC34" i="355"/>
  <c r="O51" i="355"/>
  <c r="AF63" i="355"/>
  <c r="R65" i="355"/>
  <c r="O68" i="355"/>
  <c r="AL62" i="355"/>
  <c r="O28" i="355"/>
  <c r="Q28" i="355"/>
  <c r="AG29" i="355"/>
  <c r="AF31" i="355"/>
  <c r="AE40" i="355"/>
  <c r="X42" i="355"/>
  <c r="AE49" i="355"/>
  <c r="AH63" i="355"/>
  <c r="AL60" i="355"/>
  <c r="V42" i="355"/>
  <c r="R28" i="355"/>
  <c r="AG31" i="355"/>
  <c r="AE34" i="355"/>
  <c r="AF40" i="355"/>
  <c r="AA42" i="355"/>
  <c r="AF49" i="355"/>
  <c r="Q51" i="355"/>
  <c r="T65" i="355"/>
  <c r="S68" i="355"/>
  <c r="T70" i="355"/>
  <c r="AH34" i="355"/>
  <c r="AG40" i="355"/>
  <c r="AG49" i="355"/>
  <c r="S51" i="355"/>
  <c r="AE64" i="355"/>
  <c r="AJ34" i="355"/>
  <c r="AA36" i="355"/>
  <c r="AA65" i="355"/>
  <c r="AC32" i="355"/>
  <c r="AL34" i="355"/>
  <c r="X51" i="355"/>
  <c r="AC65" i="355"/>
  <c r="AL28" i="355"/>
  <c r="AC36" i="355"/>
  <c r="S32" i="355"/>
  <c r="AM34" i="355"/>
  <c r="Q38" i="355"/>
  <c r="Q41" i="355"/>
  <c r="Y51" i="355"/>
  <c r="Q64" i="355"/>
  <c r="Z68" i="355"/>
  <c r="X38" i="355"/>
  <c r="V50" i="355"/>
  <c r="AL68" i="355"/>
  <c r="V35" i="355"/>
  <c r="X43" i="355"/>
  <c r="AM68" i="355"/>
  <c r="T32" i="355"/>
  <c r="R41" i="355"/>
  <c r="Q50" i="355"/>
  <c r="X60" i="355"/>
  <c r="X62" i="355"/>
  <c r="AE65" i="355"/>
  <c r="AL31" i="355"/>
  <c r="Y65" i="355"/>
  <c r="AM31" i="355"/>
  <c r="M36" i="355"/>
  <c r="Z40" i="355"/>
  <c r="Y40" i="355"/>
  <c r="X40" i="355"/>
  <c r="O62" i="355"/>
  <c r="Q62" i="355"/>
  <c r="AJ31" i="355"/>
  <c r="AN31" i="355"/>
  <c r="Z64" i="355"/>
  <c r="Y64" i="355"/>
  <c r="X64" i="355"/>
  <c r="V64" i="355"/>
  <c r="AN29" i="355"/>
  <c r="AM29" i="355"/>
  <c r="AL29" i="355"/>
  <c r="AG43" i="355"/>
  <c r="AF43" i="355"/>
  <c r="AE43" i="355"/>
  <c r="AC43" i="355"/>
  <c r="AG68" i="355"/>
  <c r="AF68" i="355"/>
  <c r="AE68" i="355"/>
  <c r="S61" i="355"/>
  <c r="R61" i="355"/>
  <c r="AC68" i="355"/>
  <c r="O61" i="355"/>
  <c r="Y42" i="355"/>
  <c r="AC70" i="355"/>
  <c r="Z42" i="355"/>
  <c r="Q61" i="355"/>
  <c r="AN30" i="355"/>
  <c r="AM30" i="355"/>
  <c r="AE70" i="355"/>
  <c r="S36" i="355"/>
  <c r="R36" i="355"/>
  <c r="Q36" i="355"/>
  <c r="AN49" i="355"/>
  <c r="AM49" i="355"/>
  <c r="AJ49" i="355"/>
  <c r="Z63" i="355"/>
  <c r="Y63" i="355"/>
  <c r="X63" i="355"/>
  <c r="V63" i="355"/>
  <c r="V65" i="355"/>
  <c r="X65" i="355"/>
  <c r="Z41" i="355"/>
  <c r="Y41" i="355"/>
  <c r="V41" i="355"/>
  <c r="AL49" i="355"/>
  <c r="S60" i="355"/>
  <c r="R60" i="355"/>
  <c r="Q60" i="355"/>
  <c r="AG69" i="355"/>
  <c r="AF69" i="355"/>
  <c r="R62" i="355"/>
  <c r="S62" i="355"/>
  <c r="S35" i="355"/>
  <c r="R35" i="355"/>
  <c r="Q35" i="355"/>
  <c r="O35" i="355"/>
  <c r="AE69" i="355"/>
  <c r="AJ29" i="355"/>
  <c r="AJ32" i="355"/>
  <c r="V43" i="355"/>
  <c r="O63" i="355"/>
  <c r="AJ28" i="355"/>
  <c r="V38" i="355"/>
  <c r="AC66" i="355"/>
  <c r="M32" i="355"/>
  <c r="O34" i="355"/>
  <c r="AA41" i="355"/>
  <c r="AC42" i="355"/>
  <c r="T61" i="355"/>
  <c r="V62" i="355"/>
  <c r="AH69" i="355"/>
  <c r="AJ70" i="355"/>
  <c r="AM28" i="355"/>
  <c r="O32" i="355"/>
  <c r="Y38" i="355"/>
  <c r="AC41" i="355"/>
  <c r="V61" i="355"/>
  <c r="AF66" i="355"/>
  <c r="AJ69" i="355"/>
  <c r="R34" i="355"/>
  <c r="AF42" i="355"/>
  <c r="Y62" i="355"/>
  <c r="AM70" i="355"/>
  <c r="M30" i="355"/>
  <c r="AA38" i="355"/>
  <c r="M49" i="355"/>
  <c r="AH66" i="355"/>
  <c r="O30" i="355"/>
  <c r="AC38" i="355"/>
  <c r="O49" i="355"/>
  <c r="AJ66" i="355"/>
  <c r="V34" i="355"/>
  <c r="AJ42" i="355"/>
  <c r="AC62" i="355"/>
  <c r="O29" i="355"/>
  <c r="Q30" i="355"/>
  <c r="AC37" i="355"/>
  <c r="AE38" i="355"/>
  <c r="Q49" i="355"/>
  <c r="V51" i="355"/>
  <c r="AJ65" i="355"/>
  <c r="AL66" i="355"/>
  <c r="R30" i="355"/>
  <c r="T31" i="355"/>
  <c r="V32" i="355"/>
  <c r="X34" i="355"/>
  <c r="AF38" i="355"/>
  <c r="AH40" i="355"/>
  <c r="AJ41" i="355"/>
  <c r="AL42" i="355"/>
  <c r="R49" i="355"/>
  <c r="AA60" i="355"/>
  <c r="AC61" i="355"/>
  <c r="AE62" i="355"/>
  <c r="AM66" i="355"/>
  <c r="M70" i="355"/>
  <c r="T29" i="355"/>
  <c r="V30" i="355"/>
  <c r="X31" i="355"/>
  <c r="AH37" i="355"/>
  <c r="AJ38" i="355"/>
  <c r="AL40" i="355"/>
  <c r="V49" i="355"/>
  <c r="AA51" i="355"/>
  <c r="AE60" i="355"/>
  <c r="M68" i="355"/>
  <c r="O69" i="355"/>
  <c r="Q70" i="355"/>
  <c r="Y31" i="355"/>
  <c r="AA32" i="355"/>
  <c r="AE35" i="355"/>
  <c r="AM40" i="355"/>
  <c r="M43" i="355"/>
  <c r="AF60" i="355"/>
  <c r="AH61" i="355"/>
  <c r="AL63" i="355"/>
  <c r="R70" i="355"/>
  <c r="T28" i="355"/>
  <c r="X30" i="355"/>
  <c r="Z31" i="355"/>
  <c r="AF35" i="355"/>
  <c r="AH36" i="355"/>
  <c r="AL38" i="355"/>
  <c r="AN40" i="355"/>
  <c r="X49" i="355"/>
  <c r="AA50" i="355"/>
  <c r="AG60" i="355"/>
  <c r="AM63" i="355"/>
  <c r="M66" i="355"/>
  <c r="Q69" i="355"/>
  <c r="S70" i="355"/>
  <c r="Y30" i="355"/>
  <c r="AG35" i="355"/>
  <c r="AM38" i="355"/>
  <c r="Y49" i="355"/>
  <c r="AN63" i="355"/>
  <c r="R69" i="355"/>
  <c r="V28" i="355"/>
  <c r="X29" i="355"/>
  <c r="AF34" i="355"/>
  <c r="AJ36" i="355"/>
  <c r="AL37" i="355"/>
  <c r="AC50" i="355"/>
  <c r="AE51" i="355"/>
  <c r="O66" i="355"/>
  <c r="Q68" i="355"/>
  <c r="AF62" i="355"/>
  <c r="AA30" i="355"/>
  <c r="AE32" i="355"/>
  <c r="M41" i="355"/>
  <c r="Q43" i="355"/>
  <c r="AA49" i="355"/>
  <c r="AL61" i="355"/>
  <c r="T69" i="355"/>
  <c r="Q66" i="355"/>
  <c r="Y34" i="355"/>
  <c r="AM42" i="355"/>
  <c r="Y28" i="355"/>
  <c r="AM36" i="355"/>
  <c r="AF50" i="355"/>
  <c r="R66" i="355"/>
  <c r="AL64" i="347"/>
  <c r="S53" i="351"/>
  <c r="M56" i="354"/>
  <c r="AF66" i="347"/>
  <c r="AF82" i="349"/>
  <c r="X43" i="350"/>
  <c r="AA62" i="351"/>
  <c r="M45" i="354"/>
  <c r="T56" i="354"/>
  <c r="AH62" i="347"/>
  <c r="AL62" i="351"/>
  <c r="AA40" i="350"/>
  <c r="M36" i="354"/>
  <c r="M57" i="354"/>
  <c r="AA51" i="354"/>
  <c r="T57" i="354"/>
  <c r="AL70" i="351"/>
  <c r="X55" i="350"/>
  <c r="Y63" i="351"/>
  <c r="AN67" i="347"/>
  <c r="AA37" i="350"/>
  <c r="Z61" i="353"/>
  <c r="Z63" i="351"/>
  <c r="Q50" i="349"/>
  <c r="AA60" i="351"/>
  <c r="AH63" i="351"/>
  <c r="T69" i="353"/>
  <c r="R70" i="347"/>
  <c r="AE71" i="351"/>
  <c r="M58" i="354"/>
  <c r="AH68" i="347"/>
  <c r="AF30" i="350"/>
  <c r="T58" i="354"/>
  <c r="AA32" i="354"/>
  <c r="AL68" i="347"/>
  <c r="AL56" i="350"/>
  <c r="AN56" i="350"/>
  <c r="X53" i="350"/>
  <c r="AA57" i="354"/>
  <c r="AA58" i="354"/>
  <c r="AA38" i="354"/>
  <c r="T41" i="354"/>
  <c r="AH57" i="354"/>
  <c r="AL57" i="354"/>
  <c r="AM57" i="354"/>
  <c r="AA28" i="354"/>
  <c r="AN57" i="354"/>
  <c r="AA42" i="354"/>
  <c r="AH58" i="354"/>
  <c r="AA56" i="354"/>
  <c r="AJ56" i="354"/>
  <c r="O58" i="354"/>
  <c r="Q58" i="354"/>
  <c r="R58" i="354"/>
  <c r="O56" i="354"/>
  <c r="V58" i="354"/>
  <c r="Q56" i="354"/>
  <c r="R56" i="354"/>
  <c r="Y58" i="354"/>
  <c r="X57" i="354"/>
  <c r="AC58" i="354"/>
  <c r="Y56" i="354"/>
  <c r="Z56" i="354"/>
  <c r="AG57" i="354"/>
  <c r="AJ58" i="354"/>
  <c r="AL56" i="354"/>
  <c r="R57" i="354"/>
  <c r="X58" i="354"/>
  <c r="Y57" i="354"/>
  <c r="AF58" i="354"/>
  <c r="AE57" i="354"/>
  <c r="AC56" i="354"/>
  <c r="AE56" i="354"/>
  <c r="AM56" i="354"/>
  <c r="AN56" i="354"/>
  <c r="O57" i="354"/>
  <c r="Q57" i="354"/>
  <c r="V57" i="354"/>
  <c r="V56" i="354"/>
  <c r="AE58" i="354"/>
  <c r="AC57" i="354"/>
  <c r="AF56" i="354"/>
  <c r="AL58" i="354"/>
  <c r="AM58" i="354"/>
  <c r="T52" i="354"/>
  <c r="T50" i="354"/>
  <c r="M32" i="354"/>
  <c r="T53" i="354"/>
  <c r="AE45" i="354"/>
  <c r="AE37" i="354"/>
  <c r="AC45" i="354"/>
  <c r="AM45" i="354"/>
  <c r="AN45" i="354"/>
  <c r="AG37" i="354"/>
  <c r="AG45" i="354"/>
  <c r="AF37" i="354"/>
  <c r="M46" i="354"/>
  <c r="Y46" i="354"/>
  <c r="Z46" i="354"/>
  <c r="AA46" i="354"/>
  <c r="AF46" i="354"/>
  <c r="AH46" i="354"/>
  <c r="AJ46" i="354"/>
  <c r="M52" i="354"/>
  <c r="AL46" i="354"/>
  <c r="AM46" i="354"/>
  <c r="T36" i="354"/>
  <c r="AA52" i="354"/>
  <c r="T47" i="354"/>
  <c r="T37" i="354"/>
  <c r="X46" i="354"/>
  <c r="AA33" i="354"/>
  <c r="AL45" i="354"/>
  <c r="AH31" i="354"/>
  <c r="AJ45" i="354"/>
  <c r="Q47" i="354"/>
  <c r="R47" i="354"/>
  <c r="Q46" i="354"/>
  <c r="O45" i="354"/>
  <c r="R46" i="354"/>
  <c r="M50" i="354"/>
  <c r="S46" i="354"/>
  <c r="V47" i="354"/>
  <c r="S47" i="354"/>
  <c r="R45" i="354"/>
  <c r="X47" i="354"/>
  <c r="S45" i="354"/>
  <c r="Y47" i="354"/>
  <c r="M29" i="354"/>
  <c r="M37" i="354"/>
  <c r="T45" i="354"/>
  <c r="Y45" i="354"/>
  <c r="AE47" i="354"/>
  <c r="AA37" i="354"/>
  <c r="Z45" i="354"/>
  <c r="AC46" i="354"/>
  <c r="AF47" i="354"/>
  <c r="X45" i="354"/>
  <c r="AG47" i="354"/>
  <c r="T34" i="354"/>
  <c r="T51" i="354"/>
  <c r="AE46" i="354"/>
  <c r="AH47" i="354"/>
  <c r="AJ47" i="354"/>
  <c r="AH37" i="354"/>
  <c r="AL47" i="354"/>
  <c r="AM47" i="354"/>
  <c r="AH51" i="354"/>
  <c r="AH36" i="354"/>
  <c r="AH32" i="354"/>
  <c r="Z36" i="354"/>
  <c r="AH38" i="354"/>
  <c r="AN36" i="354"/>
  <c r="M54" i="354"/>
  <c r="AA36" i="354"/>
  <c r="M48" i="354"/>
  <c r="X38" i="354"/>
  <c r="M38" i="354"/>
  <c r="Y38" i="354"/>
  <c r="Z38" i="354"/>
  <c r="AC36" i="354"/>
  <c r="AE36" i="354"/>
  <c r="AF36" i="354"/>
  <c r="O38" i="354"/>
  <c r="AJ37" i="354"/>
  <c r="Q38" i="354"/>
  <c r="AL37" i="354"/>
  <c r="R38" i="354"/>
  <c r="AJ36" i="354"/>
  <c r="AM37" i="354"/>
  <c r="AL36" i="354"/>
  <c r="O37" i="354"/>
  <c r="O36" i="354"/>
  <c r="R37" i="354"/>
  <c r="AE31" i="354"/>
  <c r="S37" i="354"/>
  <c r="AE38" i="354"/>
  <c r="Q36" i="354"/>
  <c r="AF38" i="354"/>
  <c r="AG31" i="354"/>
  <c r="X37" i="354"/>
  <c r="Y37" i="354"/>
  <c r="AL38" i="354"/>
  <c r="X36" i="354"/>
  <c r="AM38" i="354"/>
  <c r="AC38" i="354"/>
  <c r="AF31" i="354"/>
  <c r="R36" i="354"/>
  <c r="V37" i="354"/>
  <c r="AJ38" i="354"/>
  <c r="V36" i="354"/>
  <c r="M49" i="354"/>
  <c r="T28" i="354"/>
  <c r="M40" i="354"/>
  <c r="AA43" i="354"/>
  <c r="A40" i="354"/>
  <c r="A41" i="354" s="1"/>
  <c r="A42" i="354" s="1"/>
  <c r="A43" i="354" s="1"/>
  <c r="AL48" i="354"/>
  <c r="O43" i="354"/>
  <c r="AN34" i="354"/>
  <c r="AH54" i="354"/>
  <c r="V52" i="354"/>
  <c r="Y50" i="354"/>
  <c r="AE41" i="354"/>
  <c r="AG41" i="354"/>
  <c r="AL33" i="354"/>
  <c r="AJ50" i="354"/>
  <c r="AL50" i="354"/>
  <c r="M53" i="354"/>
  <c r="V50" i="354"/>
  <c r="X52" i="354"/>
  <c r="AL29" i="354"/>
  <c r="Z52" i="354"/>
  <c r="AM50" i="354"/>
  <c r="X50" i="354"/>
  <c r="AF41" i="354"/>
  <c r="AM33" i="354"/>
  <c r="AN50" i="354"/>
  <c r="Q48" i="354"/>
  <c r="AC41" i="354"/>
  <c r="AA54" i="354"/>
  <c r="Q29" i="354"/>
  <c r="AN52" i="354"/>
  <c r="AF54" i="354"/>
  <c r="Q49" i="354"/>
  <c r="AG54" i="354"/>
  <c r="O42" i="354"/>
  <c r="AJ54" i="354"/>
  <c r="R29" i="354"/>
  <c r="X34" i="354"/>
  <c r="R42" i="354"/>
  <c r="X51" i="354"/>
  <c r="AM54" i="354"/>
  <c r="Z34" i="354"/>
  <c r="S42" i="354"/>
  <c r="Y51" i="354"/>
  <c r="AE43" i="354"/>
  <c r="R49" i="354"/>
  <c r="AF43" i="354"/>
  <c r="AG43" i="354"/>
  <c r="Q42" i="354"/>
  <c r="AL54" i="354"/>
  <c r="S29" i="354"/>
  <c r="Y34" i="354"/>
  <c r="AA34" i="354"/>
  <c r="T40" i="354"/>
  <c r="AH49" i="354"/>
  <c r="Z51" i="354"/>
  <c r="R53" i="354"/>
  <c r="X40" i="354"/>
  <c r="AG29" i="354"/>
  <c r="AE42" i="354"/>
  <c r="S48" i="354"/>
  <c r="AJ51" i="354"/>
  <c r="AH29" i="354"/>
  <c r="AJ34" i="354"/>
  <c r="AH40" i="354"/>
  <c r="AF42" i="354"/>
  <c r="T48" i="354"/>
  <c r="R50" i="354"/>
  <c r="AC53" i="354"/>
  <c r="AG42" i="354"/>
  <c r="AL51" i="354"/>
  <c r="M33" i="354"/>
  <c r="AL34" i="354"/>
  <c r="AH42" i="354"/>
  <c r="AM51" i="354"/>
  <c r="AE53" i="354"/>
  <c r="AE29" i="354"/>
  <c r="AM34" i="354"/>
  <c r="M41" i="354"/>
  <c r="AA48" i="354"/>
  <c r="AH53" i="354"/>
  <c r="AE34" i="354"/>
  <c r="M28" i="354"/>
  <c r="M31" i="354"/>
  <c r="AC48" i="354"/>
  <c r="AC29" i="354"/>
  <c r="AC34" i="354"/>
  <c r="AG32" i="354"/>
  <c r="AE48" i="354"/>
  <c r="Q43" i="354"/>
  <c r="AF48" i="354"/>
  <c r="Y41" i="354"/>
  <c r="R43" i="354"/>
  <c r="AE54" i="354"/>
  <c r="Y40" i="354"/>
  <c r="X53" i="354"/>
  <c r="AF29" i="354"/>
  <c r="AF34" i="354"/>
  <c r="R48" i="354"/>
  <c r="Y53" i="354"/>
  <c r="S43" i="354"/>
  <c r="AH48" i="354"/>
  <c r="O32" i="354"/>
  <c r="Q32" i="354"/>
  <c r="R32" i="354"/>
  <c r="Q31" i="354"/>
  <c r="R31" i="354"/>
  <c r="Q33" i="354"/>
  <c r="S31" i="354"/>
  <c r="R33" i="354"/>
  <c r="O28" i="354"/>
  <c r="Q28" i="354"/>
  <c r="S28" i="354"/>
  <c r="AN43" i="354"/>
  <c r="AL43" i="354"/>
  <c r="AM43" i="354"/>
  <c r="AJ43" i="354"/>
  <c r="Z42" i="354"/>
  <c r="X42" i="354"/>
  <c r="Y42" i="354"/>
  <c r="V42" i="354"/>
  <c r="AF40" i="354"/>
  <c r="AE40" i="354"/>
  <c r="AA40" i="354"/>
  <c r="AC40" i="354"/>
  <c r="S52" i="354"/>
  <c r="R52" i="354"/>
  <c r="O52" i="354"/>
  <c r="AH33" i="354"/>
  <c r="AN33" i="354"/>
  <c r="AC50" i="354"/>
  <c r="AE50" i="354"/>
  <c r="AG50" i="354"/>
  <c r="AF50" i="354"/>
  <c r="AA50" i="354"/>
  <c r="Z32" i="354"/>
  <c r="X32" i="354"/>
  <c r="Y32" i="354"/>
  <c r="AN29" i="354"/>
  <c r="AM29" i="354"/>
  <c r="V32" i="354"/>
  <c r="AH43" i="354"/>
  <c r="AG28" i="354"/>
  <c r="Y31" i="354"/>
  <c r="Z31" i="354"/>
  <c r="X31" i="354"/>
  <c r="V31" i="354"/>
  <c r="AJ32" i="354"/>
  <c r="Y49" i="354"/>
  <c r="X49" i="354"/>
  <c r="V49" i="354"/>
  <c r="AC28" i="354"/>
  <c r="Z49" i="354"/>
  <c r="AF28" i="354"/>
  <c r="S34" i="354"/>
  <c r="R34" i="354"/>
  <c r="O34" i="354"/>
  <c r="Q34" i="354"/>
  <c r="O41" i="354"/>
  <c r="S51" i="354"/>
  <c r="Q51" i="354"/>
  <c r="R51" i="354"/>
  <c r="O51" i="354"/>
  <c r="AN28" i="354"/>
  <c r="AL28" i="354"/>
  <c r="AM28" i="354"/>
  <c r="Q41" i="354"/>
  <c r="AG52" i="354"/>
  <c r="AE52" i="354"/>
  <c r="O54" i="354"/>
  <c r="AJ28" i="354"/>
  <c r="R41" i="354"/>
  <c r="AJ49" i="354"/>
  <c r="Q54" i="354"/>
  <c r="AL32" i="354"/>
  <c r="AL49" i="354"/>
  <c r="AF52" i="354"/>
  <c r="R54" i="354"/>
  <c r="AM32" i="354"/>
  <c r="AM49" i="354"/>
  <c r="Z54" i="354"/>
  <c r="Y54" i="354"/>
  <c r="V54" i="354"/>
  <c r="X54" i="354"/>
  <c r="V29" i="354"/>
  <c r="Z29" i="354"/>
  <c r="Y29" i="354"/>
  <c r="X29" i="354"/>
  <c r="T29" i="354"/>
  <c r="Q40" i="354"/>
  <c r="Z43" i="354"/>
  <c r="Y43" i="354"/>
  <c r="AL31" i="354"/>
  <c r="R40" i="354"/>
  <c r="V43" i="354"/>
  <c r="O53" i="354"/>
  <c r="AM31" i="354"/>
  <c r="Z33" i="354"/>
  <c r="Y33" i="354"/>
  <c r="T33" i="354"/>
  <c r="AJ48" i="354"/>
  <c r="AN31" i="354"/>
  <c r="V33" i="354"/>
  <c r="AL41" i="354"/>
  <c r="AJ41" i="354"/>
  <c r="AN41" i="354"/>
  <c r="AM41" i="354"/>
  <c r="AH41" i="354"/>
  <c r="X43" i="354"/>
  <c r="Q53" i="354"/>
  <c r="AM48" i="354"/>
  <c r="O40" i="354"/>
  <c r="O33" i="354"/>
  <c r="V53" i="354"/>
  <c r="V41" i="354"/>
  <c r="O50" i="354"/>
  <c r="V40" i="354"/>
  <c r="X41" i="354"/>
  <c r="O49" i="354"/>
  <c r="Q50" i="354"/>
  <c r="AA53" i="354"/>
  <c r="AF53" i="354"/>
  <c r="AJ42" i="354"/>
  <c r="V48" i="354"/>
  <c r="AC51" i="354"/>
  <c r="AM42" i="354"/>
  <c r="AF51" i="354"/>
  <c r="AJ40" i="354"/>
  <c r="AN42" i="354"/>
  <c r="AC49" i="354"/>
  <c r="AC32" i="354"/>
  <c r="AE33" i="354"/>
  <c r="AJ52" i="354"/>
  <c r="AL53" i="354"/>
  <c r="Y48" i="354"/>
  <c r="Z48" i="354"/>
  <c r="X28" i="354"/>
  <c r="AF33" i="354"/>
  <c r="AL40" i="354"/>
  <c r="AE49" i="354"/>
  <c r="AM53" i="354"/>
  <c r="AC33" i="354"/>
  <c r="AJ53" i="354"/>
  <c r="Y28" i="354"/>
  <c r="AE32" i="354"/>
  <c r="AM40" i="354"/>
  <c r="AF49" i="354"/>
  <c r="AL52" i="354"/>
  <c r="AE51" i="354"/>
  <c r="V28" i="354"/>
  <c r="AL68" i="351"/>
  <c r="AC40" i="350"/>
  <c r="AM68" i="351"/>
  <c r="Y71" i="347"/>
  <c r="Z71" i="347"/>
  <c r="AL65" i="347"/>
  <c r="Y68" i="347"/>
  <c r="S50" i="349"/>
  <c r="AE59" i="351"/>
  <c r="AC69" i="351"/>
  <c r="AH70" i="353"/>
  <c r="AN68" i="351"/>
  <c r="Z68" i="347"/>
  <c r="AL49" i="349"/>
  <c r="AF59" i="351"/>
  <c r="AG59" i="351"/>
  <c r="AM62" i="351"/>
  <c r="AF69" i="351"/>
  <c r="AA53" i="347"/>
  <c r="AC66" i="347"/>
  <c r="AA64" i="347"/>
  <c r="S55" i="349"/>
  <c r="AN62" i="351"/>
  <c r="Y50" i="352"/>
  <c r="Q56" i="350"/>
  <c r="AH66" i="347"/>
  <c r="Q60" i="351"/>
  <c r="AN66" i="347"/>
  <c r="Z46" i="350"/>
  <c r="S59" i="347"/>
  <c r="AE71" i="349"/>
  <c r="AM50" i="350"/>
  <c r="Z64" i="350"/>
  <c r="Q53" i="351"/>
  <c r="AA57" i="350"/>
  <c r="AH61" i="353"/>
  <c r="Q61" i="353"/>
  <c r="AA64" i="353"/>
  <c r="R61" i="353"/>
  <c r="S61" i="353"/>
  <c r="Z70" i="353"/>
  <c r="AA70" i="353"/>
  <c r="Q71" i="353"/>
  <c r="AJ61" i="353"/>
  <c r="R71" i="353"/>
  <c r="M61" i="353"/>
  <c r="AG61" i="353"/>
  <c r="S69" i="353"/>
  <c r="AA61" i="353"/>
  <c r="AC61" i="353"/>
  <c r="V61" i="353"/>
  <c r="AL61" i="353"/>
  <c r="AA69" i="353"/>
  <c r="M71" i="353"/>
  <c r="Z71" i="353"/>
  <c r="AE61" i="353"/>
  <c r="AM61" i="353"/>
  <c r="AA71" i="353"/>
  <c r="AC70" i="353"/>
  <c r="AL70" i="353"/>
  <c r="V70" i="353"/>
  <c r="AM70" i="353"/>
  <c r="T71" i="353"/>
  <c r="AG71" i="353"/>
  <c r="M69" i="353"/>
  <c r="AE70" i="353"/>
  <c r="AN70" i="353"/>
  <c r="AH71" i="353"/>
  <c r="X70" i="353"/>
  <c r="AF70" i="353"/>
  <c r="AA63" i="353"/>
  <c r="Y70" i="353"/>
  <c r="Y71" i="353"/>
  <c r="Q70" i="353"/>
  <c r="Q62" i="353"/>
  <c r="O69" i="353"/>
  <c r="AE69" i="353"/>
  <c r="AM69" i="353"/>
  <c r="R70" i="353"/>
  <c r="V69" i="353"/>
  <c r="X69" i="353"/>
  <c r="AF69" i="353"/>
  <c r="AN69" i="353"/>
  <c r="S70" i="353"/>
  <c r="V71" i="353"/>
  <c r="AL71" i="353"/>
  <c r="AJ69" i="353"/>
  <c r="AL69" i="353"/>
  <c r="AJ71" i="353"/>
  <c r="AC71" i="353"/>
  <c r="AE64" i="353"/>
  <c r="Q69" i="353"/>
  <c r="Y69" i="353"/>
  <c r="AG69" i="353"/>
  <c r="AE71" i="353"/>
  <c r="AM71" i="353"/>
  <c r="O70" i="353"/>
  <c r="AF62" i="353"/>
  <c r="AA62" i="353"/>
  <c r="T63" i="353"/>
  <c r="AF64" i="353"/>
  <c r="V64" i="353"/>
  <c r="AG64" i="353"/>
  <c r="AN62" i="353"/>
  <c r="X64" i="353"/>
  <c r="Z62" i="353"/>
  <c r="Y64" i="353"/>
  <c r="S62" i="353"/>
  <c r="S63" i="353"/>
  <c r="V62" i="353"/>
  <c r="AG62" i="353"/>
  <c r="AL64" i="353"/>
  <c r="X62" i="353"/>
  <c r="V63" i="353"/>
  <c r="AM64" i="353"/>
  <c r="Y62" i="353"/>
  <c r="AN64" i="353"/>
  <c r="AJ63" i="353"/>
  <c r="R62" i="353"/>
  <c r="AH62" i="353"/>
  <c r="M63" i="353"/>
  <c r="AC63" i="353"/>
  <c r="AL63" i="353"/>
  <c r="Q64" i="353"/>
  <c r="AJ62" i="353"/>
  <c r="O63" i="353"/>
  <c r="AE63" i="353"/>
  <c r="AM63" i="353"/>
  <c r="R64" i="353"/>
  <c r="Z64" i="353"/>
  <c r="AH64" i="353"/>
  <c r="M62" i="353"/>
  <c r="AC62" i="353"/>
  <c r="X63" i="353"/>
  <c r="AF63" i="353"/>
  <c r="AN63" i="353"/>
  <c r="S64" i="353"/>
  <c r="AL62" i="353"/>
  <c r="Q63" i="353"/>
  <c r="Y63" i="353"/>
  <c r="O64" i="353"/>
  <c r="AA59" i="353"/>
  <c r="AE59" i="353"/>
  <c r="S59" i="353"/>
  <c r="AF59" i="353"/>
  <c r="AC59" i="353"/>
  <c r="X59" i="353"/>
  <c r="Y59" i="353"/>
  <c r="M59" i="353"/>
  <c r="Z59" i="353"/>
  <c r="AH59" i="353"/>
  <c r="Y67" i="353"/>
  <c r="X67" i="353"/>
  <c r="O59" i="353"/>
  <c r="Q59" i="353"/>
  <c r="T59" i="353"/>
  <c r="AJ59" i="353"/>
  <c r="AL59" i="353"/>
  <c r="AM59" i="353"/>
  <c r="V65" i="353"/>
  <c r="S65" i="353"/>
  <c r="T65" i="353"/>
  <c r="Z65" i="353"/>
  <c r="R65" i="353"/>
  <c r="Y65" i="353"/>
  <c r="Q65" i="353"/>
  <c r="AJ67" i="353"/>
  <c r="V67" i="353"/>
  <c r="AH65" i="353"/>
  <c r="AG65" i="353"/>
  <c r="T67" i="353"/>
  <c r="AA65" i="353"/>
  <c r="AH67" i="353"/>
  <c r="AN65" i="353"/>
  <c r="AF65" i="353"/>
  <c r="AG67" i="353"/>
  <c r="AM65" i="353"/>
  <c r="AE65" i="353"/>
  <c r="O65" i="353"/>
  <c r="AN67" i="353"/>
  <c r="AL65" i="353"/>
  <c r="AM67" i="353"/>
  <c r="R67" i="353"/>
  <c r="Q67" i="353"/>
  <c r="AF67" i="353"/>
  <c r="AE67" i="353"/>
  <c r="O67" i="353"/>
  <c r="AA58" i="353"/>
  <c r="AC67" i="353"/>
  <c r="M67" i="353"/>
  <c r="AL56" i="353"/>
  <c r="V55" i="353"/>
  <c r="AM56" i="353"/>
  <c r="T58" i="353"/>
  <c r="S58" i="353"/>
  <c r="AA55" i="353"/>
  <c r="AG57" i="353"/>
  <c r="V57" i="353"/>
  <c r="X57" i="353"/>
  <c r="Z57" i="353"/>
  <c r="AC56" i="353"/>
  <c r="AJ57" i="353"/>
  <c r="Z55" i="353"/>
  <c r="M56" i="353"/>
  <c r="AN56" i="353"/>
  <c r="Y57" i="353"/>
  <c r="AE56" i="353"/>
  <c r="AN57" i="353"/>
  <c r="AF56" i="353"/>
  <c r="R55" i="353"/>
  <c r="AC55" i="353"/>
  <c r="AG56" i="353"/>
  <c r="O58" i="353"/>
  <c r="S55" i="353"/>
  <c r="AF57" i="353"/>
  <c r="AH55" i="353"/>
  <c r="Q57" i="353"/>
  <c r="R57" i="353"/>
  <c r="S57" i="353"/>
  <c r="T55" i="353"/>
  <c r="AJ55" i="353"/>
  <c r="O56" i="353"/>
  <c r="AH57" i="353"/>
  <c r="M58" i="353"/>
  <c r="AC58" i="353"/>
  <c r="AJ58" i="353"/>
  <c r="M55" i="353"/>
  <c r="X56" i="353"/>
  <c r="AA57" i="353"/>
  <c r="V58" i="353"/>
  <c r="AL58" i="353"/>
  <c r="AL55" i="353"/>
  <c r="Q56" i="353"/>
  <c r="Y56" i="353"/>
  <c r="AE58" i="353"/>
  <c r="AM58" i="353"/>
  <c r="O55" i="353"/>
  <c r="AE55" i="353"/>
  <c r="AM55" i="353"/>
  <c r="R56" i="353"/>
  <c r="Z56" i="353"/>
  <c r="AH56" i="353"/>
  <c r="M57" i="353"/>
  <c r="AC57" i="353"/>
  <c r="X58" i="353"/>
  <c r="AF58" i="353"/>
  <c r="AN58" i="353"/>
  <c r="X55" i="353"/>
  <c r="AF55" i="353"/>
  <c r="AL57" i="353"/>
  <c r="Q58" i="353"/>
  <c r="Y58" i="353"/>
  <c r="V56" i="353"/>
  <c r="AA42" i="353"/>
  <c r="AH41" i="353"/>
  <c r="M42" i="353"/>
  <c r="X37" i="353"/>
  <c r="Y50" i="353"/>
  <c r="AH31" i="353"/>
  <c r="Z37" i="353"/>
  <c r="Z50" i="353"/>
  <c r="AA46" i="353"/>
  <c r="T48" i="353"/>
  <c r="AA50" i="353"/>
  <c r="Q52" i="353"/>
  <c r="AA48" i="353"/>
  <c r="T50" i="353"/>
  <c r="AA52" i="353"/>
  <c r="M33" i="353"/>
  <c r="Y49" i="353"/>
  <c r="M51" i="353"/>
  <c r="Q50" i="353"/>
  <c r="S50" i="353"/>
  <c r="X32" i="353"/>
  <c r="AM45" i="353"/>
  <c r="V49" i="353"/>
  <c r="AG49" i="353"/>
  <c r="AG50" i="353"/>
  <c r="Q53" i="353"/>
  <c r="Z42" i="353"/>
  <c r="Z53" i="353"/>
  <c r="R50" i="353"/>
  <c r="Y32" i="353"/>
  <c r="AN45" i="353"/>
  <c r="R53" i="353"/>
  <c r="Q41" i="353"/>
  <c r="AL45" i="353"/>
  <c r="R41" i="353"/>
  <c r="AE49" i="353"/>
  <c r="Z32" i="353"/>
  <c r="AA41" i="353"/>
  <c r="X49" i="353"/>
  <c r="S53" i="353"/>
  <c r="O41" i="353"/>
  <c r="AA49" i="353"/>
  <c r="AC53" i="353"/>
  <c r="S48" i="353"/>
  <c r="AC52" i="353"/>
  <c r="AL52" i="353"/>
  <c r="AA32" i="353"/>
  <c r="V41" i="353"/>
  <c r="AE41" i="353"/>
  <c r="AL49" i="353"/>
  <c r="AJ51" i="353"/>
  <c r="V52" i="353"/>
  <c r="AM52" i="353"/>
  <c r="AF53" i="353"/>
  <c r="AF41" i="353"/>
  <c r="T42" i="353"/>
  <c r="AG42" i="353"/>
  <c r="AC49" i="353"/>
  <c r="AM49" i="353"/>
  <c r="AE52" i="353"/>
  <c r="AN52" i="353"/>
  <c r="AG53" i="353"/>
  <c r="X41" i="353"/>
  <c r="AG41" i="353"/>
  <c r="AN49" i="353"/>
  <c r="V50" i="353"/>
  <c r="AF50" i="353"/>
  <c r="T51" i="353"/>
  <c r="AL51" i="353"/>
  <c r="X52" i="353"/>
  <c r="AF52" i="353"/>
  <c r="M53" i="353"/>
  <c r="Y53" i="353"/>
  <c r="AH53" i="353"/>
  <c r="Y41" i="353"/>
  <c r="Y52" i="353"/>
  <c r="Z46" i="353"/>
  <c r="Z41" i="353"/>
  <c r="Y42" i="353"/>
  <c r="M48" i="353"/>
  <c r="AH50" i="353"/>
  <c r="O52" i="353"/>
  <c r="Z52" i="353"/>
  <c r="AH52" i="353"/>
  <c r="AA53" i="353"/>
  <c r="AJ48" i="353"/>
  <c r="AG31" i="353"/>
  <c r="Y37" i="353"/>
  <c r="M44" i="353"/>
  <c r="AH42" i="353"/>
  <c r="R48" i="353"/>
  <c r="Z48" i="353"/>
  <c r="AH48" i="353"/>
  <c r="M49" i="353"/>
  <c r="AN50" i="353"/>
  <c r="S51" i="353"/>
  <c r="AA51" i="353"/>
  <c r="AC48" i="353"/>
  <c r="V51" i="353"/>
  <c r="T53" i="353"/>
  <c r="AJ53" i="353"/>
  <c r="AC51" i="353"/>
  <c r="Q42" i="353"/>
  <c r="V48" i="353"/>
  <c r="AL48" i="353"/>
  <c r="Q49" i="353"/>
  <c r="AJ50" i="353"/>
  <c r="O51" i="353"/>
  <c r="AE51" i="353"/>
  <c r="AM51" i="353"/>
  <c r="R52" i="353"/>
  <c r="AA44" i="353"/>
  <c r="AL41" i="353"/>
  <c r="R42" i="353"/>
  <c r="O48" i="353"/>
  <c r="AE48" i="353"/>
  <c r="AM48" i="353"/>
  <c r="R49" i="353"/>
  <c r="Z49" i="353"/>
  <c r="AH49" i="353"/>
  <c r="M50" i="353"/>
  <c r="AC50" i="353"/>
  <c r="X51" i="353"/>
  <c r="AF51" i="353"/>
  <c r="AN51" i="353"/>
  <c r="S52" i="353"/>
  <c r="V53" i="353"/>
  <c r="AL53" i="353"/>
  <c r="O49" i="353"/>
  <c r="T32" i="353"/>
  <c r="AA34" i="353"/>
  <c r="AL38" i="353"/>
  <c r="AM41" i="353"/>
  <c r="S42" i="353"/>
  <c r="X48" i="353"/>
  <c r="AF48" i="353"/>
  <c r="AL50" i="353"/>
  <c r="Q51" i="353"/>
  <c r="Y51" i="353"/>
  <c r="AM53" i="353"/>
  <c r="A41" i="353"/>
  <c r="A42" i="353" s="1"/>
  <c r="AN41" i="353"/>
  <c r="AJ42" i="353"/>
  <c r="S41" i="353"/>
  <c r="AC42" i="353"/>
  <c r="V42" i="353"/>
  <c r="AL42" i="353"/>
  <c r="AE42" i="353"/>
  <c r="AM42" i="353"/>
  <c r="AL28" i="353"/>
  <c r="M38" i="353"/>
  <c r="AJ38" i="353"/>
  <c r="T44" i="353"/>
  <c r="AJ36" i="353"/>
  <c r="Z44" i="353"/>
  <c r="T29" i="353"/>
  <c r="AH46" i="353"/>
  <c r="AJ28" i="353"/>
  <c r="R46" i="353"/>
  <c r="AM32" i="353"/>
  <c r="V45" i="353"/>
  <c r="AN32" i="353"/>
  <c r="Z34" i="353"/>
  <c r="AL36" i="353"/>
  <c r="AC72" i="353"/>
  <c r="AM36" i="353"/>
  <c r="X39" i="353"/>
  <c r="Q72" i="353"/>
  <c r="AE72" i="353"/>
  <c r="R44" i="353"/>
  <c r="V39" i="353"/>
  <c r="O72" i="353"/>
  <c r="AA29" i="353"/>
  <c r="T38" i="353"/>
  <c r="R72" i="353"/>
  <c r="AF72" i="353"/>
  <c r="S44" i="353"/>
  <c r="Q46" i="353"/>
  <c r="AG46" i="353"/>
  <c r="AG38" i="353"/>
  <c r="AN33" i="353"/>
  <c r="AF37" i="353"/>
  <c r="S72" i="353"/>
  <c r="AG72" i="353"/>
  <c r="AH32" i="353"/>
  <c r="T33" i="353"/>
  <c r="AH36" i="353"/>
  <c r="AH37" i="353"/>
  <c r="AA45" i="353"/>
  <c r="AC45" i="353"/>
  <c r="AE45" i="353"/>
  <c r="AF45" i="353"/>
  <c r="S46" i="353"/>
  <c r="T46" i="353"/>
  <c r="Y46" i="353"/>
  <c r="S29" i="353"/>
  <c r="AG28" i="353"/>
  <c r="T28" i="353"/>
  <c r="AJ44" i="353"/>
  <c r="R28" i="353"/>
  <c r="AN31" i="353"/>
  <c r="AL33" i="353"/>
  <c r="X34" i="353"/>
  <c r="AH44" i="353"/>
  <c r="M45" i="353"/>
  <c r="AG33" i="353"/>
  <c r="AC44" i="353"/>
  <c r="X45" i="353"/>
  <c r="AJ46" i="353"/>
  <c r="O45" i="353"/>
  <c r="M28" i="353"/>
  <c r="AN28" i="353"/>
  <c r="X29" i="353"/>
  <c r="AJ31" i="353"/>
  <c r="AF32" i="353"/>
  <c r="AH33" i="353"/>
  <c r="T34" i="353"/>
  <c r="AA37" i="353"/>
  <c r="AM37" i="353"/>
  <c r="AN38" i="353"/>
  <c r="Z39" i="353"/>
  <c r="V44" i="353"/>
  <c r="AL44" i="353"/>
  <c r="Q45" i="353"/>
  <c r="Y45" i="353"/>
  <c r="M46" i="353"/>
  <c r="AC46" i="353"/>
  <c r="Z29" i="353"/>
  <c r="R33" i="353"/>
  <c r="AG36" i="353"/>
  <c r="AN37" i="353"/>
  <c r="AA39" i="353"/>
  <c r="O44" i="353"/>
  <c r="AE44" i="353"/>
  <c r="AM44" i="353"/>
  <c r="R45" i="353"/>
  <c r="Z45" i="353"/>
  <c r="AH45" i="353"/>
  <c r="V46" i="353"/>
  <c r="AL46" i="353"/>
  <c r="AL31" i="353"/>
  <c r="AJ33" i="353"/>
  <c r="V34" i="353"/>
  <c r="X44" i="353"/>
  <c r="AF44" i="353"/>
  <c r="AE46" i="353"/>
  <c r="AM46" i="353"/>
  <c r="Q28" i="353"/>
  <c r="AH28" i="353"/>
  <c r="AE37" i="353"/>
  <c r="AH38" i="353"/>
  <c r="T39" i="353"/>
  <c r="Q38" i="353"/>
  <c r="S39" i="353"/>
  <c r="R38" i="353"/>
  <c r="Q33" i="353"/>
  <c r="S34" i="353"/>
  <c r="O32" i="353"/>
  <c r="O37" i="353"/>
  <c r="R32" i="353"/>
  <c r="R37" i="353"/>
  <c r="S32" i="353"/>
  <c r="S37" i="353"/>
  <c r="Y28" i="353"/>
  <c r="AC31" i="353"/>
  <c r="AC36" i="353"/>
  <c r="T37" i="353"/>
  <c r="Z28" i="353"/>
  <c r="V29" i="353"/>
  <c r="Y33" i="353"/>
  <c r="Y38" i="353"/>
  <c r="M31" i="353"/>
  <c r="AF31" i="353"/>
  <c r="AE32" i="353"/>
  <c r="Z33" i="353"/>
  <c r="M36" i="353"/>
  <c r="AF36" i="353"/>
  <c r="Z38" i="353"/>
  <c r="AJ29" i="353"/>
  <c r="AJ34" i="353"/>
  <c r="V36" i="353"/>
  <c r="AJ39" i="353"/>
  <c r="V72" i="353"/>
  <c r="T72" i="353"/>
  <c r="Z72" i="353"/>
  <c r="S28" i="353"/>
  <c r="AA28" i="353"/>
  <c r="M29" i="353"/>
  <c r="AC29" i="353"/>
  <c r="O31" i="353"/>
  <c r="AE31" i="353"/>
  <c r="Q32" i="353"/>
  <c r="AG32" i="353"/>
  <c r="S33" i="353"/>
  <c r="AA33" i="353"/>
  <c r="M34" i="353"/>
  <c r="AC34" i="353"/>
  <c r="O36" i="353"/>
  <c r="AE36" i="353"/>
  <c r="Q37" i="353"/>
  <c r="AG37" i="353"/>
  <c r="S38" i="353"/>
  <c r="AA38" i="353"/>
  <c r="M39" i="353"/>
  <c r="AC39" i="353"/>
  <c r="X36" i="353"/>
  <c r="AL39" i="353"/>
  <c r="AC28" i="353"/>
  <c r="O29" i="353"/>
  <c r="AE29" i="353"/>
  <c r="AM29" i="353"/>
  <c r="Q31" i="353"/>
  <c r="Y31" i="353"/>
  <c r="AC33" i="353"/>
  <c r="O34" i="353"/>
  <c r="AE34" i="353"/>
  <c r="AM34" i="353"/>
  <c r="Q36" i="353"/>
  <c r="Y36" i="353"/>
  <c r="AC38" i="353"/>
  <c r="O39" i="353"/>
  <c r="AE39" i="353"/>
  <c r="AM39" i="353"/>
  <c r="Y72" i="353"/>
  <c r="AL72" i="353"/>
  <c r="AJ72" i="353"/>
  <c r="AH72" i="353"/>
  <c r="X72" i="353"/>
  <c r="V28" i="353"/>
  <c r="AF29" i="353"/>
  <c r="AN29" i="353"/>
  <c r="R31" i="353"/>
  <c r="Z31" i="353"/>
  <c r="AJ32" i="353"/>
  <c r="V33" i="353"/>
  <c r="AF34" i="353"/>
  <c r="AN34" i="353"/>
  <c r="R36" i="353"/>
  <c r="Z36" i="353"/>
  <c r="AJ37" i="353"/>
  <c r="V38" i="353"/>
  <c r="AF39" i="353"/>
  <c r="AN39" i="353"/>
  <c r="X31" i="353"/>
  <c r="AE28" i="353"/>
  <c r="Q29" i="353"/>
  <c r="AE33" i="353"/>
  <c r="Q34" i="353"/>
  <c r="AE38" i="353"/>
  <c r="Q39" i="353"/>
  <c r="AM72" i="353"/>
  <c r="V31" i="353"/>
  <c r="AL29" i="353"/>
  <c r="AL34" i="353"/>
  <c r="AN72" i="353"/>
  <c r="Y47" i="350"/>
  <c r="AN60" i="351"/>
  <c r="O58" i="347"/>
  <c r="S63" i="347"/>
  <c r="AL66" i="347"/>
  <c r="T69" i="347"/>
  <c r="X71" i="347"/>
  <c r="AN71" i="347"/>
  <c r="R55" i="349"/>
  <c r="Z46" i="349"/>
  <c r="M34" i="350"/>
  <c r="AH38" i="350"/>
  <c r="T57" i="350"/>
  <c r="Y63" i="350"/>
  <c r="AG62" i="351"/>
  <c r="AJ70" i="351"/>
  <c r="X71" i="351"/>
  <c r="AA47" i="349"/>
  <c r="AA63" i="350"/>
  <c r="AF40" i="351"/>
  <c r="Y43" i="351"/>
  <c r="AC59" i="351"/>
  <c r="AC60" i="351"/>
  <c r="AA69" i="351"/>
  <c r="Y71" i="351"/>
  <c r="M60" i="347"/>
  <c r="AA43" i="350"/>
  <c r="AH60" i="350"/>
  <c r="AA50" i="351"/>
  <c r="AA61" i="351"/>
  <c r="M52" i="352"/>
  <c r="AA50" i="352"/>
  <c r="M63" i="347"/>
  <c r="AA68" i="347"/>
  <c r="O69" i="347"/>
  <c r="T59" i="350"/>
  <c r="AJ60" i="350"/>
  <c r="AA61" i="350"/>
  <c r="T63" i="350"/>
  <c r="AH63" i="350"/>
  <c r="Z65" i="347"/>
  <c r="Y34" i="351"/>
  <c r="AF50" i="351"/>
  <c r="Y72" i="351"/>
  <c r="Z67" i="347"/>
  <c r="R69" i="347"/>
  <c r="AF69" i="347"/>
  <c r="Q71" i="349"/>
  <c r="AG79" i="349"/>
  <c r="AG55" i="349"/>
  <c r="Z85" i="349"/>
  <c r="AL47" i="349"/>
  <c r="AG48" i="349"/>
  <c r="AA47" i="350"/>
  <c r="AL53" i="350"/>
  <c r="X56" i="350"/>
  <c r="V63" i="350"/>
  <c r="AA40" i="351"/>
  <c r="T43" i="351"/>
  <c r="AG50" i="351"/>
  <c r="Z60" i="351"/>
  <c r="AE62" i="351"/>
  <c r="AG69" i="351"/>
  <c r="V71" i="351"/>
  <c r="AG71" i="351"/>
  <c r="Z72" i="351"/>
  <c r="AF63" i="347"/>
  <c r="R63" i="347"/>
  <c r="X66" i="347"/>
  <c r="S69" i="347"/>
  <c r="AC70" i="347"/>
  <c r="AM71" i="347"/>
  <c r="AC64" i="347"/>
  <c r="AE70" i="349"/>
  <c r="AN47" i="349"/>
  <c r="AL54" i="350"/>
  <c r="Z56" i="350"/>
  <c r="AM63" i="350"/>
  <c r="AF62" i="351"/>
  <c r="AA72" i="351"/>
  <c r="T52" i="352"/>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AA66" i="344"/>
  <c r="Y66" i="344"/>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M72" i="344"/>
  <c r="AF66" i="344"/>
  <c r="AG66" i="344"/>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X66" i="344"/>
  <c r="Z72" i="344"/>
  <c r="M66" i="344"/>
  <c r="Q66" i="344"/>
  <c r="S66" i="344"/>
  <c r="R66" i="344"/>
  <c r="Z66" i="344"/>
  <c r="AH66" i="344"/>
  <c r="T66" i="344"/>
  <c r="AJ66" i="344"/>
  <c r="AC66" i="344"/>
  <c r="AL66" i="344"/>
  <c r="AM66" i="344"/>
  <c r="Q72" i="344"/>
  <c r="AC72" i="344"/>
  <c r="R72" i="344"/>
  <c r="AF72" i="344"/>
  <c r="AG72" i="344"/>
  <c r="Y72" i="344"/>
  <c r="AH72" i="344"/>
  <c r="AA72" i="344"/>
  <c r="S72" i="344"/>
  <c r="T72" i="344"/>
  <c r="AJ72" i="344"/>
  <c r="V72" i="344"/>
  <c r="AL72" i="344"/>
  <c r="AM72" i="344"/>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46" i="368" l="1"/>
  <c r="L47" i="368"/>
  <c r="L51" i="368"/>
  <c r="L52" i="368"/>
  <c r="L50" i="368"/>
  <c r="L55" i="368"/>
  <c r="L57" i="368"/>
  <c r="L56" i="368"/>
  <c r="L40" i="368"/>
  <c r="L35" i="368"/>
  <c r="L42" i="368"/>
  <c r="L36" i="368"/>
  <c r="L29" i="368"/>
  <c r="L43" i="368"/>
  <c r="L39" i="368"/>
  <c r="L38" i="368"/>
  <c r="L31" i="368"/>
  <c r="L32" i="368"/>
  <c r="L30" i="368"/>
  <c r="L33" i="368"/>
  <c r="L44" i="367"/>
  <c r="L41" i="367"/>
  <c r="L45" i="367"/>
  <c r="L43" i="367"/>
  <c r="L46" i="367"/>
  <c r="L40" i="367"/>
  <c r="L39" i="367"/>
  <c r="L38" i="367"/>
  <c r="L33" i="367"/>
  <c r="L36" i="367"/>
  <c r="L35" i="367"/>
  <c r="L34" i="367"/>
  <c r="L28" i="367"/>
  <c r="L30" i="367"/>
  <c r="L29" i="367"/>
  <c r="L31" i="367"/>
  <c r="L38" i="361"/>
  <c r="L36" i="361"/>
  <c r="L56" i="363"/>
  <c r="L49" i="361"/>
  <c r="L59" i="361"/>
  <c r="L35" i="361"/>
  <c r="L52" i="361"/>
  <c r="L62" i="363"/>
  <c r="L53" i="361"/>
  <c r="L44" i="361"/>
  <c r="L70" i="361"/>
  <c r="L31" i="361"/>
  <c r="L57" i="363"/>
  <c r="L52" i="363"/>
  <c r="L48" i="363"/>
  <c r="L71" i="361"/>
  <c r="L53" i="363"/>
  <c r="L43" i="361"/>
  <c r="L70" i="363"/>
  <c r="L45" i="363"/>
  <c r="L65" i="363"/>
  <c r="L63" i="363"/>
  <c r="L28" i="361"/>
  <c r="L58" i="361"/>
  <c r="L73" i="361"/>
  <c r="L68" i="363"/>
  <c r="L63" i="361"/>
  <c r="L64" i="363"/>
  <c r="L34" i="361"/>
  <c r="L71" i="363"/>
  <c r="L47" i="363"/>
  <c r="L40" i="361"/>
  <c r="L48" i="361"/>
  <c r="L61" i="363"/>
  <c r="L39" i="361"/>
  <c r="L45" i="361"/>
  <c r="L57" i="361"/>
  <c r="L65" i="361"/>
  <c r="L68" i="366"/>
  <c r="L71" i="366"/>
  <c r="L69" i="366"/>
  <c r="L72" i="366"/>
  <c r="L70" i="366"/>
  <c r="L64" i="366"/>
  <c r="L65" i="366"/>
  <c r="L62" i="366"/>
  <c r="L63" i="366"/>
  <c r="L61" i="366"/>
  <c r="L57" i="366"/>
  <c r="L56" i="366"/>
  <c r="L58" i="366"/>
  <c r="L59" i="366"/>
  <c r="L53" i="366"/>
  <c r="L52" i="366"/>
  <c r="L51" i="366"/>
  <c r="L54" i="366"/>
  <c r="L47" i="366"/>
  <c r="L46" i="366"/>
  <c r="L48" i="366"/>
  <c r="L49" i="366"/>
  <c r="L41" i="366"/>
  <c r="L43" i="366"/>
  <c r="L40" i="366"/>
  <c r="L42" i="366"/>
  <c r="L44" i="366"/>
  <c r="L34" i="366"/>
  <c r="L36" i="366"/>
  <c r="L37" i="366"/>
  <c r="L35" i="366"/>
  <c r="L31" i="366"/>
  <c r="L30" i="366"/>
  <c r="L28" i="366"/>
  <c r="L29" i="366"/>
  <c r="L32" i="366"/>
  <c r="L79" i="365"/>
  <c r="L78" i="365"/>
  <c r="L80" i="365"/>
  <c r="L77" i="365"/>
  <c r="L68" i="365"/>
  <c r="L69" i="365"/>
  <c r="L57" i="365"/>
  <c r="L59" i="365"/>
  <c r="L60" i="365"/>
  <c r="L58" i="365"/>
  <c r="L36" i="365"/>
  <c r="L35" i="365"/>
  <c r="L44" i="365"/>
  <c r="L30" i="365"/>
  <c r="L72" i="365"/>
  <c r="L71" i="365"/>
  <c r="L54" i="365"/>
  <c r="L49" i="365"/>
  <c r="L45" i="365"/>
  <c r="L46" i="365"/>
  <c r="L29" i="365"/>
  <c r="L51" i="365"/>
  <c r="L41" i="365"/>
  <c r="L48" i="365"/>
  <c r="L39" i="365"/>
  <c r="L63" i="365"/>
  <c r="L43" i="365"/>
  <c r="L38" i="365"/>
  <c r="L32" i="365"/>
  <c r="L53" i="365"/>
  <c r="L33" i="365"/>
  <c r="L65" i="365"/>
  <c r="L40" i="365"/>
  <c r="L28" i="365"/>
  <c r="L67" i="365"/>
  <c r="L64" i="365"/>
  <c r="L70" i="365"/>
  <c r="L52" i="365"/>
  <c r="L73" i="365"/>
  <c r="L74" i="365"/>
  <c r="L62" i="365"/>
  <c r="L45" i="364"/>
  <c r="L46" i="364"/>
  <c r="L47" i="364"/>
  <c r="L38" i="364"/>
  <c r="L50" i="364"/>
  <c r="L68" i="364"/>
  <c r="L60" i="364"/>
  <c r="L35" i="364"/>
  <c r="L33" i="364"/>
  <c r="L42" i="364"/>
  <c r="L62" i="364"/>
  <c r="L57" i="364"/>
  <c r="L61" i="364"/>
  <c r="L41" i="364"/>
  <c r="L32" i="364"/>
  <c r="L55" i="364"/>
  <c r="L34" i="364"/>
  <c r="L44" i="364"/>
  <c r="L29" i="364"/>
  <c r="L39" i="364"/>
  <c r="L28" i="364"/>
  <c r="L49" i="364"/>
  <c r="L40" i="364"/>
  <c r="L67" i="364"/>
  <c r="L51" i="364"/>
  <c r="L69" i="364"/>
  <c r="L63" i="364"/>
  <c r="L58" i="364"/>
  <c r="L37" i="364"/>
  <c r="L54" i="364"/>
  <c r="L64" i="364"/>
  <c r="L30" i="364"/>
  <c r="L56" i="364"/>
  <c r="L53" i="364"/>
  <c r="L38" i="363"/>
  <c r="L37" i="363"/>
  <c r="L39" i="363"/>
  <c r="L40" i="363"/>
  <c r="L28" i="363"/>
  <c r="L32" i="363"/>
  <c r="L36" i="363"/>
  <c r="L33" i="363"/>
  <c r="L30" i="363"/>
  <c r="L58" i="363"/>
  <c r="L50" i="363"/>
  <c r="L42" i="363"/>
  <c r="L69" i="363"/>
  <c r="L51" i="363"/>
  <c r="L29" i="363"/>
  <c r="L41" i="363"/>
  <c r="L49" i="363"/>
  <c r="L55" i="363"/>
  <c r="L72" i="363"/>
  <c r="L46" i="363"/>
  <c r="L31" i="363"/>
  <c r="L34" i="363"/>
  <c r="L54" i="363"/>
  <c r="L64" i="362"/>
  <c r="L50" i="362"/>
  <c r="L57" i="362"/>
  <c r="L41" i="362"/>
  <c r="L69" i="362"/>
  <c r="L42" i="362"/>
  <c r="L46" i="362"/>
  <c r="L51" i="362"/>
  <c r="L48" i="362"/>
  <c r="L37" i="362"/>
  <c r="L63" i="362"/>
  <c r="L56" i="362"/>
  <c r="L54" i="362"/>
  <c r="L32" i="362"/>
  <c r="L61" i="362"/>
  <c r="L71" i="362"/>
  <c r="L47" i="362"/>
  <c r="L38" i="362"/>
  <c r="L39" i="362"/>
  <c r="L36" i="362"/>
  <c r="L28" i="362"/>
  <c r="L30" i="362"/>
  <c r="L34" i="362"/>
  <c r="L33" i="362"/>
  <c r="L29" i="362"/>
  <c r="L65" i="362"/>
  <c r="L55" i="362"/>
  <c r="L58" i="362"/>
  <c r="L62" i="362"/>
  <c r="L45" i="362"/>
  <c r="L40" i="362"/>
  <c r="L31" i="362"/>
  <c r="L70" i="362"/>
  <c r="L72" i="362"/>
  <c r="L53" i="362"/>
  <c r="L49" i="362"/>
  <c r="L52" i="362"/>
  <c r="L68" i="362"/>
  <c r="L47" i="361"/>
  <c r="L37" i="361"/>
  <c r="L55" i="361"/>
  <c r="L72" i="361"/>
  <c r="L54" i="361"/>
  <c r="L60" i="361"/>
  <c r="L74" i="361"/>
  <c r="L64" i="361"/>
  <c r="L51" i="361"/>
  <c r="L50" i="361"/>
  <c r="L41" i="361"/>
  <c r="L29" i="361"/>
  <c r="L66" i="361"/>
  <c r="L56" i="361"/>
  <c r="L33" i="361"/>
  <c r="L43" i="360"/>
  <c r="L57" i="360"/>
  <c r="L48" i="360"/>
  <c r="L39" i="360"/>
  <c r="L34" i="360"/>
  <c r="L29" i="360"/>
  <c r="L45" i="360"/>
  <c r="L51" i="360"/>
  <c r="L62" i="360"/>
  <c r="L49" i="360"/>
  <c r="L32" i="360"/>
  <c r="L40" i="360"/>
  <c r="L35" i="360"/>
  <c r="L31" i="360"/>
  <c r="L47" i="360"/>
  <c r="L56" i="360"/>
  <c r="L58" i="360"/>
  <c r="L33" i="360"/>
  <c r="L28" i="360"/>
  <c r="L61" i="360"/>
  <c r="L52" i="360"/>
  <c r="L59" i="360"/>
  <c r="L37" i="360"/>
  <c r="L54" i="360"/>
  <c r="L38" i="360"/>
  <c r="L44" i="360"/>
  <c r="L53" i="360"/>
  <c r="L42" i="360"/>
  <c r="L63" i="360"/>
  <c r="L48" i="359"/>
  <c r="L55" i="359"/>
  <c r="L56" i="359"/>
  <c r="L50" i="359"/>
  <c r="L49" i="359"/>
  <c r="L42" i="359"/>
  <c r="L43" i="359"/>
  <c r="L29" i="359"/>
  <c r="L52" i="359"/>
  <c r="L39" i="359"/>
  <c r="L46" i="359"/>
  <c r="L34" i="359"/>
  <c r="L30" i="359"/>
  <c r="L28" i="359"/>
  <c r="L51" i="359"/>
  <c r="L45" i="359"/>
  <c r="L37" i="359"/>
  <c r="L38" i="359"/>
  <c r="L36" i="359"/>
  <c r="L31" i="359"/>
  <c r="L33" i="359"/>
  <c r="L59" i="358"/>
  <c r="L60" i="358"/>
  <c r="L61" i="358"/>
  <c r="L58" i="358"/>
  <c r="L62" i="358"/>
  <c r="L57" i="358"/>
  <c r="L35" i="358"/>
  <c r="L31" i="358"/>
  <c r="L43" i="358"/>
  <c r="L40" i="358"/>
  <c r="L44" i="358"/>
  <c r="L46" i="358"/>
  <c r="L39" i="358"/>
  <c r="L34" i="358"/>
  <c r="L30" i="358"/>
  <c r="L52" i="358"/>
  <c r="L53" i="358"/>
  <c r="L48" i="358"/>
  <c r="L36" i="358"/>
  <c r="L33" i="358"/>
  <c r="L47" i="358"/>
  <c r="L49" i="358"/>
  <c r="L29" i="358"/>
  <c r="L42" i="358"/>
  <c r="L28" i="358"/>
  <c r="L51" i="358"/>
  <c r="L54" i="358"/>
  <c r="L41" i="358"/>
  <c r="L37" i="358"/>
  <c r="L82" i="357"/>
  <c r="L81" i="357"/>
  <c r="L83" i="357"/>
  <c r="L74" i="357"/>
  <c r="L73" i="357"/>
  <c r="L75" i="357"/>
  <c r="L77" i="357"/>
  <c r="L76" i="357"/>
  <c r="L78" i="357"/>
  <c r="L55" i="357"/>
  <c r="L56" i="357"/>
  <c r="L54" i="357"/>
  <c r="L51" i="357"/>
  <c r="L49" i="357"/>
  <c r="L48" i="357"/>
  <c r="L50" i="357"/>
  <c r="L38" i="357"/>
  <c r="L39" i="357"/>
  <c r="L40" i="357"/>
  <c r="L65" i="357"/>
  <c r="L44" i="357"/>
  <c r="L43" i="357"/>
  <c r="L34" i="357"/>
  <c r="L70" i="357"/>
  <c r="L33" i="357"/>
  <c r="L29" i="357"/>
  <c r="L28" i="357"/>
  <c r="L61" i="357"/>
  <c r="L60" i="357"/>
  <c r="L68" i="357"/>
  <c r="L69" i="357"/>
  <c r="L42" i="357"/>
  <c r="L32" i="357"/>
  <c r="L67" i="357"/>
  <c r="L62" i="357"/>
  <c r="L59" i="357"/>
  <c r="L45" i="357"/>
  <c r="L35" i="357"/>
  <c r="L30" i="357"/>
  <c r="L64" i="357"/>
  <c r="L79" i="355"/>
  <c r="L76" i="355"/>
  <c r="L77" i="355"/>
  <c r="L80" i="355"/>
  <c r="L78" i="355"/>
  <c r="L57" i="355"/>
  <c r="L55" i="355"/>
  <c r="L54" i="355"/>
  <c r="L56" i="355"/>
  <c r="L58" i="355"/>
  <c r="L71" i="355"/>
  <c r="L72" i="355"/>
  <c r="L73" i="355"/>
  <c r="L62" i="355"/>
  <c r="L40" i="355"/>
  <c r="L37" i="355"/>
  <c r="L45" i="355"/>
  <c r="L38" i="355"/>
  <c r="L47" i="355"/>
  <c r="L44" i="355"/>
  <c r="L48" i="355"/>
  <c r="L51" i="355"/>
  <c r="L64" i="355"/>
  <c r="L65" i="355"/>
  <c r="L28" i="355"/>
  <c r="L35" i="355"/>
  <c r="L50" i="355"/>
  <c r="L63" i="355"/>
  <c r="L61" i="355"/>
  <c r="L42" i="355"/>
  <c r="L60" i="355"/>
  <c r="L31" i="355"/>
  <c r="L70" i="355"/>
  <c r="L43" i="355"/>
  <c r="L69" i="355"/>
  <c r="L32" i="355"/>
  <c r="L36" i="355"/>
  <c r="L66" i="355"/>
  <c r="L68" i="355"/>
  <c r="L41" i="355"/>
  <c r="L34" i="355"/>
  <c r="L30" i="355"/>
  <c r="L29" i="355"/>
  <c r="L57" i="354"/>
  <c r="L58" i="354"/>
  <c r="L47" i="354"/>
  <c r="L46" i="354"/>
  <c r="L37" i="354"/>
  <c r="L38" i="354"/>
  <c r="L31" i="354"/>
  <c r="L29" i="354"/>
  <c r="L53" i="354"/>
  <c r="L52" i="354"/>
  <c r="L41" i="354"/>
  <c r="L43" i="354"/>
  <c r="L40" i="354"/>
  <c r="L42" i="354"/>
  <c r="L32" i="354"/>
  <c r="L28" i="354"/>
  <c r="L49" i="354"/>
  <c r="L54" i="354"/>
  <c r="L50" i="354"/>
  <c r="L33" i="354"/>
  <c r="L34" i="354"/>
  <c r="L51" i="354"/>
  <c r="L70" i="353"/>
  <c r="L71" i="353"/>
  <c r="L64" i="353"/>
  <c r="L63" i="353"/>
  <c r="L62" i="353"/>
  <c r="L59" i="353"/>
  <c r="L65" i="353"/>
  <c r="L67" i="353"/>
  <c r="L57" i="353"/>
  <c r="L56" i="353"/>
  <c r="L58" i="353"/>
  <c r="L49" i="353"/>
  <c r="L53" i="353"/>
  <c r="L52" i="353"/>
  <c r="L51" i="353"/>
  <c r="L50" i="353"/>
  <c r="L42" i="353"/>
  <c r="L41" i="353"/>
  <c r="L46" i="353"/>
  <c r="L45" i="353"/>
  <c r="L32" i="353"/>
  <c r="L37" i="353"/>
  <c r="L34" i="353"/>
  <c r="L29" i="353"/>
  <c r="L31" i="353"/>
  <c r="L38" i="353"/>
  <c r="L33" i="353"/>
  <c r="L28" i="353"/>
  <c r="L36" i="353"/>
  <c r="L39" i="353"/>
  <c r="L60" i="351"/>
  <c r="L62" i="350"/>
  <c r="L50" i="352"/>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6" i="344"/>
  <c r="L72" i="344"/>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I40" i="348"/>
  <c r="AJ40" i="348" s="1"/>
  <c r="AB40" i="348"/>
  <c r="AC40" i="348" s="1"/>
  <c r="W40" i="348"/>
  <c r="U40" i="348"/>
  <c r="T40" i="348" s="1"/>
  <c r="P40" i="348"/>
  <c r="N40" i="348"/>
  <c r="S40" i="348" s="1"/>
  <c r="AI39" i="348"/>
  <c r="AN39" i="348" s="1"/>
  <c r="AB39" i="348"/>
  <c r="AG39" i="348" s="1"/>
  <c r="W39" i="348"/>
  <c r="U39" i="348"/>
  <c r="Y39" i="348" s="1"/>
  <c r="P39" i="348"/>
  <c r="N39" i="348"/>
  <c r="Q39" i="348" s="1"/>
  <c r="AI75" i="348"/>
  <c r="AH75" i="348" s="1"/>
  <c r="AB75" i="348"/>
  <c r="AG75" i="348" s="1"/>
  <c r="W75" i="348"/>
  <c r="U75" i="348"/>
  <c r="Y75" i="348" s="1"/>
  <c r="P75" i="348"/>
  <c r="N75" i="348"/>
  <c r="Q75" i="348" s="1"/>
  <c r="L75" i="348"/>
  <c r="AI74" i="348"/>
  <c r="AK74" i="348" s="1"/>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W56" i="346"/>
  <c r="U56" i="346"/>
  <c r="T56" i="346" s="1"/>
  <c r="P56" i="346"/>
  <c r="N56" i="346"/>
  <c r="O56" i="346" s="1"/>
  <c r="AI55" i="346"/>
  <c r="AH55" i="346" s="1"/>
  <c r="AB55" i="346"/>
  <c r="AC55" i="346" s="1"/>
  <c r="W55" i="346"/>
  <c r="U55" i="346"/>
  <c r="T55" i="346" s="1"/>
  <c r="P55" i="346"/>
  <c r="N55" i="346"/>
  <c r="S55" i="346" s="1"/>
  <c r="AI54" i="346"/>
  <c r="AH54" i="346" s="1"/>
  <c r="AB54" i="346"/>
  <c r="AG54" i="346" s="1"/>
  <c r="W54" i="346"/>
  <c r="U54" i="346"/>
  <c r="P54" i="346"/>
  <c r="N54" i="346"/>
  <c r="Q54" i="346" s="1"/>
  <c r="M54" i="346"/>
  <c r="AI53" i="346"/>
  <c r="AN53" i="346" s="1"/>
  <c r="AB53" i="346"/>
  <c r="AE53" i="346" s="1"/>
  <c r="W53" i="346"/>
  <c r="U53" i="346"/>
  <c r="V53" i="346" s="1"/>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P50" i="346"/>
  <c r="N50" i="346"/>
  <c r="Q50" i="346" s="1"/>
  <c r="AI49" i="346"/>
  <c r="AH49" i="346" s="1"/>
  <c r="AB49" i="346"/>
  <c r="AE49" i="346" s="1"/>
  <c r="W49" i="346"/>
  <c r="U49" i="346"/>
  <c r="X49" i="346" s="1"/>
  <c r="P49" i="346"/>
  <c r="N49" i="346"/>
  <c r="M49" i="346" s="1"/>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W45" i="346"/>
  <c r="U45" i="346"/>
  <c r="Y45" i="346" s="1"/>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AI42" i="346"/>
  <c r="AJ42" i="346" s="1"/>
  <c r="AB42" i="346"/>
  <c r="AC42" i="346" s="1"/>
  <c r="W42" i="346"/>
  <c r="U42" i="346"/>
  <c r="T42" i="346" s="1"/>
  <c r="P42" i="346"/>
  <c r="N42" i="346"/>
  <c r="S42" i="346" s="1"/>
  <c r="AI41" i="346"/>
  <c r="AH41" i="346" s="1"/>
  <c r="AB41" i="346"/>
  <c r="AE41" i="346" s="1"/>
  <c r="W41" i="346"/>
  <c r="U41" i="346"/>
  <c r="T41" i="346" s="1"/>
  <c r="P41" i="346"/>
  <c r="N41" i="346"/>
  <c r="O41" i="346" s="1"/>
  <c r="AI40" i="346"/>
  <c r="AK40" i="346" s="1"/>
  <c r="AB40" i="346"/>
  <c r="AC40" i="346" s="1"/>
  <c r="W40" i="346"/>
  <c r="U40" i="346"/>
  <c r="V40" i="346" s="1"/>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P38" i="346"/>
  <c r="N38" i="346"/>
  <c r="Q38" i="346" s="1"/>
  <c r="AI37" i="346"/>
  <c r="AM37" i="346" s="1"/>
  <c r="AB37" i="346"/>
  <c r="AE37" i="346" s="1"/>
  <c r="W37" i="346"/>
  <c r="U37" i="346"/>
  <c r="T37" i="346" s="1"/>
  <c r="P37" i="346"/>
  <c r="N37" i="346"/>
  <c r="O37" i="346" s="1"/>
  <c r="AI36" i="346"/>
  <c r="AK36" i="346" s="1"/>
  <c r="AB36" i="346"/>
  <c r="AC36" i="346" s="1"/>
  <c r="W36" i="346"/>
  <c r="U36" i="346"/>
  <c r="X36" i="346" s="1"/>
  <c r="P36" i="346"/>
  <c r="N36" i="346"/>
  <c r="M36" i="346" s="1"/>
  <c r="AI35" i="346"/>
  <c r="AM35" i="346" s="1"/>
  <c r="AB35" i="346"/>
  <c r="AA35" i="346" s="1"/>
  <c r="AD35" i="346" s="1"/>
  <c r="W35" i="346"/>
  <c r="U35" i="346"/>
  <c r="Z35" i="346" s="1"/>
  <c r="P35" i="346"/>
  <c r="N35" i="346"/>
  <c r="S35" i="346" s="1"/>
  <c r="AI34" i="346"/>
  <c r="AN34" i="346" s="1"/>
  <c r="AB34" i="346"/>
  <c r="AG34" i="346" s="1"/>
  <c r="W34" i="346"/>
  <c r="U34" i="346"/>
  <c r="Y34" i="346" s="1"/>
  <c r="P34" i="346"/>
  <c r="N34" i="346"/>
  <c r="Q34" i="346" s="1"/>
  <c r="AI33" i="346"/>
  <c r="AM33" i="346" s="1"/>
  <c r="AB33" i="346"/>
  <c r="AE33" i="346" s="1"/>
  <c r="W33" i="346"/>
  <c r="U33" i="346"/>
  <c r="T33" i="346" s="1"/>
  <c r="P33" i="346"/>
  <c r="N33" i="346"/>
  <c r="O33" i="346" s="1"/>
  <c r="AI32" i="346"/>
  <c r="AK32" i="346" s="1"/>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W29" i="346"/>
  <c r="U29" i="346"/>
  <c r="Z29" i="346" s="1"/>
  <c r="P29" i="346"/>
  <c r="N29" i="346"/>
  <c r="O29" i="346" s="1"/>
  <c r="AI28" i="346"/>
  <c r="AK28" i="346" s="1"/>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P27" i="346"/>
  <c r="N27" i="346"/>
  <c r="S27" i="346" s="1"/>
  <c r="L16" i="346"/>
  <c r="L15" i="346"/>
  <c r="L13" i="346"/>
  <c r="L12" i="346"/>
  <c r="AI61" i="344"/>
  <c r="AJ61" i="344" s="1"/>
  <c r="AB61" i="344"/>
  <c r="AE61" i="344" s="1"/>
  <c r="W61" i="344"/>
  <c r="U61" i="344"/>
  <c r="V61" i="344" s="1"/>
  <c r="P61" i="344"/>
  <c r="N61" i="344"/>
  <c r="O61" i="344" s="1"/>
  <c r="AI60" i="344"/>
  <c r="AJ60" i="344" s="1"/>
  <c r="AB60" i="344"/>
  <c r="AG60" i="344" s="1"/>
  <c r="W60" i="344"/>
  <c r="U60" i="344"/>
  <c r="T60" i="344" s="1"/>
  <c r="P60" i="344"/>
  <c r="N60" i="344"/>
  <c r="S60" i="344" s="1"/>
  <c r="AI59" i="344"/>
  <c r="AH59" i="344" s="1"/>
  <c r="AB59" i="344"/>
  <c r="AF59" i="344" s="1"/>
  <c r="W59" i="344"/>
  <c r="U59" i="344"/>
  <c r="X59" i="344" s="1"/>
  <c r="P59" i="344"/>
  <c r="N59" i="344"/>
  <c r="O59" i="344" s="1"/>
  <c r="AI58" i="344"/>
  <c r="AL58" i="344" s="1"/>
  <c r="AB58" i="344"/>
  <c r="AC58" i="344" s="1"/>
  <c r="W58" i="344"/>
  <c r="U58" i="344"/>
  <c r="X58" i="344" s="1"/>
  <c r="P58" i="344"/>
  <c r="N58" i="344"/>
  <c r="M58" i="344" s="1"/>
  <c r="AI57" i="344"/>
  <c r="AN57" i="344" s="1"/>
  <c r="AB57" i="344"/>
  <c r="AA57" i="344" s="1"/>
  <c r="W57" i="344"/>
  <c r="U57" i="344"/>
  <c r="V57" i="344" s="1"/>
  <c r="P57" i="344"/>
  <c r="N57" i="344"/>
  <c r="O57" i="344" s="1"/>
  <c r="AI56" i="344"/>
  <c r="AJ56" i="344" s="1"/>
  <c r="AB56" i="344"/>
  <c r="AG56" i="344" s="1"/>
  <c r="W56" i="344"/>
  <c r="U56" i="344"/>
  <c r="T56" i="344" s="1"/>
  <c r="P56" i="344"/>
  <c r="N56" i="344"/>
  <c r="S56" i="344" s="1"/>
  <c r="AI55" i="344"/>
  <c r="AH55" i="344" s="1"/>
  <c r="AB55" i="344"/>
  <c r="AF55" i="344" s="1"/>
  <c r="W55" i="344"/>
  <c r="U55" i="344"/>
  <c r="X55" i="344" s="1"/>
  <c r="P55" i="344"/>
  <c r="N55" i="344"/>
  <c r="O55" i="344" s="1"/>
  <c r="AI54" i="344"/>
  <c r="AL54" i="344" s="1"/>
  <c r="AB54" i="344"/>
  <c r="AC54" i="344" s="1"/>
  <c r="W54" i="344"/>
  <c r="U54" i="344"/>
  <c r="Z54" i="344" s="1"/>
  <c r="P54" i="344"/>
  <c r="N54" i="344"/>
  <c r="M54" i="344" s="1"/>
  <c r="AI53" i="344"/>
  <c r="AB53" i="344"/>
  <c r="AA53" i="344" s="1"/>
  <c r="W53" i="344"/>
  <c r="U53" i="344"/>
  <c r="V53" i="344" s="1"/>
  <c r="P53" i="344"/>
  <c r="N53" i="344"/>
  <c r="O53" i="344" s="1"/>
  <c r="AI52" i="344"/>
  <c r="AJ52" i="344" s="1"/>
  <c r="AB52" i="344"/>
  <c r="AG52" i="344" s="1"/>
  <c r="W52" i="344"/>
  <c r="U52" i="344"/>
  <c r="T52" i="344" s="1"/>
  <c r="P52" i="344"/>
  <c r="N52" i="344"/>
  <c r="S52" i="344" s="1"/>
  <c r="AI51" i="344"/>
  <c r="AH51" i="344" s="1"/>
  <c r="AB51" i="344"/>
  <c r="AF51" i="344" s="1"/>
  <c r="W51" i="344"/>
  <c r="U51" i="344"/>
  <c r="X51" i="344" s="1"/>
  <c r="P51" i="344"/>
  <c r="N51" i="344"/>
  <c r="O51" i="344" s="1"/>
  <c r="AI50" i="344"/>
  <c r="AL50" i="344" s="1"/>
  <c r="AB50" i="344"/>
  <c r="AC50" i="344" s="1"/>
  <c r="W50" i="344"/>
  <c r="U50" i="344"/>
  <c r="Z50" i="344" s="1"/>
  <c r="P50" i="344"/>
  <c r="N50" i="344"/>
  <c r="M50" i="344" s="1"/>
  <c r="A49" i="344"/>
  <c r="A50" i="344" s="1"/>
  <c r="A51" i="344" s="1"/>
  <c r="A52" i="344" s="1"/>
  <c r="A53" i="344" s="1"/>
  <c r="A54" i="344" s="1"/>
  <c r="A55" i="344" s="1"/>
  <c r="A56" i="344" s="1"/>
  <c r="A57" i="344" s="1"/>
  <c r="A58" i="344" s="1"/>
  <c r="A59" i="344" s="1"/>
  <c r="A60" i="344" s="1"/>
  <c r="A61" i="344" s="1"/>
  <c r="AI42" i="344"/>
  <c r="AN42" i="344" s="1"/>
  <c r="AB42" i="344"/>
  <c r="AA42" i="344" s="1"/>
  <c r="W42" i="344"/>
  <c r="U42" i="344"/>
  <c r="X42" i="344" s="1"/>
  <c r="P42" i="344"/>
  <c r="N42" i="344"/>
  <c r="M42" i="344" s="1"/>
  <c r="A30" i="344"/>
  <c r="A31" i="344" s="1"/>
  <c r="A32" i="344" s="1"/>
  <c r="A33" i="344" s="1"/>
  <c r="A34" i="344" s="1"/>
  <c r="A35" i="344" s="1"/>
  <c r="A36" i="344" s="1"/>
  <c r="A37" i="344" s="1"/>
  <c r="A38" i="344" s="1"/>
  <c r="A39" i="344" s="1"/>
  <c r="A40" i="344" s="1"/>
  <c r="A41" i="344" s="1"/>
  <c r="A42" i="344" s="1"/>
  <c r="A44" i="344" s="1"/>
  <c r="A45" i="344" s="1"/>
  <c r="A46" i="344" s="1"/>
  <c r="L17"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H51" i="345"/>
  <c r="AB51" i="345"/>
  <c r="AE51" i="345" s="1"/>
  <c r="W51" i="345"/>
  <c r="U51" i="345"/>
  <c r="Z51" i="345" s="1"/>
  <c r="P51" i="345"/>
  <c r="N51" i="345"/>
  <c r="S51" i="345" s="1"/>
  <c r="AI50" i="345"/>
  <c r="AB50" i="345"/>
  <c r="AE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B43" i="345"/>
  <c r="AC43" i="345" s="1"/>
  <c r="W43" i="345"/>
  <c r="U43" i="345"/>
  <c r="Z43" i="345" s="1"/>
  <c r="P43" i="345"/>
  <c r="N43" i="345"/>
  <c r="O43" i="345" s="1"/>
  <c r="AI42" i="345"/>
  <c r="AB42" i="345"/>
  <c r="AE42" i="345" s="1"/>
  <c r="W42" i="345"/>
  <c r="U42" i="345"/>
  <c r="Z42" i="345" s="1"/>
  <c r="P42" i="345"/>
  <c r="N42" i="345"/>
  <c r="M42" i="345" s="1"/>
  <c r="AI41" i="345"/>
  <c r="AL41" i="345" s="1"/>
  <c r="AB41" i="345"/>
  <c r="AA41" i="345" s="1"/>
  <c r="AD41" i="345" s="1"/>
  <c r="W41" i="345"/>
  <c r="U41" i="345"/>
  <c r="V41" i="345" s="1"/>
  <c r="P41" i="345"/>
  <c r="N41" i="345"/>
  <c r="S41" i="345" s="1"/>
  <c r="AI40" i="345"/>
  <c r="AN40" i="345" s="1"/>
  <c r="AB40" i="345"/>
  <c r="AE40" i="345" s="1"/>
  <c r="W40" i="345"/>
  <c r="U40" i="345"/>
  <c r="X40" i="345" s="1"/>
  <c r="P40" i="345"/>
  <c r="N40" i="345"/>
  <c r="S40" i="345" s="1"/>
  <c r="AI39" i="345"/>
  <c r="AH39" i="345" s="1"/>
  <c r="AB39" i="345"/>
  <c r="AA39" i="345" s="1"/>
  <c r="AD39" i="345" s="1"/>
  <c r="W39" i="345"/>
  <c r="U39" i="345"/>
  <c r="X39" i="345" s="1"/>
  <c r="P39" i="345"/>
  <c r="N39" i="345"/>
  <c r="M39" i="345" s="1"/>
  <c r="AI38" i="345"/>
  <c r="AN38" i="345" s="1"/>
  <c r="AB38" i="345"/>
  <c r="AC38" i="345" s="1"/>
  <c r="W38" i="345"/>
  <c r="U38" i="345"/>
  <c r="Z38" i="345" s="1"/>
  <c r="P38" i="345"/>
  <c r="N38" i="345"/>
  <c r="S38" i="345" s="1"/>
  <c r="AI37" i="345"/>
  <c r="AN37" i="345" s="1"/>
  <c r="AB37" i="345"/>
  <c r="AE37" i="345" s="1"/>
  <c r="W37" i="345"/>
  <c r="U37" i="345"/>
  <c r="Z37" i="345" s="1"/>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W29" i="345"/>
  <c r="U29" i="345"/>
  <c r="V29" i="345" s="1"/>
  <c r="P29" i="345"/>
  <c r="N29" i="345"/>
  <c r="S29" i="345" s="1"/>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75" i="344"/>
  <c r="AB75" i="344"/>
  <c r="AA75" i="344" s="1"/>
  <c r="W75" i="344"/>
  <c r="U75" i="344"/>
  <c r="P75" i="344"/>
  <c r="N75" i="344"/>
  <c r="M75" i="344" s="1"/>
  <c r="AI74" i="344"/>
  <c r="AH74" i="344" s="1"/>
  <c r="AB74" i="344"/>
  <c r="AA74" i="344" s="1"/>
  <c r="W74" i="344"/>
  <c r="U74" i="344"/>
  <c r="X74" i="344" s="1"/>
  <c r="P74" i="344"/>
  <c r="N74" i="344"/>
  <c r="AI73" i="344"/>
  <c r="AB73" i="344"/>
  <c r="AC73" i="344" s="1"/>
  <c r="W73" i="344"/>
  <c r="U73" i="344"/>
  <c r="T73" i="344" s="1"/>
  <c r="P73" i="344"/>
  <c r="N73" i="344"/>
  <c r="M73" i="344" s="1"/>
  <c r="AI71" i="344"/>
  <c r="AB71" i="344"/>
  <c r="W71" i="344"/>
  <c r="U71" i="344"/>
  <c r="V71" i="344" s="1"/>
  <c r="P71" i="344"/>
  <c r="N71" i="344"/>
  <c r="M71" i="344" s="1"/>
  <c r="AI70" i="344"/>
  <c r="AH70" i="344" s="1"/>
  <c r="AB70" i="344"/>
  <c r="AE70" i="344" s="1"/>
  <c r="W70" i="344"/>
  <c r="U70" i="344"/>
  <c r="V70" i="344" s="1"/>
  <c r="P70" i="344"/>
  <c r="N70" i="344"/>
  <c r="M70" i="344" s="1"/>
  <c r="AI69" i="344"/>
  <c r="AN69" i="344" s="1"/>
  <c r="AB69" i="344"/>
  <c r="AA69" i="344" s="1"/>
  <c r="W69" i="344"/>
  <c r="U69" i="344"/>
  <c r="V69" i="344" s="1"/>
  <c r="P69" i="344"/>
  <c r="N69" i="344"/>
  <c r="M69" i="344" s="1"/>
  <c r="AI68" i="344"/>
  <c r="AH68" i="344" s="1"/>
  <c r="AB68" i="344"/>
  <c r="AA68" i="344" s="1"/>
  <c r="W68" i="344"/>
  <c r="U68" i="344"/>
  <c r="V68" i="344" s="1"/>
  <c r="P68" i="344"/>
  <c r="N68" i="344"/>
  <c r="O68" i="344" s="1"/>
  <c r="AI67" i="344"/>
  <c r="AH67" i="344" s="1"/>
  <c r="AB67" i="344"/>
  <c r="AC67" i="344" s="1"/>
  <c r="W67" i="344"/>
  <c r="U67" i="344"/>
  <c r="T67" i="344" s="1"/>
  <c r="P67" i="344"/>
  <c r="N67" i="344"/>
  <c r="AI65" i="344"/>
  <c r="AB65" i="344"/>
  <c r="AA65" i="344" s="1"/>
  <c r="W65" i="344"/>
  <c r="U65" i="344"/>
  <c r="T65" i="344" s="1"/>
  <c r="P65" i="344"/>
  <c r="N65" i="344"/>
  <c r="O65" i="344" s="1"/>
  <c r="AI64" i="344"/>
  <c r="AH64" i="344" s="1"/>
  <c r="AB64" i="344"/>
  <c r="AC64" i="344" s="1"/>
  <c r="W64" i="344"/>
  <c r="U64" i="344"/>
  <c r="P64" i="344"/>
  <c r="N64" i="344"/>
  <c r="S64" i="344" s="1"/>
  <c r="AI63" i="344"/>
  <c r="AN63" i="344" s="1"/>
  <c r="AB63" i="344"/>
  <c r="AA63" i="344" s="1"/>
  <c r="W63" i="344"/>
  <c r="U63" i="344"/>
  <c r="Y63" i="344" s="1"/>
  <c r="P63" i="344"/>
  <c r="N63" i="344"/>
  <c r="O63" i="344" s="1"/>
  <c r="AI62" i="344"/>
  <c r="AH62" i="344" s="1"/>
  <c r="AB62" i="344"/>
  <c r="AC62" i="344" s="1"/>
  <c r="W62" i="344"/>
  <c r="U62" i="344"/>
  <c r="Y62" i="344" s="1"/>
  <c r="P62" i="344"/>
  <c r="N62" i="344"/>
  <c r="S62" i="344" s="1"/>
  <c r="AI49" i="344"/>
  <c r="AB49" i="344"/>
  <c r="AF49" i="344" s="1"/>
  <c r="W49" i="344"/>
  <c r="U49" i="344"/>
  <c r="Y49" i="344" s="1"/>
  <c r="P49" i="344"/>
  <c r="N49" i="344"/>
  <c r="S49" i="344" s="1"/>
  <c r="AI48" i="344"/>
  <c r="AB48" i="344"/>
  <c r="AG48" i="344" s="1"/>
  <c r="W48" i="344"/>
  <c r="U48" i="344"/>
  <c r="Z48" i="344" s="1"/>
  <c r="P48" i="344"/>
  <c r="N48" i="344"/>
  <c r="S48" i="344" s="1"/>
  <c r="AI47" i="344"/>
  <c r="AN47" i="344" s="1"/>
  <c r="AB47" i="344"/>
  <c r="AF47" i="344" s="1"/>
  <c r="W47" i="344"/>
  <c r="U47" i="344"/>
  <c r="X47" i="344" s="1"/>
  <c r="P47" i="344"/>
  <c r="N47" i="344"/>
  <c r="O47" i="344" s="1"/>
  <c r="AI46" i="344"/>
  <c r="AJ46" i="344" s="1"/>
  <c r="AB46" i="344"/>
  <c r="AC46" i="344" s="1"/>
  <c r="W46" i="344"/>
  <c r="U46" i="344"/>
  <c r="P46" i="344"/>
  <c r="N46" i="344"/>
  <c r="O46" i="344" s="1"/>
  <c r="AI45" i="344"/>
  <c r="AJ45" i="344" s="1"/>
  <c r="AB45" i="344"/>
  <c r="AG45" i="344" s="1"/>
  <c r="W45" i="344"/>
  <c r="U45" i="344"/>
  <c r="Y45" i="344" s="1"/>
  <c r="P45" i="344"/>
  <c r="N45" i="344"/>
  <c r="Q45" i="344" s="1"/>
  <c r="AI44" i="344"/>
  <c r="AB44" i="344"/>
  <c r="AC44" i="344" s="1"/>
  <c r="W44" i="344"/>
  <c r="U44" i="344"/>
  <c r="V44" i="344" s="1"/>
  <c r="P44" i="344"/>
  <c r="N44" i="344"/>
  <c r="O44" i="344" s="1"/>
  <c r="AI41" i="344"/>
  <c r="AJ41" i="344" s="1"/>
  <c r="AB41" i="344"/>
  <c r="AA41" i="344" s="1"/>
  <c r="W41" i="344"/>
  <c r="U41" i="344"/>
  <c r="V41" i="344" s="1"/>
  <c r="P41" i="344"/>
  <c r="N41" i="344"/>
  <c r="S41" i="344" s="1"/>
  <c r="AI40" i="344"/>
  <c r="AN40" i="344" s="1"/>
  <c r="AB40" i="344"/>
  <c r="AF40" i="344" s="1"/>
  <c r="W40" i="344"/>
  <c r="U40" i="344"/>
  <c r="X40" i="344" s="1"/>
  <c r="P40" i="344"/>
  <c r="N40" i="344"/>
  <c r="O40" i="344" s="1"/>
  <c r="AI39" i="344"/>
  <c r="AB39" i="344"/>
  <c r="AC39" i="344" s="1"/>
  <c r="W39" i="344"/>
  <c r="U39" i="344"/>
  <c r="V39" i="344" s="1"/>
  <c r="P39" i="344"/>
  <c r="N39" i="344"/>
  <c r="M39" i="344" s="1"/>
  <c r="AI38" i="344"/>
  <c r="AH38" i="344" s="1"/>
  <c r="AB38" i="344"/>
  <c r="AC38" i="344" s="1"/>
  <c r="W38" i="344"/>
  <c r="U38" i="344"/>
  <c r="Z38" i="344" s="1"/>
  <c r="P38" i="344"/>
  <c r="N38" i="344"/>
  <c r="AI37" i="344"/>
  <c r="AH37" i="344" s="1"/>
  <c r="AB37" i="344"/>
  <c r="AC37" i="344" s="1"/>
  <c r="W37" i="344"/>
  <c r="U37" i="344"/>
  <c r="Z37" i="344" s="1"/>
  <c r="P37" i="344"/>
  <c r="N37" i="344"/>
  <c r="AI36" i="344"/>
  <c r="AM36" i="344" s="1"/>
  <c r="AB36" i="344"/>
  <c r="W36" i="344"/>
  <c r="U36" i="344"/>
  <c r="V36" i="344" s="1"/>
  <c r="P36" i="344"/>
  <c r="N36" i="344"/>
  <c r="O36" i="344" s="1"/>
  <c r="AI35" i="344"/>
  <c r="AJ35" i="344" s="1"/>
  <c r="AB35" i="344"/>
  <c r="AC35" i="344" s="1"/>
  <c r="W35" i="344"/>
  <c r="U35" i="344"/>
  <c r="T35" i="344" s="1"/>
  <c r="P35" i="344"/>
  <c r="N35" i="344"/>
  <c r="O35" i="344" s="1"/>
  <c r="AI34" i="344"/>
  <c r="AN34" i="344" s="1"/>
  <c r="AB34" i="344"/>
  <c r="W34" i="344"/>
  <c r="U34" i="344"/>
  <c r="Y34" i="344" s="1"/>
  <c r="P34" i="344"/>
  <c r="N34" i="344"/>
  <c r="Q34" i="344" s="1"/>
  <c r="AI33" i="344"/>
  <c r="AJ33" i="344" s="1"/>
  <c r="AB33" i="344"/>
  <c r="AC33" i="344" s="1"/>
  <c r="W33" i="344"/>
  <c r="U33" i="344"/>
  <c r="V33" i="344" s="1"/>
  <c r="P33" i="344"/>
  <c r="N33" i="344"/>
  <c r="S33" i="344" s="1"/>
  <c r="AI32" i="344"/>
  <c r="AJ32" i="344" s="1"/>
  <c r="AB32" i="344"/>
  <c r="AA32" i="344" s="1"/>
  <c r="W32" i="344"/>
  <c r="U32" i="344"/>
  <c r="V32" i="344" s="1"/>
  <c r="P32" i="344"/>
  <c r="N32" i="344"/>
  <c r="S32" i="344" s="1"/>
  <c r="AI31" i="344"/>
  <c r="AN31" i="344" s="1"/>
  <c r="AB31" i="344"/>
  <c r="AF31" i="344" s="1"/>
  <c r="W31" i="344"/>
  <c r="U31" i="344"/>
  <c r="X31" i="344" s="1"/>
  <c r="P31" i="344"/>
  <c r="N31" i="344"/>
  <c r="AI30" i="344"/>
  <c r="AB30" i="344"/>
  <c r="W30" i="344"/>
  <c r="U30" i="344"/>
  <c r="V30" i="344" s="1"/>
  <c r="P30" i="344"/>
  <c r="N30" i="344"/>
  <c r="M30" i="344" s="1"/>
  <c r="AI29" i="344"/>
  <c r="AH29" i="344" s="1"/>
  <c r="AB29" i="344"/>
  <c r="AG29" i="344" s="1"/>
  <c r="W29" i="344"/>
  <c r="U29" i="344"/>
  <c r="Z29" i="344" s="1"/>
  <c r="P29" i="344"/>
  <c r="N29" i="344"/>
  <c r="R29" i="344" s="1"/>
  <c r="L16"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B60" i="341"/>
  <c r="AE60" i="341" s="1"/>
  <c r="W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H52" i="34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AA34" i="346" l="1"/>
  <c r="AD34" i="346" s="1"/>
  <c r="T40" i="346"/>
  <c r="R37" i="345"/>
  <c r="M43" i="346"/>
  <c r="T38" i="345"/>
  <c r="AA39" i="348"/>
  <c r="AD39" i="348" s="1"/>
  <c r="M62" i="345"/>
  <c r="AH28" i="346"/>
  <c r="V60" i="341"/>
  <c r="T29" i="346"/>
  <c r="M55" i="346"/>
  <c r="AH65" i="348"/>
  <c r="AA56" i="346"/>
  <c r="AD56" i="346" s="1"/>
  <c r="AG42" i="346"/>
  <c r="AA46" i="341"/>
  <c r="AD46" i="341" s="1"/>
  <c r="S37" i="345"/>
  <c r="Q53" i="346"/>
  <c r="AN42" i="346"/>
  <c r="R53" i="346"/>
  <c r="T45" i="346"/>
  <c r="AH74" i="348"/>
  <c r="AF48" i="348"/>
  <c r="AH36" i="346"/>
  <c r="AH38" i="341"/>
  <c r="O42" i="346"/>
  <c r="X29" i="345"/>
  <c r="AA50" i="345"/>
  <c r="AD50" i="345" s="1"/>
  <c r="AH32" i="346"/>
  <c r="AA42" i="346"/>
  <c r="AD42" i="346" s="1"/>
  <c r="AM46" i="345"/>
  <c r="R27" i="346"/>
  <c r="AN48" i="346"/>
  <c r="AM55" i="348"/>
  <c r="AH60" i="341"/>
  <c r="AJ28" i="345"/>
  <c r="AM29" i="345"/>
  <c r="AK51" i="345"/>
  <c r="AJ32" i="346"/>
  <c r="T36" i="346"/>
  <c r="AM36" i="346"/>
  <c r="Z45" i="346"/>
  <c r="AM55" i="346"/>
  <c r="AN55" i="348"/>
  <c r="Z54" i="341"/>
  <c r="AM51" i="345"/>
  <c r="AL32" i="346"/>
  <c r="R38" i="346"/>
  <c r="R50" i="346"/>
  <c r="AN55" i="346"/>
  <c r="AM39" i="345"/>
  <c r="AN51" i="345"/>
  <c r="M65" i="345"/>
  <c r="AG28" i="346"/>
  <c r="Y29" i="346"/>
  <c r="R34" i="346"/>
  <c r="S38" i="346"/>
  <c r="Y40" i="346"/>
  <c r="AF41" i="345"/>
  <c r="AJ37" i="345"/>
  <c r="AG43" i="345"/>
  <c r="Y36" i="346"/>
  <c r="Z40" i="346"/>
  <c r="AL48" i="346"/>
  <c r="AL37" i="345"/>
  <c r="M27" i="346"/>
  <c r="Z36" i="346"/>
  <c r="AA49" i="346"/>
  <c r="AD49" i="346" s="1"/>
  <c r="AN40" i="348"/>
  <c r="AH44" i="348"/>
  <c r="T52" i="34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AE53" i="344"/>
  <c r="AA56" i="344"/>
  <c r="T50" i="344"/>
  <c r="T59" i="344"/>
  <c r="AC53" i="344"/>
  <c r="M52" i="344"/>
  <c r="T51" i="344"/>
  <c r="AF53" i="344"/>
  <c r="M55" i="344"/>
  <c r="AA58" i="344"/>
  <c r="T54" i="344"/>
  <c r="AG59" i="344"/>
  <c r="AF50" i="344"/>
  <c r="AL41" i="344"/>
  <c r="AH50" i="344"/>
  <c r="M53" i="344"/>
  <c r="AC56" i="344"/>
  <c r="Z74" i="344"/>
  <c r="AN54" i="344"/>
  <c r="AL61" i="344"/>
  <c r="S54"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51" i="344"/>
  <c r="M57" i="344"/>
  <c r="R58" i="344"/>
  <c r="S58" i="344"/>
  <c r="Z58" i="344"/>
  <c r="AH57" i="344"/>
  <c r="AA61" i="344"/>
  <c r="AG50" i="344"/>
  <c r="AJ57" i="344"/>
  <c r="Q59" i="344"/>
  <c r="AC61" i="344"/>
  <c r="V50" i="344"/>
  <c r="AG53" i="344"/>
  <c r="T58" i="344"/>
  <c r="AF58" i="344"/>
  <c r="S59" i="344"/>
  <c r="M60" i="344"/>
  <c r="M61" i="344"/>
  <c r="AF61" i="344"/>
  <c r="Y51" i="344"/>
  <c r="AL57" i="344"/>
  <c r="AG61" i="344"/>
  <c r="X50" i="344"/>
  <c r="AN50" i="344"/>
  <c r="Z51" i="344"/>
  <c r="AM53" i="344"/>
  <c r="AM57" i="344"/>
  <c r="V58" i="344"/>
  <c r="AM58" i="344"/>
  <c r="AH61" i="344"/>
  <c r="Y50" i="344"/>
  <c r="AA51" i="344"/>
  <c r="AN53" i="344"/>
  <c r="AH54" i="344"/>
  <c r="Y55" i="344"/>
  <c r="AN58" i="344"/>
  <c r="AA50" i="344"/>
  <c r="Y58" i="344"/>
  <c r="M59" i="344"/>
  <c r="AA59" i="344"/>
  <c r="T48" i="344"/>
  <c r="AL53" i="344"/>
  <c r="AA54" i="344"/>
  <c r="M56" i="344"/>
  <c r="Q58" i="344"/>
  <c r="AA60" i="344"/>
  <c r="V48" i="344"/>
  <c r="AE54" i="344"/>
  <c r="AC60" i="344"/>
  <c r="R51" i="344"/>
  <c r="V54" i="344"/>
  <c r="AF54" i="344"/>
  <c r="Z55" i="344"/>
  <c r="AE57" i="344"/>
  <c r="O50" i="344"/>
  <c r="AC57" i="344"/>
  <c r="Q50" i="344"/>
  <c r="AM50" i="344"/>
  <c r="S51" i="344"/>
  <c r="AG51" i="344"/>
  <c r="AA52" i="344"/>
  <c r="AH53" i="344"/>
  <c r="O54" i="344"/>
  <c r="AG54" i="344"/>
  <c r="Q55" i="344"/>
  <c r="AA55" i="344"/>
  <c r="AF57" i="344"/>
  <c r="AE58" i="344"/>
  <c r="Y59" i="344"/>
  <c r="R50" i="344"/>
  <c r="X54" i="344"/>
  <c r="R55" i="344"/>
  <c r="AG57" i="344"/>
  <c r="Z59" i="344"/>
  <c r="AF64" i="344"/>
  <c r="AC52" i="344"/>
  <c r="AJ53" i="344"/>
  <c r="Q54" i="344"/>
  <c r="Y54" i="344"/>
  <c r="S55" i="344"/>
  <c r="AG55" i="344"/>
  <c r="O58" i="344"/>
  <c r="AG58" i="344"/>
  <c r="AM61" i="344"/>
  <c r="AE50" i="344"/>
  <c r="M51" i="344"/>
  <c r="R54" i="344"/>
  <c r="AM54" i="344"/>
  <c r="T55" i="344"/>
  <c r="AH58" i="344"/>
  <c r="R59" i="344"/>
  <c r="AN61" i="344"/>
  <c r="AJ51" i="344"/>
  <c r="V52" i="344"/>
  <c r="AL52" i="344"/>
  <c r="X53" i="344"/>
  <c r="AJ55" i="344"/>
  <c r="V56" i="344"/>
  <c r="AL56" i="344"/>
  <c r="X57" i="344"/>
  <c r="AJ59" i="344"/>
  <c r="V60" i="344"/>
  <c r="AL60" i="344"/>
  <c r="X61" i="344"/>
  <c r="S50" i="344"/>
  <c r="AC51" i="344"/>
  <c r="O52" i="344"/>
  <c r="AE52" i="344"/>
  <c r="AM52" i="344"/>
  <c r="Q53" i="344"/>
  <c r="Y53" i="344"/>
  <c r="AC55" i="344"/>
  <c r="O56" i="344"/>
  <c r="AE56" i="344"/>
  <c r="AM56" i="344"/>
  <c r="Q57" i="344"/>
  <c r="Y57" i="344"/>
  <c r="AC59" i="344"/>
  <c r="O60" i="344"/>
  <c r="AE60" i="344"/>
  <c r="AM60" i="344"/>
  <c r="Q61" i="344"/>
  <c r="Y61" i="344"/>
  <c r="AJ50" i="344"/>
  <c r="V51" i="344"/>
  <c r="AL51" i="344"/>
  <c r="X52" i="344"/>
  <c r="AF52" i="344"/>
  <c r="AN52" i="344"/>
  <c r="R53" i="344"/>
  <c r="Z53" i="344"/>
  <c r="AJ54" i="344"/>
  <c r="V55" i="344"/>
  <c r="AL55" i="344"/>
  <c r="X56" i="344"/>
  <c r="AF56" i="344"/>
  <c r="AN56" i="344"/>
  <c r="R57" i="344"/>
  <c r="Z57" i="344"/>
  <c r="AJ58" i="344"/>
  <c r="V59" i="344"/>
  <c r="AL59" i="344"/>
  <c r="X60" i="344"/>
  <c r="AF60" i="344"/>
  <c r="AN60" i="344"/>
  <c r="R61" i="344"/>
  <c r="Z61" i="344"/>
  <c r="AE51" i="344"/>
  <c r="AM51" i="344"/>
  <c r="Q52" i="344"/>
  <c r="Y52" i="344"/>
  <c r="S53" i="344"/>
  <c r="AE55" i="344"/>
  <c r="AM55" i="344"/>
  <c r="Q56" i="344"/>
  <c r="Y56" i="344"/>
  <c r="S57" i="344"/>
  <c r="AE59" i="344"/>
  <c r="AM59" i="344"/>
  <c r="Q60" i="344"/>
  <c r="Y60" i="344"/>
  <c r="S61" i="344"/>
  <c r="AN51" i="344"/>
  <c r="R52" i="344"/>
  <c r="Z52" i="344"/>
  <c r="AH52" i="344"/>
  <c r="T53" i="344"/>
  <c r="AN55" i="344"/>
  <c r="R56" i="344"/>
  <c r="Z56" i="344"/>
  <c r="AH56" i="344"/>
  <c r="T57" i="344"/>
  <c r="AN59" i="344"/>
  <c r="R60" i="344"/>
  <c r="Z60" i="344"/>
  <c r="AH60" i="344"/>
  <c r="T61" i="344"/>
  <c r="AG75" i="344"/>
  <c r="AC42" i="344"/>
  <c r="AE42" i="344"/>
  <c r="AF42" i="344"/>
  <c r="AG49" i="344"/>
  <c r="AM73" i="344"/>
  <c r="AG42" i="344"/>
  <c r="AA40" i="344"/>
  <c r="O42" i="344"/>
  <c r="R42" i="344"/>
  <c r="R46" i="344"/>
  <c r="Y42" i="344"/>
  <c r="Q42" i="344"/>
  <c r="S42" i="344"/>
  <c r="Z42" i="344"/>
  <c r="AH42" i="344"/>
  <c r="T42" i="344"/>
  <c r="AJ42" i="344"/>
  <c r="V42" i="344"/>
  <c r="AL42" i="344"/>
  <c r="AM42" i="344"/>
  <c r="M44" i="344"/>
  <c r="S47" i="344"/>
  <c r="O49" i="344"/>
  <c r="AM63" i="344"/>
  <c r="R40" i="344"/>
  <c r="V38" i="344"/>
  <c r="Y41" i="344"/>
  <c r="Z70" i="344"/>
  <c r="Y33" i="344"/>
  <c r="Z33" i="344"/>
  <c r="X38" i="344"/>
  <c r="AF44" i="344"/>
  <c r="AL45" i="344"/>
  <c r="M49" i="344"/>
  <c r="Z62" i="344"/>
  <c r="AE63" i="344"/>
  <c r="AG69" i="344"/>
  <c r="Y74" i="344"/>
  <c r="Y38" i="344"/>
  <c r="M32" i="344"/>
  <c r="AH35" i="344"/>
  <c r="AH39" i="344"/>
  <c r="AG46" i="344"/>
  <c r="AA47" i="344"/>
  <c r="AH69" i="344"/>
  <c r="AA70" i="344"/>
  <c r="O33" i="344"/>
  <c r="M47" i="344"/>
  <c r="AC47" i="344"/>
  <c r="X67" i="344"/>
  <c r="Q68" i="344"/>
  <c r="AN73" i="344"/>
  <c r="AL35" i="344"/>
  <c r="AH41" i="344"/>
  <c r="AH47" i="344"/>
  <c r="X48" i="344"/>
  <c r="Q49" i="344"/>
  <c r="AL63" i="344"/>
  <c r="Z67" i="344"/>
  <c r="R68" i="344"/>
  <c r="Q73" i="344"/>
  <c r="AA31" i="344"/>
  <c r="Q33" i="344"/>
  <c r="AM35" i="344"/>
  <c r="Q40" i="344"/>
  <c r="AA46" i="344"/>
  <c r="AA67" i="344"/>
  <c r="S68" i="344"/>
  <c r="S73" i="344"/>
  <c r="R33" i="344"/>
  <c r="AN35" i="344"/>
  <c r="AM30" i="344"/>
  <c r="AH31" i="344"/>
  <c r="AC32" i="344"/>
  <c r="T34" i="344"/>
  <c r="S40" i="344"/>
  <c r="R41" i="344"/>
  <c r="AN41" i="344"/>
  <c r="AN45" i="344"/>
  <c r="AE46" i="344"/>
  <c r="AG64" i="344"/>
  <c r="AE69" i="344"/>
  <c r="Y70" i="344"/>
  <c r="V74" i="344"/>
  <c r="AN30" i="344"/>
  <c r="AF46" i="344"/>
  <c r="Y31" i="344"/>
  <c r="R34" i="344"/>
  <c r="S36" i="344"/>
  <c r="T37" i="344"/>
  <c r="R62" i="344"/>
  <c r="Z31" i="344"/>
  <c r="S34" i="344"/>
  <c r="T39" i="344"/>
  <c r="Z40" i="344"/>
  <c r="M62" i="344"/>
  <c r="M29" i="344"/>
  <c r="AG33" i="344"/>
  <c r="M45" i="344"/>
  <c r="O62" i="344"/>
  <c r="M64" i="344"/>
  <c r="Z39" i="344"/>
  <c r="X73" i="344"/>
  <c r="T30" i="344"/>
  <c r="Z34" i="344"/>
  <c r="AN36" i="344"/>
  <c r="AJ37" i="344"/>
  <c r="T40" i="344"/>
  <c r="AG41" i="344"/>
  <c r="AM45" i="344"/>
  <c r="Q47" i="344"/>
  <c r="AG47" i="344"/>
  <c r="Q62" i="344"/>
  <c r="AG63" i="344"/>
  <c r="Y73" i="344"/>
  <c r="S29" i="344"/>
  <c r="Q36" i="344"/>
  <c r="S45" i="344"/>
  <c r="AH63" i="344"/>
  <c r="M68" i="344"/>
  <c r="Y68" i="344"/>
  <c r="Z73" i="344"/>
  <c r="M33" i="344"/>
  <c r="X33" i="344"/>
  <c r="R36" i="344"/>
  <c r="V40" i="344"/>
  <c r="Q41" i="344"/>
  <c r="AA44" i="344"/>
  <c r="T45" i="344"/>
  <c r="T47" i="344"/>
  <c r="Z68" i="344"/>
  <c r="AA73"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34" i="344"/>
  <c r="AA34" i="344"/>
  <c r="AH71" i="344"/>
  <c r="AL71" i="344"/>
  <c r="AJ71" i="344"/>
  <c r="AN71"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AC30" i="344"/>
  <c r="AG30" i="344"/>
  <c r="AF30" i="344"/>
  <c r="R37" i="344"/>
  <c r="S37" i="344"/>
  <c r="M37" i="344"/>
  <c r="M38" i="344"/>
  <c r="O38" i="344"/>
  <c r="AE68" i="344"/>
  <c r="AG68" i="344"/>
  <c r="AF68" i="344"/>
  <c r="AC68" i="344"/>
  <c r="D31" i="340"/>
  <c r="C28" i="337"/>
  <c r="C31" i="337"/>
  <c r="C36" i="337"/>
  <c r="C39" i="337"/>
  <c r="C45" i="337"/>
  <c r="C48" i="337"/>
  <c r="D33" i="338"/>
  <c r="D49" i="338"/>
  <c r="D32" i="339"/>
  <c r="D64" i="339"/>
  <c r="D65" i="339"/>
  <c r="AE30" i="344"/>
  <c r="AG62" i="344"/>
  <c r="AF62" i="344"/>
  <c r="AE62" i="344"/>
  <c r="AA62" i="344"/>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AL64" i="344"/>
  <c r="AJ64" i="344"/>
  <c r="AN64" i="344"/>
  <c r="AM64" i="344"/>
  <c r="O69" i="344"/>
  <c r="C27" i="337"/>
  <c r="D56" i="338"/>
  <c r="D66" i="338"/>
  <c r="D47" i="339"/>
  <c r="C49" i="337"/>
  <c r="D30" i="338"/>
  <c r="D38" i="338"/>
  <c r="D41" i="338"/>
  <c r="D50" i="338"/>
  <c r="D59" i="338"/>
  <c r="D28" i="339"/>
  <c r="D29" i="339"/>
  <c r="O62" i="341"/>
  <c r="S62" i="341"/>
  <c r="R62" i="341"/>
  <c r="AE36" i="344"/>
  <c r="AG36" i="344"/>
  <c r="AF36" i="344"/>
  <c r="AA36" i="344"/>
  <c r="AL44" i="344"/>
  <c r="AN44" i="344"/>
  <c r="AM48" i="344"/>
  <c r="AL48" i="344"/>
  <c r="AH48" i="344"/>
  <c r="AN48" i="344"/>
  <c r="Q63" i="344"/>
  <c r="M63" i="344"/>
  <c r="R65" i="344"/>
  <c r="Q65" i="344"/>
  <c r="M65" i="344"/>
  <c r="S65" i="344"/>
  <c r="AJ67" i="344"/>
  <c r="AM67" i="344"/>
  <c r="AL67" i="344"/>
  <c r="AN67" i="344"/>
  <c r="C51" i="337"/>
  <c r="D40" i="338"/>
  <c r="D31" i="339"/>
  <c r="D39" i="339"/>
  <c r="D48" i="339"/>
  <c r="C32" i="337"/>
  <c r="C35" i="337"/>
  <c r="C40" i="337"/>
  <c r="C44" i="337"/>
  <c r="C56" i="337"/>
  <c r="C66" i="337"/>
  <c r="D29" i="338"/>
  <c r="D45" i="338"/>
  <c r="D58" i="338"/>
  <c r="AD47" i="343"/>
  <c r="AN42" i="341"/>
  <c r="AH42" i="341"/>
  <c r="AJ51" i="341"/>
  <c r="AL51" i="341"/>
  <c r="AK51" i="341"/>
  <c r="O31" i="344"/>
  <c r="S31" i="344"/>
  <c r="R31" i="344"/>
  <c r="Q31" i="344"/>
  <c r="AL33" i="344"/>
  <c r="AN33" i="344"/>
  <c r="AM33" i="344"/>
  <c r="AH33" i="344"/>
  <c r="AF35" i="344"/>
  <c r="AE35" i="344"/>
  <c r="AA35" i="344"/>
  <c r="AG35" i="344"/>
  <c r="AC36" i="344"/>
  <c r="AM44" i="344"/>
  <c r="T46" i="344"/>
  <c r="Z46" i="344"/>
  <c r="AJ48" i="344"/>
  <c r="V64" i="344"/>
  <c r="Z64" i="344"/>
  <c r="Y64" i="344"/>
  <c r="X64" i="344"/>
  <c r="T64" i="344"/>
  <c r="O70" i="344"/>
  <c r="R70" i="344"/>
  <c r="Q70" i="344"/>
  <c r="S70" i="344"/>
  <c r="AH75" i="344"/>
  <c r="AM75" i="344"/>
  <c r="AL75" i="344"/>
  <c r="C47" i="337"/>
  <c r="C57" i="337"/>
  <c r="C64" i="337"/>
  <c r="D28" i="338"/>
  <c r="D36" i="338"/>
  <c r="D39" i="338"/>
  <c r="D48" i="338"/>
  <c r="D57" i="338"/>
  <c r="D34" i="339"/>
  <c r="D35" i="339"/>
  <c r="D42" i="339"/>
  <c r="D44" i="339"/>
  <c r="D51" i="339"/>
  <c r="D56" i="339"/>
  <c r="D59" i="339"/>
  <c r="AD32" i="343"/>
  <c r="AL41" i="341"/>
  <c r="AM41" i="341"/>
  <c r="AN41" i="341"/>
  <c r="T29" i="344"/>
  <c r="AM32" i="344"/>
  <c r="AL32" i="344"/>
  <c r="AH32" i="344"/>
  <c r="AN32" i="344"/>
  <c r="O74" i="344"/>
  <c r="S74" i="344"/>
  <c r="R74" i="344"/>
  <c r="AJ75"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29" i="344"/>
  <c r="X30" i="344"/>
  <c r="AL30" i="344"/>
  <c r="T31" i="344"/>
  <c r="AG31" i="344"/>
  <c r="T33" i="344"/>
  <c r="AF33" i="344"/>
  <c r="M34" i="344"/>
  <c r="V35" i="344"/>
  <c r="Y36" i="344"/>
  <c r="AG38" i="344"/>
  <c r="AM39" i="344"/>
  <c r="M41" i="344"/>
  <c r="X41" i="344"/>
  <c r="Q44" i="344"/>
  <c r="AE44" i="344"/>
  <c r="O45" i="344"/>
  <c r="AH45" i="344"/>
  <c r="Q46" i="344"/>
  <c r="Z47" i="344"/>
  <c r="Q64" i="344"/>
  <c r="V67" i="344"/>
  <c r="AE67" i="344"/>
  <c r="AF70" i="344"/>
  <c r="AG73" i="344"/>
  <c r="T74" i="344"/>
  <c r="AC75" i="344"/>
  <c r="D33" i="340"/>
  <c r="D41" i="340"/>
  <c r="D50" i="340"/>
  <c r="D64" i="340"/>
  <c r="AD28" i="343"/>
  <c r="AD30" i="343"/>
  <c r="AD34" i="343"/>
  <c r="AD41" i="343"/>
  <c r="AD57" i="343"/>
  <c r="AN38" i="341"/>
  <c r="AL61" i="341"/>
  <c r="Y30" i="344"/>
  <c r="Z36" i="344"/>
  <c r="X39" i="344"/>
  <c r="AN39" i="344"/>
  <c r="R44" i="344"/>
  <c r="R64" i="344"/>
  <c r="AF67" i="344"/>
  <c r="AL69" i="344"/>
  <c r="AG70" i="344"/>
  <c r="AE75" i="344"/>
  <c r="D28" i="340"/>
  <c r="D36" i="340"/>
  <c r="D45" i="340"/>
  <c r="D57" i="340"/>
  <c r="AD36" i="343"/>
  <c r="AD38" i="343"/>
  <c r="AD42" i="343"/>
  <c r="AD51" i="343"/>
  <c r="AE51" i="341"/>
  <c r="AJ59" i="341"/>
  <c r="AM61" i="341"/>
  <c r="O30" i="344"/>
  <c r="Z30" i="344"/>
  <c r="V31" i="344"/>
  <c r="O34" i="344"/>
  <c r="AN38" i="344"/>
  <c r="Y39" i="344"/>
  <c r="O41" i="344"/>
  <c r="Z41" i="344"/>
  <c r="AM41" i="344"/>
  <c r="S44" i="344"/>
  <c r="AG44" i="344"/>
  <c r="S46" i="344"/>
  <c r="R47" i="344"/>
  <c r="AC63" i="344"/>
  <c r="AG67" i="344"/>
  <c r="AC69" i="344"/>
  <c r="AM69" i="344"/>
  <c r="O73" i="344"/>
  <c r="D29" i="340"/>
  <c r="D37" i="340"/>
  <c r="D46" i="340"/>
  <c r="D66" i="340"/>
  <c r="AD31" i="343"/>
  <c r="AD50" i="343"/>
  <c r="D32" i="340"/>
  <c r="D40" i="340"/>
  <c r="D49" i="340"/>
  <c r="D67" i="340"/>
  <c r="AD29" i="343"/>
  <c r="AD39" i="343"/>
  <c r="AD46" i="343"/>
  <c r="AL45" i="341"/>
  <c r="AG46" i="341"/>
  <c r="AM55" i="341"/>
  <c r="AC59" i="341"/>
  <c r="AE38" i="344"/>
  <c r="Y48" i="344"/>
  <c r="R49" i="344"/>
  <c r="O64" i="344"/>
  <c r="AE73" i="344"/>
  <c r="D58" i="339"/>
  <c r="D35" i="340"/>
  <c r="D44" i="340"/>
  <c r="D56" i="340"/>
  <c r="AD37" i="343"/>
  <c r="AD58" i="343"/>
  <c r="AJ37" i="341"/>
  <c r="AJ38" i="341"/>
  <c r="AN44" i="341"/>
  <c r="AH53" i="341"/>
  <c r="T54" i="341"/>
  <c r="AE59" i="341"/>
  <c r="T60" i="341"/>
  <c r="AJ61" i="341"/>
  <c r="T64" i="341"/>
  <c r="AE33" i="344"/>
  <c r="M36" i="344"/>
  <c r="X36" i="344"/>
  <c r="AH36" i="344"/>
  <c r="T38" i="344"/>
  <c r="AF38" i="344"/>
  <c r="AL39" i="344"/>
  <c r="AJ40" i="344"/>
  <c r="AC45" i="344"/>
  <c r="Y47" i="344"/>
  <c r="AJ63" i="344"/>
  <c r="AJ69" i="344"/>
  <c r="AC70" i="344"/>
  <c r="V73" i="344"/>
  <c r="AF73"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29" i="344"/>
  <c r="T32" i="344"/>
  <c r="AH34" i="344"/>
  <c r="M35" i="344"/>
  <c r="AA37" i="344"/>
  <c r="T44" i="344"/>
  <c r="AH46" i="344"/>
  <c r="M48" i="344"/>
  <c r="T49" i="344"/>
  <c r="Z69" i="344"/>
  <c r="Y69" i="344"/>
  <c r="X69" i="344"/>
  <c r="T69" i="344"/>
  <c r="Z71" i="344"/>
  <c r="Y71" i="344"/>
  <c r="X71" i="344"/>
  <c r="AN49" i="344"/>
  <c r="AL49" i="344"/>
  <c r="AH49" i="344"/>
  <c r="AG65" i="344"/>
  <c r="AF65" i="344"/>
  <c r="AE65" i="344"/>
  <c r="Z75" i="344"/>
  <c r="Y75" i="344"/>
  <c r="X75" i="344"/>
  <c r="T75" i="344"/>
  <c r="AJ34" i="344"/>
  <c r="AM62" i="344"/>
  <c r="AL62" i="344"/>
  <c r="AJ62" i="344"/>
  <c r="AN62" i="344"/>
  <c r="AC65" i="344"/>
  <c r="V29" i="344"/>
  <c r="AL29" i="344"/>
  <c r="Q30" i="344"/>
  <c r="AJ31" i="344"/>
  <c r="O32" i="344"/>
  <c r="AE32" i="344"/>
  <c r="AC34" i="344"/>
  <c r="X35" i="344"/>
  <c r="V37" i="344"/>
  <c r="AL37" i="344"/>
  <c r="Q38" i="344"/>
  <c r="O39" i="344"/>
  <c r="AF39" i="344"/>
  <c r="AC40" i="344"/>
  <c r="AL40" i="344"/>
  <c r="X44" i="344"/>
  <c r="V45" i="344"/>
  <c r="AE45" i="344"/>
  <c r="AL46" i="344"/>
  <c r="AJ47" i="344"/>
  <c r="AN65" i="344"/>
  <c r="AM65" i="344"/>
  <c r="AL65" i="344"/>
  <c r="AH65" i="344"/>
  <c r="AM68" i="344"/>
  <c r="AL68" i="344"/>
  <c r="AJ68" i="344"/>
  <c r="AN68" i="344"/>
  <c r="AG71" i="344"/>
  <c r="AF71" i="344"/>
  <c r="AE71" i="344"/>
  <c r="AA71" i="344"/>
  <c r="AE39" i="344"/>
  <c r="V63" i="344"/>
  <c r="V75" i="344"/>
  <c r="O29" i="344"/>
  <c r="AE29" i="344"/>
  <c r="AM29" i="344"/>
  <c r="R30" i="344"/>
  <c r="AH30" i="344"/>
  <c r="M31" i="344"/>
  <c r="AC31" i="344"/>
  <c r="X32" i="344"/>
  <c r="AF32" i="344"/>
  <c r="AA33" i="344"/>
  <c r="V34" i="344"/>
  <c r="AL34" i="344"/>
  <c r="Q35" i="344"/>
  <c r="Y35" i="344"/>
  <c r="T36" i="344"/>
  <c r="AJ36" i="344"/>
  <c r="O37" i="344"/>
  <c r="AE37" i="344"/>
  <c r="AM37" i="344"/>
  <c r="R38" i="344"/>
  <c r="AA38" i="344"/>
  <c r="AJ38" i="344"/>
  <c r="AG39" i="344"/>
  <c r="M40" i="344"/>
  <c r="AM40" i="344"/>
  <c r="T41" i="344"/>
  <c r="AC41" i="344"/>
  <c r="Y44" i="344"/>
  <c r="AH44" i="344"/>
  <c r="AF45" i="344"/>
  <c r="M46" i="344"/>
  <c r="V46" i="344"/>
  <c r="AM46" i="344"/>
  <c r="Q48" i="344"/>
  <c r="AA49" i="344"/>
  <c r="AM49" i="344"/>
  <c r="AJ65" i="344"/>
  <c r="AC71" i="344"/>
  <c r="AN74" i="344"/>
  <c r="AM74" i="344"/>
  <c r="AL74" i="344"/>
  <c r="O48" i="344"/>
  <c r="AF74" i="344"/>
  <c r="AE74" i="344"/>
  <c r="AC74" i="344"/>
  <c r="AG74" i="344"/>
  <c r="X29" i="344"/>
  <c r="AF29" i="344"/>
  <c r="AN29" i="344"/>
  <c r="S30" i="344"/>
  <c r="AA30" i="344"/>
  <c r="AL31" i="344"/>
  <c r="Q32" i="344"/>
  <c r="Y32" i="344"/>
  <c r="AG32" i="344"/>
  <c r="AE34" i="344"/>
  <c r="AM34" i="344"/>
  <c r="R35" i="344"/>
  <c r="Z35" i="344"/>
  <c r="X37" i="344"/>
  <c r="AF37" i="344"/>
  <c r="AN37" i="344"/>
  <c r="S38" i="344"/>
  <c r="Q39" i="344"/>
  <c r="AE40" i="344"/>
  <c r="Z44" i="344"/>
  <c r="X45" i="344"/>
  <c r="AN46" i="344"/>
  <c r="AL47" i="344"/>
  <c r="R48" i="344"/>
  <c r="AC48" i="344"/>
  <c r="AA48" i="344"/>
  <c r="AE48" i="344"/>
  <c r="S63" i="344"/>
  <c r="R63" i="344"/>
  <c r="S69" i="344"/>
  <c r="R69" i="344"/>
  <c r="Q69" i="344"/>
  <c r="R71" i="344"/>
  <c r="Q71" i="344"/>
  <c r="O71" i="344"/>
  <c r="S71" i="344"/>
  <c r="AJ74" i="344"/>
  <c r="AC29" i="344"/>
  <c r="Q29" i="344"/>
  <c r="Y29" i="344"/>
  <c r="AJ30" i="344"/>
  <c r="AE31" i="344"/>
  <c r="AM31" i="344"/>
  <c r="R32" i="344"/>
  <c r="Z32" i="344"/>
  <c r="X34" i="344"/>
  <c r="AF34" i="344"/>
  <c r="S35" i="344"/>
  <c r="AL36" i="344"/>
  <c r="Q37" i="344"/>
  <c r="Y37" i="344"/>
  <c r="AG37" i="344"/>
  <c r="AL38" i="344"/>
  <c r="R39" i="344"/>
  <c r="AG40" i="344"/>
  <c r="AE41" i="344"/>
  <c r="AJ44" i="344"/>
  <c r="Z45" i="344"/>
  <c r="X46" i="344"/>
  <c r="AM47" i="344"/>
  <c r="AC49" i="344"/>
  <c r="Y65" i="344"/>
  <c r="X65" i="344"/>
  <c r="V65" i="344"/>
  <c r="Z65" i="344"/>
  <c r="S67" i="344"/>
  <c r="R67" i="344"/>
  <c r="Q67" i="344"/>
  <c r="M67" i="344"/>
  <c r="AM70" i="344"/>
  <c r="AL70" i="344"/>
  <c r="AJ70" i="344"/>
  <c r="AN70" i="344"/>
  <c r="X49" i="344"/>
  <c r="V49" i="344"/>
  <c r="Z49" i="344"/>
  <c r="Z63" i="344"/>
  <c r="X63" i="344"/>
  <c r="T63" i="344"/>
  <c r="AJ49" i="344"/>
  <c r="AM38" i="344"/>
  <c r="S39" i="344"/>
  <c r="AA39" i="344"/>
  <c r="AJ39" i="344"/>
  <c r="Y40" i="344"/>
  <c r="AH40" i="344"/>
  <c r="AF41" i="344"/>
  <c r="R45" i="344"/>
  <c r="AA45" i="344"/>
  <c r="Y46" i="344"/>
  <c r="V47" i="344"/>
  <c r="AE47" i="344"/>
  <c r="AF48" i="344"/>
  <c r="AE49" i="344"/>
  <c r="V62" i="344"/>
  <c r="T62" i="344"/>
  <c r="X62" i="344"/>
  <c r="O67" i="344"/>
  <c r="T71" i="344"/>
  <c r="S75" i="344"/>
  <c r="R75" i="344"/>
  <c r="Q75" i="344"/>
  <c r="O75" i="344"/>
  <c r="AE64" i="344"/>
  <c r="X68" i="344"/>
  <c r="X70" i="344"/>
  <c r="AL73" i="344"/>
  <c r="Q74" i="344"/>
  <c r="AF63" i="344"/>
  <c r="AA64" i="344"/>
  <c r="Y67" i="344"/>
  <c r="T68" i="344"/>
  <c r="AF69" i="344"/>
  <c r="T70" i="344"/>
  <c r="AM71" i="344"/>
  <c r="R73" i="344"/>
  <c r="AH73" i="344"/>
  <c r="M74" i="344"/>
  <c r="AF75" i="344"/>
  <c r="AN75" i="344"/>
  <c r="AJ73"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3" i="346" l="1"/>
  <c r="L55" i="346"/>
  <c r="L57" i="346"/>
  <c r="L54" i="346"/>
  <c r="L51" i="346"/>
  <c r="L45" i="346"/>
  <c r="L48" i="346"/>
  <c r="L49" i="346"/>
  <c r="L56" i="346"/>
  <c r="L58" i="346"/>
  <c r="L46" i="346"/>
  <c r="L42" i="346"/>
  <c r="L41" i="346"/>
  <c r="L52" i="346"/>
  <c r="L47" i="346"/>
  <c r="L50" i="346"/>
  <c r="L67" i="344"/>
  <c r="L71" i="344"/>
  <c r="L49" i="344"/>
  <c r="L58" i="344"/>
  <c r="L54" i="344"/>
  <c r="L50" i="344"/>
  <c r="L52" i="344"/>
  <c r="L64" i="344"/>
  <c r="L68" i="344"/>
  <c r="L65" i="344"/>
  <c r="L48" i="344"/>
  <c r="L61" i="344"/>
  <c r="L57" i="344"/>
  <c r="L55" i="344"/>
  <c r="L60" i="344"/>
  <c r="L34" i="344"/>
  <c r="L33" i="344"/>
  <c r="L59" i="344"/>
  <c r="L53" i="344"/>
  <c r="L56" i="344"/>
  <c r="L37" i="344"/>
  <c r="L51"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42" i="344"/>
  <c r="L27" i="345"/>
  <c r="L34" i="345"/>
  <c r="L28" i="345"/>
  <c r="L26" i="345"/>
  <c r="L35" i="345"/>
  <c r="L29" i="345"/>
  <c r="L36" i="345"/>
  <c r="L32" i="345"/>
  <c r="L37" i="345"/>
  <c r="L33" i="345"/>
  <c r="L31" i="345"/>
  <c r="L40" i="345"/>
  <c r="L39" i="345"/>
  <c r="L30" i="345"/>
  <c r="L38" i="345"/>
  <c r="L73" i="344"/>
  <c r="L30" i="344"/>
  <c r="L38" i="344"/>
  <c r="L32" i="344"/>
  <c r="L75" i="344"/>
  <c r="L36" i="344"/>
  <c r="L44" i="344"/>
  <c r="L63" i="341"/>
  <c r="L41" i="344"/>
  <c r="L56" i="341"/>
  <c r="L55" i="341"/>
  <c r="L39" i="341"/>
  <c r="L41" i="341"/>
  <c r="L33" i="341"/>
  <c r="L40" i="344"/>
  <c r="L74" i="344"/>
  <c r="L46" i="344"/>
  <c r="L35" i="344"/>
  <c r="L29" i="344"/>
  <c r="L31" i="344"/>
  <c r="L39" i="344"/>
  <c r="L45" i="344"/>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C12" i="339"/>
  <c r="D12" i="339" s="1"/>
  <c r="B24" i="339"/>
  <c r="C24" i="339" s="1"/>
  <c r="D24" i="339" s="1"/>
  <c r="B23" i="339"/>
  <c r="C23" i="339" s="1"/>
  <c r="D23" i="339" s="1"/>
  <c r="D1" i="339"/>
  <c r="C8" i="339" s="1" a="1"/>
  <c r="C8" i="339" s="1"/>
  <c r="C1" i="336" a="1"/>
  <c r="C1" i="336" l="1"/>
  <c r="D1" i="340"/>
  <c r="C9" i="339"/>
  <c r="D9" i="339" s="1"/>
  <c r="C10" i="339"/>
  <c r="D10" i="339" s="1"/>
  <c r="D5" i="339"/>
  <c r="C15" i="340"/>
  <c r="D15" i="340" s="1"/>
  <c r="D8" i="339"/>
  <c r="C17" i="339"/>
  <c r="D17" i="339" s="1"/>
  <c r="C1" i="341" a="1"/>
  <c r="C1" i="341" l="1"/>
  <c r="D68" i="339"/>
  <c r="D5" i="340"/>
  <c r="C8" i="340" a="1"/>
  <c r="C8" i="340" s="1"/>
  <c r="C17" i="340" s="1"/>
  <c r="D17" i="340" s="1"/>
  <c r="B23" i="340"/>
  <c r="C23" i="340" s="1"/>
  <c r="D23" i="340" s="1"/>
  <c r="C12" i="340"/>
  <c r="D12" i="340" s="1"/>
  <c r="C11" i="340"/>
  <c r="D11" i="340" s="1"/>
  <c r="B24" i="340"/>
  <c r="C24" i="340" s="1"/>
  <c r="D24" i="340" s="1"/>
  <c r="C9" i="340"/>
  <c r="D68" i="340" s="1"/>
  <c r="C10" i="340"/>
  <c r="D10" i="340" s="1"/>
  <c r="C1" i="348" a="1"/>
  <c r="C1" i="348" l="1"/>
  <c r="D8" i="340"/>
  <c r="D9" i="340"/>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E222" i="335" a="1"/>
  <c r="AE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G130" i="335" l="1"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AE60" i="335" a="1"/>
  <c r="AE60" i="335" s="1"/>
  <c r="AI60" i="335" s="1"/>
  <c r="AO146" i="335"/>
  <c r="AP71" i="335"/>
  <c r="AP135" i="335"/>
  <c r="C1" i="345"/>
  <c r="C10" i="348"/>
  <c r="L10" i="348" s="1"/>
  <c r="L1" i="348"/>
  <c r="B23" i="348"/>
  <c r="C23" i="348" s="1"/>
  <c r="L23" i="348" s="1"/>
  <c r="C14" i="348"/>
  <c r="L14" i="348" s="1"/>
  <c r="C11" i="348"/>
  <c r="L11" i="348" s="1"/>
  <c r="B22" i="348"/>
  <c r="C22" i="348" s="1"/>
  <c r="L22" i="348" s="1"/>
  <c r="AO60" i="335"/>
  <c r="AE95" i="335" a="1"/>
  <c r="AE95" i="335" s="1"/>
  <c r="AI95" i="335" s="1"/>
  <c r="AD122" i="335" a="1"/>
  <c r="AD122" i="335" s="1"/>
  <c r="AD221" i="335" a="1"/>
  <c r="AD221" i="335" s="1"/>
  <c r="AD228" i="335" a="1"/>
  <c r="AD228" i="335" s="1"/>
  <c r="AD145" i="335" a="1"/>
  <c r="AD145" i="335" s="1"/>
  <c r="AO205" i="335"/>
  <c r="G224" i="335" a="1"/>
  <c r="G224" i="335" s="1"/>
  <c r="AK16" i="335"/>
  <c r="AP10" i="335"/>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I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I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I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I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162" i="335" l="1"/>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L76" i="348"/>
  <c r="L4" i="348"/>
  <c r="C7" i="348" a="1"/>
  <c r="C7" i="348" s="1"/>
  <c r="C9" i="348"/>
  <c r="L9" i="348" s="1"/>
  <c r="C8" i="348"/>
  <c r="L8" i="348" s="1"/>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C16" i="348" l="1"/>
  <c r="L16" i="348" s="1"/>
  <c r="L7" i="348"/>
  <c r="E199" i="3"/>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F17" i="331" a="1"/>
  <c r="AF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G5" i="331" l="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AK123" i="331" s="1"/>
  <c r="G128" i="331" a="1"/>
  <c r="G128" i="331" s="1"/>
  <c r="G133" i="331" a="1"/>
  <c r="G133" i="331" s="1"/>
  <c r="AK133" i="331" s="1"/>
  <c r="AQ136" i="331"/>
  <c r="G178" i="331" a="1"/>
  <c r="G178" i="331" s="1"/>
  <c r="G225" i="331" a="1"/>
  <c r="G225" i="331" s="1"/>
  <c r="AK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K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AK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K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K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K169" i="331" s="1"/>
  <c r="AG172" i="331" a="1"/>
  <c r="AG172" i="331" s="1"/>
  <c r="AF172" i="331" a="1"/>
  <c r="AF172" i="331" s="1"/>
  <c r="AM104" i="331"/>
  <c r="G104" i="331" a="1"/>
  <c r="G104" i="331" s="1"/>
  <c r="G106" i="331" a="1"/>
  <c r="G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K67" i="331" s="1"/>
  <c r="AG73" i="331" a="1"/>
  <c r="AG73" i="331" s="1"/>
  <c r="AF73" i="331" a="1"/>
  <c r="AF73" i="331" s="1"/>
  <c r="AG75" i="331" a="1"/>
  <c r="AG75" i="331" s="1"/>
  <c r="AK75" i="331" s="1"/>
  <c r="AF76" i="331" a="1"/>
  <c r="AF76" i="331" s="1"/>
  <c r="AF81" i="331" a="1"/>
  <c r="AF81" i="331" s="1"/>
  <c r="AF89" i="331" a="1"/>
  <c r="AF89" i="331" s="1"/>
  <c r="AM92" i="331"/>
  <c r="G92" i="331" a="1"/>
  <c r="G92" i="331" s="1"/>
  <c r="AK124" i="33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K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K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K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K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K210" i="331" s="1"/>
  <c r="AQ182" i="331"/>
  <c r="AM182" i="331"/>
  <c r="G182" i="331" a="1"/>
  <c r="G182" i="331" s="1"/>
  <c r="G142" i="331" a="1"/>
  <c r="G142" i="331" s="1"/>
  <c r="AM142" i="331"/>
  <c r="G146" i="331" a="1"/>
  <c r="G146" i="331" s="1"/>
  <c r="AM146" i="331"/>
  <c r="G150" i="331" a="1"/>
  <c r="G150" i="331" s="1"/>
  <c r="AM150" i="331"/>
  <c r="G154" i="331" a="1"/>
  <c r="G154" i="331" s="1"/>
  <c r="AK154" i="331" s="1"/>
  <c r="AM154" i="331"/>
  <c r="AG158" i="331" a="1"/>
  <c r="AG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K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K196" i="331" s="1"/>
  <c r="AF204" i="331" a="1"/>
  <c r="AF204" i="331" s="1"/>
  <c r="AK204" i="331" s="1"/>
  <c r="G214" i="331" a="1"/>
  <c r="G214" i="331" s="1"/>
  <c r="AK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202" i="331" l="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L1" i="341"/>
  <c r="L4" i="341" s="1"/>
  <c r="C10" i="341"/>
  <c r="L10" i="341" s="1"/>
  <c r="C14" i="341"/>
  <c r="L14" i="341" s="1"/>
  <c r="B175" i="242"/>
  <c r="C174" i="242"/>
  <c r="A274" i="242"/>
  <c r="B275" i="242"/>
  <c r="C274" i="242"/>
  <c r="B484" i="242"/>
  <c r="A483" i="242"/>
  <c r="C483" i="242" s="1"/>
  <c r="A484" i="240"/>
  <c r="B485" i="240"/>
  <c r="A275" i="240"/>
  <c r="B276" i="240"/>
  <c r="C275" i="240"/>
  <c r="B172" i="240"/>
  <c r="C171" i="240"/>
  <c r="A50" i="65"/>
  <c r="C1" i="346" a="1"/>
  <c r="C7" i="341" l="1" a="1"/>
  <c r="C7" i="341" s="1"/>
  <c r="C16" i="341" s="1"/>
  <c r="L16" i="341" s="1"/>
  <c r="C1" i="346"/>
  <c r="C11" i="345"/>
  <c r="L11" i="345" s="1"/>
  <c r="C10" i="345"/>
  <c r="L10" i="345" s="1"/>
  <c r="L1" i="345"/>
  <c r="L67" i="345" s="1"/>
  <c r="B23" i="345"/>
  <c r="C23" i="345" s="1"/>
  <c r="L23" i="345" s="1"/>
  <c r="C14" i="345"/>
  <c r="L14" i="345" s="1"/>
  <c r="B22" i="345"/>
  <c r="C22" i="345" s="1"/>
  <c r="L22" i="345" s="1"/>
  <c r="C9" i="341"/>
  <c r="L9" i="341" s="1"/>
  <c r="L67" i="341"/>
  <c r="C8" i="341"/>
  <c r="L8" i="341" s="1"/>
  <c r="B485" i="242"/>
  <c r="A484" i="242"/>
  <c r="C484" i="242" s="1"/>
  <c r="A275" i="242"/>
  <c r="B276" i="242"/>
  <c r="C275" i="242"/>
  <c r="B176" i="242"/>
  <c r="C175" i="242"/>
  <c r="B173" i="240"/>
  <c r="C172" i="240"/>
  <c r="B277" i="240"/>
  <c r="A276" i="240"/>
  <c r="C276" i="240"/>
  <c r="A485" i="240"/>
  <c r="B486" i="240"/>
  <c r="A102" i="65"/>
  <c r="C1" i="347" a="1"/>
  <c r="L7" i="341" l="1"/>
  <c r="C1" i="347"/>
  <c r="C10" i="346"/>
  <c r="L10" i="346" s="1"/>
  <c r="B24" i="346"/>
  <c r="C24" i="346" s="1"/>
  <c r="L24" i="346" s="1"/>
  <c r="L1" i="346"/>
  <c r="C11" i="346"/>
  <c r="L11" i="346" s="1"/>
  <c r="C14" i="346"/>
  <c r="L14" i="346" s="1"/>
  <c r="B23" i="346"/>
  <c r="C23" i="346" s="1"/>
  <c r="L23" i="346" s="1"/>
  <c r="C7" i="345" a="1"/>
  <c r="C7" i="345" s="1"/>
  <c r="L4" i="345"/>
  <c r="C8" i="345"/>
  <c r="L8" i="345" s="1"/>
  <c r="C9" i="345"/>
  <c r="L9" i="345" s="1"/>
  <c r="B177" i="242"/>
  <c r="C176" i="242"/>
  <c r="A276" i="242"/>
  <c r="B277" i="242"/>
  <c r="C276" i="242"/>
  <c r="A485" i="242"/>
  <c r="C485" i="242" s="1"/>
  <c r="B486" i="242"/>
  <c r="C486" i="242" s="1"/>
  <c r="B487" i="240"/>
  <c r="A486" i="240"/>
  <c r="A277" i="240"/>
  <c r="B278" i="240"/>
  <c r="C277" i="240"/>
  <c r="B174" i="240"/>
  <c r="C173" i="240"/>
  <c r="A120" i="65"/>
  <c r="C1" i="349" a="1"/>
  <c r="B1" i="337" a="1"/>
  <c r="C1" i="349" l="1"/>
  <c r="B23" i="347"/>
  <c r="C23" i="347" s="1"/>
  <c r="L23" i="347" s="1"/>
  <c r="C11" i="347"/>
  <c r="L11" i="347" s="1"/>
  <c r="L1" i="347"/>
  <c r="L72" i="347" s="1"/>
  <c r="C14" i="347"/>
  <c r="L14" i="347" s="1"/>
  <c r="C10" i="347"/>
  <c r="L10" i="347" s="1"/>
  <c r="B24" i="347"/>
  <c r="C24" i="347" s="1"/>
  <c r="L24" i="347" s="1"/>
  <c r="L59" i="346"/>
  <c r="C7" i="346" a="1"/>
  <c r="C7" i="346" s="1"/>
  <c r="L4" i="346"/>
  <c r="C9" i="346"/>
  <c r="L9" i="346" s="1"/>
  <c r="C8" i="346"/>
  <c r="L8" i="346" s="1"/>
  <c r="B1" i="337"/>
  <c r="A23" i="337" s="1"/>
  <c r="B23" i="337" s="1"/>
  <c r="C23" i="337" s="1"/>
  <c r="C16" i="345"/>
  <c r="L16" i="345" s="1"/>
  <c r="L7" i="345"/>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L1" i="349"/>
  <c r="C14" i="349"/>
  <c r="L14" i="349" s="1"/>
  <c r="L4" i="347"/>
  <c r="C7" i="347" a="1"/>
  <c r="C7" i="347" s="1"/>
  <c r="C8" i="347"/>
  <c r="L8" i="347" s="1"/>
  <c r="C9" i="347"/>
  <c r="L9" i="347" s="1"/>
  <c r="L7" i="346"/>
  <c r="C17" i="346"/>
  <c r="L17" i="346" s="1"/>
  <c r="B15" i="337"/>
  <c r="C15" i="337" s="1"/>
  <c r="B12" i="337"/>
  <c r="C12" i="337" s="1"/>
  <c r="A24" i="337"/>
  <c r="B24" i="337" s="1"/>
  <c r="C24" i="337" s="1"/>
  <c r="C1" i="337"/>
  <c r="B9"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L1" i="350"/>
  <c r="B24" i="350"/>
  <c r="C24" i="350" s="1"/>
  <c r="L24" i="350" s="1"/>
  <c r="B8" i="337" a="1"/>
  <c r="B8" i="337" s="1"/>
  <c r="C8" i="337" s="1"/>
  <c r="L86" i="349"/>
  <c r="C7" i="349" a="1"/>
  <c r="C7" i="349" s="1"/>
  <c r="L4" i="349"/>
  <c r="C9" i="349"/>
  <c r="L9" i="349" s="1"/>
  <c r="C8" i="349"/>
  <c r="L8" i="349" s="1"/>
  <c r="C17" i="347"/>
  <c r="L17" i="347" s="1"/>
  <c r="L7" i="347"/>
  <c r="C5" i="337"/>
  <c r="B10" i="337"/>
  <c r="C10" i="337" s="1"/>
  <c r="C68" i="337"/>
  <c r="C9" i="337"/>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L1" i="351"/>
  <c r="B24" i="351"/>
  <c r="C24" i="351" s="1"/>
  <c r="L24" i="351" s="1"/>
  <c r="L66" i="350"/>
  <c r="C8" i="350"/>
  <c r="L8" i="350" s="1"/>
  <c r="L4" i="350"/>
  <c r="C7" i="350" a="1"/>
  <c r="C7" i="350" s="1"/>
  <c r="C9" i="350"/>
  <c r="L9" i="350" s="1"/>
  <c r="B17" i="337"/>
  <c r="C17" i="337" s="1"/>
  <c r="L7" i="349"/>
  <c r="C17" i="349"/>
  <c r="L17" i="349" s="1"/>
  <c r="B181" i="242"/>
  <c r="C180" i="242"/>
  <c r="B281" i="242"/>
  <c r="A280" i="242"/>
  <c r="C280" i="242" s="1"/>
  <c r="B490" i="242"/>
  <c r="A489" i="242"/>
  <c r="A490" i="240"/>
  <c r="B491" i="240"/>
  <c r="B282" i="240"/>
  <c r="A281" i="240"/>
  <c r="C281" i="240"/>
  <c r="C177" i="240"/>
  <c r="B178" i="240"/>
  <c r="C1" i="353" a="1"/>
  <c r="C1" i="353" l="1"/>
  <c r="C11" i="352"/>
  <c r="L11" i="352" s="1"/>
  <c r="B25" i="352"/>
  <c r="C25" i="352" s="1"/>
  <c r="L25" i="352" s="1"/>
  <c r="C10" i="352"/>
  <c r="L10" i="352" s="1"/>
  <c r="C15" i="352"/>
  <c r="L15" i="352" s="1"/>
  <c r="L1" i="352"/>
  <c r="B24" i="352"/>
  <c r="C24" i="352" s="1"/>
  <c r="L24" i="352" s="1"/>
  <c r="L73" i="351"/>
  <c r="C7" i="351" a="1"/>
  <c r="C7" i="351" s="1"/>
  <c r="L4" i="351"/>
  <c r="C9" i="351"/>
  <c r="L9" i="351" s="1"/>
  <c r="C8" i="351"/>
  <c r="L8" i="351" s="1"/>
  <c r="C18" i="350"/>
  <c r="L18" i="350" s="1"/>
  <c r="L7" i="350"/>
  <c r="A490" i="242"/>
  <c r="C490" i="242" s="1"/>
  <c r="B491" i="242"/>
  <c r="B282" i="242"/>
  <c r="A281" i="242"/>
  <c r="C281" i="242" s="1"/>
  <c r="C181" i="242"/>
  <c r="B182" i="242"/>
  <c r="B179" i="240"/>
  <c r="C178" i="240"/>
  <c r="A282" i="240"/>
  <c r="B283" i="240"/>
  <c r="C282" i="240"/>
  <c r="B492" i="240"/>
  <c r="A491" i="240"/>
  <c r="C1" i="354" a="1"/>
  <c r="C1" i="354" l="1"/>
  <c r="C15" i="353"/>
  <c r="L15" i="353" s="1"/>
  <c r="L1" i="353"/>
  <c r="B25" i="353"/>
  <c r="C25" i="353" s="1"/>
  <c r="L25" i="353" s="1"/>
  <c r="B24" i="353"/>
  <c r="C24" i="353" s="1"/>
  <c r="L24" i="353" s="1"/>
  <c r="C11" i="353"/>
  <c r="L11" i="353" s="1"/>
  <c r="C10" i="353"/>
  <c r="L10" i="353" s="1"/>
  <c r="L56" i="352"/>
  <c r="C7" i="352" a="1"/>
  <c r="C7" i="352" s="1"/>
  <c r="L4" i="352"/>
  <c r="C8" i="352"/>
  <c r="L8" i="352" s="1"/>
  <c r="C9" i="352"/>
  <c r="L9" i="352" s="1"/>
  <c r="C18" i="351"/>
  <c r="L18" i="351" s="1"/>
  <c r="L7" i="351"/>
  <c r="B183" i="242"/>
  <c r="C182" i="242"/>
  <c r="A282" i="242"/>
  <c r="B283" i="242"/>
  <c r="C282" i="242"/>
  <c r="B492" i="242"/>
  <c r="A491" i="242"/>
  <c r="C491" i="242" s="1"/>
  <c r="A492" i="240"/>
  <c r="B493" i="240"/>
  <c r="A283" i="240"/>
  <c r="B284" i="240"/>
  <c r="C283" i="240"/>
  <c r="B180" i="240"/>
  <c r="C179" i="240"/>
  <c r="C1" i="355" a="1"/>
  <c r="C1" i="355" l="1"/>
  <c r="C10" i="354"/>
  <c r="L10" i="354" s="1"/>
  <c r="B25" i="354"/>
  <c r="C25" i="354" s="1"/>
  <c r="L25" i="354" s="1"/>
  <c r="B24" i="354"/>
  <c r="C24" i="354" s="1"/>
  <c r="L24" i="354" s="1"/>
  <c r="C15" i="354"/>
  <c r="L15" i="354" s="1"/>
  <c r="C11" i="354"/>
  <c r="L11" i="354" s="1"/>
  <c r="L1" i="354"/>
  <c r="L73" i="353"/>
  <c r="C9" i="353"/>
  <c r="L9" i="353" s="1"/>
  <c r="C7" i="353" a="1"/>
  <c r="C7" i="353" s="1"/>
  <c r="C8" i="353"/>
  <c r="L8" i="353" s="1"/>
  <c r="L4" i="353"/>
  <c r="C18" i="352"/>
  <c r="L18" i="352" s="1"/>
  <c r="L7" i="352"/>
  <c r="B493" i="242"/>
  <c r="A492" i="242"/>
  <c r="C492" i="242" s="1"/>
  <c r="A283" i="242"/>
  <c r="B284" i="242"/>
  <c r="C283" i="242"/>
  <c r="B184" i="242"/>
  <c r="C183" i="242"/>
  <c r="B181" i="240"/>
  <c r="C180" i="240"/>
  <c r="B285" i="240"/>
  <c r="A284" i="240"/>
  <c r="C284" i="240"/>
  <c r="A493" i="240"/>
  <c r="B494" i="240"/>
  <c r="C1" i="357" a="1"/>
  <c r="C1" i="357" l="1"/>
  <c r="C10" i="355"/>
  <c r="L10" i="355" s="1"/>
  <c r="L1" i="355"/>
  <c r="B25" i="355"/>
  <c r="C25" i="355" s="1"/>
  <c r="L25" i="355" s="1"/>
  <c r="B24" i="355"/>
  <c r="C24" i="355" s="1"/>
  <c r="L24" i="355" s="1"/>
  <c r="C11" i="355"/>
  <c r="L11" i="355" s="1"/>
  <c r="C15" i="355"/>
  <c r="L15" i="355" s="1"/>
  <c r="L59" i="354"/>
  <c r="C8" i="354"/>
  <c r="L8" i="354" s="1"/>
  <c r="C9" i="354"/>
  <c r="L9" i="354" s="1"/>
  <c r="C7" i="354" a="1"/>
  <c r="C7" i="354" s="1"/>
  <c r="L4" i="354"/>
  <c r="C18" i="353"/>
  <c r="L18" i="353" s="1"/>
  <c r="L7" i="353"/>
  <c r="B185" i="242"/>
  <c r="C184" i="242"/>
  <c r="A284" i="242"/>
  <c r="B285" i="242"/>
  <c r="C284" i="242"/>
  <c r="A493" i="242"/>
  <c r="C493" i="242" s="1"/>
  <c r="B494" i="242"/>
  <c r="A285" i="240"/>
  <c r="B286" i="240"/>
  <c r="C285" i="240"/>
  <c r="B495" i="240"/>
  <c r="A494" i="240"/>
  <c r="B182" i="240"/>
  <c r="C181" i="240"/>
  <c r="C1" i="358" a="1"/>
  <c r="C1" i="358" l="1"/>
  <c r="B24" i="357"/>
  <c r="C24" i="357" s="1"/>
  <c r="L24" i="357" s="1"/>
  <c r="C11" i="357"/>
  <c r="L11" i="357" s="1"/>
  <c r="B25" i="357"/>
  <c r="C25" i="357" s="1"/>
  <c r="L25" i="357" s="1"/>
  <c r="C10" i="357"/>
  <c r="L10" i="357" s="1"/>
  <c r="C15" i="357"/>
  <c r="L15" i="357" s="1"/>
  <c r="L1" i="357"/>
  <c r="L81" i="355"/>
  <c r="C9" i="355"/>
  <c r="L9" i="355" s="1"/>
  <c r="L4" i="355"/>
  <c r="C8" i="355"/>
  <c r="L8" i="355" s="1"/>
  <c r="C7" i="355" a="1"/>
  <c r="C7" i="355" s="1"/>
  <c r="L7" i="354"/>
  <c r="C18" i="354"/>
  <c r="L18" i="354" s="1"/>
  <c r="A494" i="242"/>
  <c r="C494" i="242" s="1"/>
  <c r="B495" i="242"/>
  <c r="A285" i="242"/>
  <c r="B286" i="242"/>
  <c r="C285" i="242"/>
  <c r="B186" i="242"/>
  <c r="C185" i="242"/>
  <c r="B183" i="240"/>
  <c r="C182" i="240"/>
  <c r="A495" i="240"/>
  <c r="B496" i="240"/>
  <c r="A286" i="240"/>
  <c r="B287" i="240"/>
  <c r="C286" i="240"/>
  <c r="C1" i="359" a="1"/>
  <c r="C1" i="359" l="1"/>
  <c r="B25" i="358"/>
  <c r="C25" i="358" s="1"/>
  <c r="L25" i="358" s="1"/>
  <c r="C10" i="358"/>
  <c r="L10" i="358" s="1"/>
  <c r="C15" i="358"/>
  <c r="L15" i="358" s="1"/>
  <c r="L1" i="358"/>
  <c r="B24" i="358"/>
  <c r="C24" i="358" s="1"/>
  <c r="L24" i="358" s="1"/>
  <c r="C11" i="358"/>
  <c r="L11" i="358" s="1"/>
  <c r="L85" i="357"/>
  <c r="C7" i="357" a="1"/>
  <c r="C7" i="357" s="1"/>
  <c r="L4" i="357"/>
  <c r="C8" i="357"/>
  <c r="L8" i="357" s="1"/>
  <c r="C9" i="357"/>
  <c r="L9" i="357" s="1"/>
  <c r="L7" i="355"/>
  <c r="C18" i="355"/>
  <c r="L18" i="355" s="1"/>
  <c r="B187" i="242"/>
  <c r="C186" i="242"/>
  <c r="B287" i="242"/>
  <c r="A286" i="242"/>
  <c r="C286" i="242" s="1"/>
  <c r="A495" i="242"/>
  <c r="C495" i="242" s="1"/>
  <c r="B496" i="242"/>
  <c r="C496" i="242" s="1"/>
  <c r="A287" i="240"/>
  <c r="B288" i="240"/>
  <c r="C287" i="240"/>
  <c r="A496" i="240"/>
  <c r="B497" i="240"/>
  <c r="B184" i="240"/>
  <c r="C183" i="240"/>
  <c r="C1" i="361" a="1"/>
  <c r="C1" i="361" l="1"/>
  <c r="C11" i="359"/>
  <c r="L11" i="359" s="1"/>
  <c r="B25" i="359"/>
  <c r="C25" i="359" s="1"/>
  <c r="L25" i="359" s="1"/>
  <c r="C10" i="359"/>
  <c r="L10" i="359" s="1"/>
  <c r="C15" i="359"/>
  <c r="L15" i="359" s="1"/>
  <c r="L1" i="359"/>
  <c r="B24" i="359"/>
  <c r="C24" i="359" s="1"/>
  <c r="L24" i="359" s="1"/>
  <c r="L63" i="358"/>
  <c r="L4" i="358"/>
  <c r="C7" i="358" a="1"/>
  <c r="C7" i="358" s="1"/>
  <c r="C9" i="358"/>
  <c r="L9" i="358" s="1"/>
  <c r="C8" i="358"/>
  <c r="L8" i="358" s="1"/>
  <c r="C18" i="357"/>
  <c r="L18" i="357" s="1"/>
  <c r="L7" i="357"/>
  <c r="A496" i="242"/>
  <c r="B497" i="242"/>
  <c r="A287" i="242"/>
  <c r="B288" i="242"/>
  <c r="C287" i="242"/>
  <c r="B188" i="242"/>
  <c r="C187" i="242"/>
  <c r="A288" i="240"/>
  <c r="B289" i="240"/>
  <c r="C288" i="240"/>
  <c r="B185" i="240"/>
  <c r="C184" i="240"/>
  <c r="B498" i="240"/>
  <c r="A497" i="240"/>
  <c r="B25" i="361" l="1"/>
  <c r="C25" i="361" s="1"/>
  <c r="L25" i="361" s="1"/>
  <c r="C10" i="361"/>
  <c r="L10" i="361" s="1"/>
  <c r="C15" i="361"/>
  <c r="L15" i="361" s="1"/>
  <c r="L1" i="361"/>
  <c r="B24" i="361"/>
  <c r="C24" i="361" s="1"/>
  <c r="L24" i="361" s="1"/>
  <c r="C11" i="361"/>
  <c r="L11" i="361" s="1"/>
  <c r="L57" i="359"/>
  <c r="C7" i="359" a="1"/>
  <c r="C7" i="359" s="1"/>
  <c r="L4" i="359"/>
  <c r="C9" i="359"/>
  <c r="L9" i="359" s="1"/>
  <c r="C8" i="359"/>
  <c r="L8" i="359" s="1"/>
  <c r="C18" i="358"/>
  <c r="L18" i="358" s="1"/>
  <c r="L7" i="358"/>
  <c r="B189" i="242"/>
  <c r="C188" i="242"/>
  <c r="B289" i="242"/>
  <c r="A288" i="242"/>
  <c r="C288" i="242" s="1"/>
  <c r="B498" i="242"/>
  <c r="A497" i="242"/>
  <c r="C497" i="242" s="1"/>
  <c r="A498" i="240"/>
  <c r="B499" i="240"/>
  <c r="B186" i="240"/>
  <c r="C185" i="240"/>
  <c r="B290" i="240"/>
  <c r="A289" i="240"/>
  <c r="C289" i="240"/>
  <c r="C1" i="360" a="1"/>
  <c r="C1" i="360" l="1"/>
  <c r="L75" i="361"/>
  <c r="L4" i="361"/>
  <c r="C9" i="361"/>
  <c r="L9" i="361" s="1"/>
  <c r="C8" i="361"/>
  <c r="L8" i="361" s="1"/>
  <c r="C7" i="361" a="1"/>
  <c r="C7" i="361" s="1"/>
  <c r="C18" i="359"/>
  <c r="L18" i="359" s="1"/>
  <c r="L7" i="359"/>
  <c r="B190" i="242"/>
  <c r="B191" i="242" s="1"/>
  <c r="C189" i="242"/>
  <c r="A498" i="242"/>
  <c r="C498" i="242" s="1"/>
  <c r="B499" i="242"/>
  <c r="C499" i="242" s="1"/>
  <c r="B290" i="242"/>
  <c r="A289" i="242"/>
  <c r="C289" i="242" s="1"/>
  <c r="B500" i="240"/>
  <c r="A499" i="240"/>
  <c r="A290" i="240"/>
  <c r="B291" i="240"/>
  <c r="C290" i="240"/>
  <c r="B187" i="240"/>
  <c r="C186" i="240"/>
  <c r="B1" i="343" a="1"/>
  <c r="C1" i="362" a="1"/>
  <c r="B1" i="343" l="1"/>
  <c r="AD1" i="343" s="1"/>
  <c r="AD5" i="343" s="1"/>
  <c r="C1" i="362"/>
  <c r="L1" i="360"/>
  <c r="L4" i="360" s="1"/>
  <c r="C10" i="360"/>
  <c r="L10" i="360" s="1"/>
  <c r="B25" i="360"/>
  <c r="C25" i="360" s="1"/>
  <c r="L25" i="360" s="1"/>
  <c r="C11" i="360"/>
  <c r="L11" i="360" s="1"/>
  <c r="C15" i="360"/>
  <c r="L15" i="360" s="1"/>
  <c r="B24" i="360"/>
  <c r="C24" i="360" s="1"/>
  <c r="L24" i="360" s="1"/>
  <c r="L7" i="361"/>
  <c r="C18" i="361"/>
  <c r="L18" i="361" s="1"/>
  <c r="C7" i="360" a="1"/>
  <c r="C7" i="360" s="1"/>
  <c r="C190" i="242"/>
  <c r="B192" i="242"/>
  <c r="C191" i="242"/>
  <c r="A290" i="242"/>
  <c r="B291" i="242"/>
  <c r="C290" i="242"/>
  <c r="B500" i="242"/>
  <c r="C500" i="242" s="1"/>
  <c r="A499" i="242"/>
  <c r="B188" i="240"/>
  <c r="C187" i="240"/>
  <c r="B292" i="240"/>
  <c r="A291" i="240"/>
  <c r="C291" i="240"/>
  <c r="A500" i="240"/>
  <c r="B501" i="240"/>
  <c r="C1" i="363" a="1"/>
  <c r="B8" i="343" l="1" a="1"/>
  <c r="B8" i="343" s="1"/>
  <c r="AD8" i="343" s="1"/>
  <c r="A24" i="343"/>
  <c r="B24" i="343" s="1"/>
  <c r="AD24" i="343" s="1"/>
  <c r="B9" i="343"/>
  <c r="AD9" i="343" s="1"/>
  <c r="C1" i="363"/>
  <c r="B12" i="343"/>
  <c r="AD12" i="343" s="1"/>
  <c r="A23" i="343"/>
  <c r="B23" i="343" s="1"/>
  <c r="AD23" i="343" s="1"/>
  <c r="B10" i="343"/>
  <c r="AD10" i="343" s="1"/>
  <c r="B11" i="343"/>
  <c r="AD11" i="343" s="1"/>
  <c r="B15" i="343"/>
  <c r="AD15" i="343" s="1"/>
  <c r="C8" i="360"/>
  <c r="L8" i="360" s="1"/>
  <c r="C9" i="360"/>
  <c r="L9" i="360" s="1"/>
  <c r="L64" i="360"/>
  <c r="B25" i="362"/>
  <c r="C25" i="362" s="1"/>
  <c r="L25" i="362" s="1"/>
  <c r="C10" i="362"/>
  <c r="L10" i="362" s="1"/>
  <c r="C15" i="362"/>
  <c r="L15" i="362" s="1"/>
  <c r="L1" i="362"/>
  <c r="B24" i="362"/>
  <c r="C24" i="362" s="1"/>
  <c r="L24" i="362" s="1"/>
  <c r="C11" i="362"/>
  <c r="L11" i="362" s="1"/>
  <c r="C18" i="360"/>
  <c r="L18" i="360" s="1"/>
  <c r="L7" i="360"/>
  <c r="B193" i="242"/>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C1" i="364" a="1"/>
  <c r="B17" i="343" l="1"/>
  <c r="AD17" i="343" s="1"/>
  <c r="C1" i="364"/>
  <c r="AD68" i="343"/>
  <c r="L1" i="363"/>
  <c r="C15" i="363"/>
  <c r="L15" i="363" s="1"/>
  <c r="C11" i="363"/>
  <c r="L11" i="363" s="1"/>
  <c r="B25" i="363"/>
  <c r="C25" i="363" s="1"/>
  <c r="L25" i="363" s="1"/>
  <c r="C10" i="363"/>
  <c r="L10" i="363" s="1"/>
  <c r="B24" i="363"/>
  <c r="C24" i="363" s="1"/>
  <c r="L24" i="363" s="1"/>
  <c r="L73" i="362"/>
  <c r="C7" i="362" a="1"/>
  <c r="C7" i="362" s="1"/>
  <c r="L4" i="362"/>
  <c r="C9" i="362"/>
  <c r="L9" i="362" s="1"/>
  <c r="C8" i="362"/>
  <c r="L8" i="362" s="1"/>
  <c r="B194" i="242"/>
  <c r="C193" i="242"/>
  <c r="A292" i="242"/>
  <c r="B293" i="242"/>
  <c r="C292" i="242"/>
  <c r="A501" i="242"/>
  <c r="B502" i="242"/>
  <c r="C502" i="242" s="1"/>
  <c r="A293" i="240"/>
  <c r="B294" i="240"/>
  <c r="C293" i="240"/>
  <c r="B503" i="240"/>
  <c r="A502" i="240"/>
  <c r="C1" i="365" a="1"/>
  <c r="C1" i="365" l="1"/>
  <c r="C11" i="364"/>
  <c r="L11" i="364" s="1"/>
  <c r="B25" i="364"/>
  <c r="C25" i="364" s="1"/>
  <c r="L25" i="364" s="1"/>
  <c r="C10" i="364"/>
  <c r="L10" i="364" s="1"/>
  <c r="C15" i="364"/>
  <c r="L15" i="364" s="1"/>
  <c r="L1" i="364"/>
  <c r="B24" i="364"/>
  <c r="C24" i="364" s="1"/>
  <c r="L24" i="364" s="1"/>
  <c r="L73" i="363"/>
  <c r="C8" i="363"/>
  <c r="L8" i="363" s="1"/>
  <c r="C7" i="363" a="1"/>
  <c r="C7" i="363" s="1"/>
  <c r="L4" i="363"/>
  <c r="C9" i="363"/>
  <c r="L9" i="363" s="1"/>
  <c r="C18" i="362"/>
  <c r="L18" i="362" s="1"/>
  <c r="L7" i="362"/>
  <c r="B195" i="242"/>
  <c r="C194" i="242"/>
  <c r="A502" i="242"/>
  <c r="B503" i="242"/>
  <c r="C503" i="242" s="1"/>
  <c r="A293" i="242"/>
  <c r="B294" i="242"/>
  <c r="C293" i="242"/>
  <c r="A503" i="240"/>
  <c r="B504" i="240"/>
  <c r="A294" i="240"/>
  <c r="B295" i="240"/>
  <c r="C294" i="240"/>
  <c r="C1" i="366" a="1"/>
  <c r="C1" i="366" l="1"/>
  <c r="B25" i="365"/>
  <c r="C25" i="365" s="1"/>
  <c r="L25" i="365" s="1"/>
  <c r="C10" i="365"/>
  <c r="L10" i="365" s="1"/>
  <c r="C15" i="365"/>
  <c r="L15" i="365" s="1"/>
  <c r="L1" i="365"/>
  <c r="B24" i="365"/>
  <c r="C24" i="365" s="1"/>
  <c r="L24" i="365" s="1"/>
  <c r="C11" i="365"/>
  <c r="L11" i="365" s="1"/>
  <c r="L70" i="364"/>
  <c r="C7" i="364" a="1"/>
  <c r="C7" i="364" s="1"/>
  <c r="L4" i="364"/>
  <c r="C9" i="364"/>
  <c r="L9" i="364" s="1"/>
  <c r="C8" i="364"/>
  <c r="L8" i="364" s="1"/>
  <c r="C18" i="363"/>
  <c r="L18" i="363" s="1"/>
  <c r="L7" i="363"/>
  <c r="B196" i="242"/>
  <c r="C195" i="242"/>
  <c r="B295" i="242"/>
  <c r="A294" i="242"/>
  <c r="C294" i="242"/>
  <c r="A503" i="242"/>
  <c r="B504" i="242"/>
  <c r="B296" i="240"/>
  <c r="A295" i="240"/>
  <c r="A504" i="240"/>
  <c r="B505" i="240"/>
  <c r="C1" i="367" a="1"/>
  <c r="C1" i="367" l="1"/>
  <c r="B25" i="366"/>
  <c r="C25" i="366" s="1"/>
  <c r="L25" i="366" s="1"/>
  <c r="C10" i="366"/>
  <c r="L10" i="366" s="1"/>
  <c r="C15" i="366"/>
  <c r="L15" i="366" s="1"/>
  <c r="L1" i="366"/>
  <c r="B24" i="366"/>
  <c r="C24" i="366" s="1"/>
  <c r="L24" i="366" s="1"/>
  <c r="C11" i="366"/>
  <c r="L11" i="366" s="1"/>
  <c r="L81" i="365"/>
  <c r="C7" i="365" a="1"/>
  <c r="C7" i="365" s="1"/>
  <c r="L4" i="365"/>
  <c r="C8" i="365"/>
  <c r="L8" i="365" s="1"/>
  <c r="C9" i="365"/>
  <c r="L9" i="365" s="1"/>
  <c r="C18" i="364"/>
  <c r="L18" i="364" s="1"/>
  <c r="L7" i="364"/>
  <c r="B197" i="242"/>
  <c r="C196" i="242"/>
  <c r="A504" i="242"/>
  <c r="C504" i="242" s="1"/>
  <c r="B505" i="242"/>
  <c r="A295" i="242"/>
  <c r="C295" i="242" s="1"/>
  <c r="B296" i="242"/>
  <c r="B506" i="240"/>
  <c r="A505" i="240"/>
  <c r="A296" i="240"/>
  <c r="B297" i="240"/>
  <c r="C1" i="368" a="1"/>
  <c r="C1" i="368" l="1"/>
  <c r="B24" i="367"/>
  <c r="C24" i="367" s="1"/>
  <c r="L24" i="367" s="1"/>
  <c r="C10" i="367"/>
  <c r="L10" i="367" s="1"/>
  <c r="C15" i="367"/>
  <c r="L15" i="367" s="1"/>
  <c r="C11" i="367"/>
  <c r="L11" i="367" s="1"/>
  <c r="L1" i="367"/>
  <c r="B25" i="367"/>
  <c r="C25" i="367" s="1"/>
  <c r="L25" i="367" s="1"/>
  <c r="L73" i="366"/>
  <c r="C7" i="366" a="1"/>
  <c r="C7" i="366" s="1"/>
  <c r="L4" i="366"/>
  <c r="C8" i="366"/>
  <c r="L8" i="366" s="1"/>
  <c r="C9" i="366"/>
  <c r="L9" i="366" s="1"/>
  <c r="C18" i="365"/>
  <c r="L18" i="365" s="1"/>
  <c r="L7" i="365"/>
  <c r="B198" i="242"/>
  <c r="C197" i="242"/>
  <c r="B297" i="242"/>
  <c r="A296" i="242"/>
  <c r="C296" i="242" s="1"/>
  <c r="B506" i="242"/>
  <c r="C506" i="242" s="1"/>
  <c r="A505" i="242"/>
  <c r="C505" i="242" s="1"/>
  <c r="B298" i="240"/>
  <c r="A297" i="240"/>
  <c r="A506" i="240"/>
  <c r="B507" i="240"/>
  <c r="C1" i="344" a="1"/>
  <c r="C1" i="344" l="1"/>
  <c r="C15" i="344" s="1"/>
  <c r="L15" i="344" s="1"/>
  <c r="C10" i="368"/>
  <c r="L10" i="368" s="1"/>
  <c r="B26" i="368"/>
  <c r="C26" i="368" s="1"/>
  <c r="L26" i="368" s="1"/>
  <c r="B25" i="368"/>
  <c r="C25" i="368" s="1"/>
  <c r="L25" i="368" s="1"/>
  <c r="C15" i="368"/>
  <c r="L15" i="368" s="1"/>
  <c r="C11" i="368"/>
  <c r="L11" i="368" s="1"/>
  <c r="L1" i="368"/>
  <c r="L63" i="367"/>
  <c r="C9" i="367"/>
  <c r="L9" i="367" s="1"/>
  <c r="C8" i="367"/>
  <c r="L8" i="367" s="1"/>
  <c r="C7" i="367" a="1"/>
  <c r="C7" i="367" s="1"/>
  <c r="L4" i="367"/>
  <c r="C18" i="366"/>
  <c r="L18" i="366" s="1"/>
  <c r="L7" i="366"/>
  <c r="B199" i="242"/>
  <c r="C198" i="242"/>
  <c r="A506" i="242"/>
  <c r="B507" i="242"/>
  <c r="B298" i="242"/>
  <c r="A297" i="242"/>
  <c r="C297" i="242" s="1"/>
  <c r="A507" i="240"/>
  <c r="B508" i="240"/>
  <c r="A298" i="240"/>
  <c r="B299" i="240"/>
  <c r="B25" i="344" l="1"/>
  <c r="C25" i="344" s="1"/>
  <c r="L25" i="344" s="1"/>
  <c r="C10" i="344"/>
  <c r="L10" i="344" s="1"/>
  <c r="C11" i="344"/>
  <c r="L11" i="344" s="1"/>
  <c r="B26" i="344"/>
  <c r="C26" i="344" s="1"/>
  <c r="L26" i="344" s="1"/>
  <c r="L1" i="344"/>
  <c r="C9" i="344" s="1"/>
  <c r="L9" i="344" s="1"/>
  <c r="L59" i="368"/>
  <c r="C9" i="368"/>
  <c r="L9" i="368" s="1"/>
  <c r="C8" i="368"/>
  <c r="L8" i="368" s="1"/>
  <c r="C7" i="368" a="1"/>
  <c r="C7" i="368" s="1"/>
  <c r="L4" i="368"/>
  <c r="L7" i="367"/>
  <c r="C18" i="367"/>
  <c r="L18" i="367" s="1"/>
  <c r="B200" i="242"/>
  <c r="C199" i="242"/>
  <c r="A298" i="242"/>
  <c r="C298" i="242" s="1"/>
  <c r="B299" i="242"/>
  <c r="B508" i="242"/>
  <c r="A507" i="242"/>
  <c r="C507" i="242" s="1"/>
  <c r="A299" i="240"/>
  <c r="B300" i="240"/>
  <c r="A508" i="240"/>
  <c r="B509" i="240"/>
  <c r="L7" i="368" l="1"/>
  <c r="C18" i="368"/>
  <c r="L18" i="368" s="1"/>
  <c r="L76" i="344"/>
  <c r="L4" i="344"/>
  <c r="C7" i="344" a="1"/>
  <c r="C7" i="344" s="1"/>
  <c r="C8" i="344"/>
  <c r="L8" i="344" s="1"/>
  <c r="B201" i="242"/>
  <c r="C200" i="242"/>
  <c r="B509" i="242"/>
  <c r="A508" i="242"/>
  <c r="C508" i="242" s="1"/>
  <c r="A299" i="242"/>
  <c r="C299" i="242" s="1"/>
  <c r="B300" i="242"/>
  <c r="A509" i="240"/>
  <c r="B510" i="240"/>
  <c r="B301" i="240"/>
  <c r="A300" i="240"/>
  <c r="C18" i="344" l="1"/>
  <c r="L18" i="344" s="1"/>
  <c r="L7" i="344"/>
  <c r="B202" i="242"/>
  <c r="C201" i="242"/>
  <c r="A300" i="242"/>
  <c r="C300" i="242" s="1"/>
  <c r="B301" i="242"/>
  <c r="A509" i="242"/>
  <c r="B510" i="242"/>
  <c r="A301" i="240"/>
  <c r="B302" i="240"/>
  <c r="B511" i="240"/>
  <c r="A510" i="240"/>
  <c r="B203" i="242" l="1"/>
  <c r="C202" i="242"/>
  <c r="B511" i="242"/>
  <c r="A510" i="242"/>
  <c r="A301" i="242"/>
  <c r="C301" i="242" s="1"/>
  <c r="B302" i="242"/>
  <c r="A511" i="240"/>
  <c r="B512" i="240"/>
  <c r="A302" i="240"/>
  <c r="B303" i="240"/>
  <c r="B204" i="242" l="1"/>
  <c r="C203" i="242"/>
  <c r="B303" i="242"/>
  <c r="A302" i="242"/>
  <c r="C302" i="242" s="1"/>
  <c r="A511" i="242"/>
  <c r="B512" i="242"/>
  <c r="B304" i="240"/>
  <c r="A303" i="240"/>
  <c r="A512" i="240"/>
  <c r="B513" i="240"/>
  <c r="B205" i="242" l="1"/>
  <c r="C204" i="242"/>
  <c r="A512" i="242"/>
  <c r="B513" i="242"/>
  <c r="A303" i="242"/>
  <c r="C303" i="242" s="1"/>
  <c r="B304" i="242"/>
  <c r="B514" i="240"/>
  <c r="A513" i="240"/>
  <c r="A304" i="240"/>
  <c r="B305" i="240"/>
  <c r="B206" i="242" l="1"/>
  <c r="C205" i="242"/>
  <c r="B305" i="242"/>
  <c r="C305" i="242" s="1"/>
  <c r="A304" i="242"/>
  <c r="C304" i="242" s="1"/>
  <c r="A513" i="242"/>
  <c r="B514" i="242"/>
  <c r="B306" i="240"/>
  <c r="A305" i="240"/>
  <c r="A514" i="240"/>
  <c r="B515" i="240"/>
  <c r="B207" i="242" l="1"/>
  <c r="C206" i="242"/>
  <c r="A514" i="242"/>
  <c r="B515" i="242"/>
  <c r="B306" i="242"/>
  <c r="C306" i="242" s="1"/>
  <c r="A305" i="242"/>
  <c r="A515" i="240"/>
  <c r="B516" i="240"/>
  <c r="A306" i="240"/>
  <c r="B307" i="240"/>
  <c r="B208" i="242" l="1"/>
  <c r="C207" i="242"/>
  <c r="A306" i="242"/>
  <c r="B307" i="242"/>
  <c r="C307" i="242" s="1"/>
  <c r="B516" i="242"/>
  <c r="A515" i="242"/>
  <c r="A307" i="240"/>
  <c r="B308" i="240"/>
  <c r="A516" i="240"/>
  <c r="B517" i="240"/>
  <c r="B209" i="242" l="1"/>
  <c r="C208" i="242"/>
  <c r="A516" i="242"/>
  <c r="B517" i="242"/>
  <c r="A307" i="242"/>
  <c r="B308" i="242"/>
  <c r="C308" i="242" s="1"/>
  <c r="A517" i="240"/>
  <c r="B518" i="240"/>
  <c r="B309" i="240"/>
  <c r="A308" i="240"/>
  <c r="B210" i="242" l="1"/>
  <c r="C209" i="242"/>
  <c r="B309" i="242"/>
  <c r="A308" i="242"/>
  <c r="A517" i="242"/>
  <c r="B518" i="242"/>
  <c r="A309" i="240"/>
  <c r="B310" i="240"/>
  <c r="B519" i="240"/>
  <c r="A518" i="240"/>
  <c r="B211" i="242" l="1"/>
  <c r="C210" i="242"/>
  <c r="B519" i="242"/>
  <c r="A518" i="242"/>
  <c r="B310" i="242"/>
  <c r="A309" i="242"/>
  <c r="C309" i="242" s="1"/>
  <c r="A519" i="240"/>
  <c r="B520" i="240"/>
  <c r="A310" i="240"/>
  <c r="B311" i="240"/>
  <c r="B212" i="242" l="1"/>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AL6" i="2"/>
  <c r="G13" i="4" s="1"/>
  <c r="B13" i="4" s="1" a="1"/>
  <c r="B13" i="4" s="1"/>
  <c r="K13" i="4" s="1"/>
  <c r="AL7" i="2"/>
  <c r="AL8" i="2"/>
  <c r="D1" i="336" s="1"/>
  <c r="AL9" i="2"/>
  <c r="G16" i="4" s="1"/>
  <c r="B16" i="4" s="1" a="1"/>
  <c r="B16" i="4" s="1"/>
  <c r="AL10" i="2"/>
  <c r="G17" i="4" s="1"/>
  <c r="B17" i="4" s="1" a="1"/>
  <c r="B17" i="4" s="1"/>
  <c r="AL11" i="2"/>
  <c r="AL12" i="2"/>
  <c r="G19" i="4" s="1"/>
  <c r="B19" i="4" s="1" a="1"/>
  <c r="B19" i="4" s="1"/>
  <c r="AL13" i="2"/>
  <c r="G188" i="4" s="1"/>
  <c r="B188" i="4" s="1" a="1"/>
  <c r="B188" i="4" s="1"/>
  <c r="AL14" i="2"/>
  <c r="AL15" i="2"/>
  <c r="AL16" i="2"/>
  <c r="G21" i="4" s="1"/>
  <c r="B21" i="4" s="1" a="1"/>
  <c r="B21" i="4" s="1"/>
  <c r="AL17" i="2"/>
  <c r="G22" i="4" s="1"/>
  <c r="B22" i="4" s="1" a="1"/>
  <c r="B22" i="4" s="1"/>
  <c r="K22" i="4" s="1"/>
  <c r="AL18" i="2"/>
  <c r="G23" i="4" s="1"/>
  <c r="B23" i="4" s="1" a="1"/>
  <c r="B23" i="4" s="1"/>
  <c r="K23" i="4" s="1"/>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D151" i="242" s="1"/>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AL86" i="2"/>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G12" i="4" l="1"/>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C151" i="242"/>
  <c r="I1" i="242"/>
  <c r="A615" i="242"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16" i="4"/>
  <c r="L16" i="4" s="1"/>
  <c r="L13" i="4"/>
  <c r="K17" i="4"/>
  <c r="L17" i="4" s="1"/>
  <c r="K65" i="4"/>
  <c r="L65" i="4" s="1"/>
  <c r="K81" i="4"/>
  <c r="L81" i="4" s="1"/>
  <c r="G196" i="4"/>
  <c r="B196" i="4" s="1" a="1"/>
  <c r="B196" i="4" s="1"/>
  <c r="K19" i="4"/>
  <c r="L19" i="4" s="1"/>
  <c r="L23" i="4"/>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A232" i="4"/>
  <c r="D232" i="4" s="1"/>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A233" i="3"/>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AK89" i="2" l="1"/>
  <c r="E232" i="3"/>
  <c r="L93" i="4"/>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H206" i="330"/>
  <c r="AL206" i="330" s="1"/>
  <c r="AG206" i="332"/>
  <c r="AK206" i="332"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2" i="4"/>
  <c r="F232"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I232" i="4"/>
  <c r="G197" i="3"/>
  <c r="A234" i="3"/>
  <c r="AH215" i="330" s="1"/>
  <c r="AL215" i="330" s="1"/>
  <c r="E233" i="3"/>
  <c r="D233" i="3"/>
  <c r="E232" i="1"/>
  <c r="A233" i="1"/>
  <c r="C17" i="338" l="1"/>
  <c r="D17" i="338" s="1"/>
  <c r="D8" i="338"/>
  <c r="D9" i="338"/>
  <c r="D68" i="338"/>
  <c r="AG215" i="332"/>
  <c r="AK215" i="332" s="1"/>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A235" i="3"/>
  <c r="E234" i="3"/>
  <c r="D234" i="3"/>
  <c r="C232" i="1" a="1"/>
  <c r="C232" i="1" s="1"/>
  <c r="B232" i="1" s="1"/>
  <c r="E233" i="1"/>
  <c r="A234" i="1"/>
  <c r="AG4" i="332" l="1"/>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<sst xmlns="http://schemas.openxmlformats.org/spreadsheetml/2006/main" count="39585" uniqueCount="2803">
  <si>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</si>
  <si>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</si>
  <si>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</si>
  <si>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</si>
  <si>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</si>
  <si>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</si>
  <si>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</si>
  <si>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</si>
  <si>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</si>
  <si>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</si>
  <si>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</si>
  <si>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</si>
  <si>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</si>
  <si>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</si>
  <si>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</si>
  <si>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</si>
  <si>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</si>
  <si>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</si>
  <si>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</si>
  <si>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</si>
  <si>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</si>
  <si>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</si>
  <si>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</si>
  <si>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</si>
  <si>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</si>
  <si>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</si>
  <si>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</si>
  <si>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</si>
  <si>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</si>
  <si>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</si>
  <si>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</si>
  <si>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</si>
  <si>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</si>
  <si>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</si>
  <si>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</si>
  <si>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</si>
  <si>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</si>
  <si>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</si>
  <si>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</si>
  <si>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</si>
  <si>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</si>
  <si>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</si>
  <si>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</si>
  <si>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</si>
  <si>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</si>
  <si>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</si>
  <si>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</si>
  <si>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</si>
  <si>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</si>
  <si>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</si>
  <si>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</si>
  <si>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</si>
  <si>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</si>
  <si>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</si>
  <si>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</si>
  <si>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</si>
  <si>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</si>
  <si>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</si>
  <si>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</si>
  <si>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</si>
  <si>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</si>
  <si>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</si>
  <si>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</si>
  <si>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</si>
  <si>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</si>
  <si>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</si>
  <si>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</si>
  <si>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</si>
  <si>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</si>
  <si>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</si>
  <si>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</si>
  <si>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</si>
  <si>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</si>
  <si>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</si>
  <si>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</si>
  <si>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</si>
  <si>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</si>
  <si>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</si>
  <si>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</si>
  <si>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</si>
  <si>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</si>
  <si>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</si>
  <si>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</si>
  <si>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</si>
  <si>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</si>
  <si>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</si>
  <si>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</si>
  <si>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</si>
  <si>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</si>
  <si>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</si>
  <si>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</si>
  <si>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</si>
  <si>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</si>
  <si>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</si>
  <si>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</si>
  <si>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</si>
  <si>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</si>
  <si>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</si>
  <si>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</si>
  <si>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</si>
  <si>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</si>
  <si>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</si>
  <si>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</si>
  <si>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</si>
  <si>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</si>
  <si>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</si>
  <si>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</si>
  <si>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</si>
  <si>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</si>
  <si>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</si>
  <si>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</si>
  <si>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</si>
  <si>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</si>
  <si>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</si>
  <si>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</si>
  <si>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</si>
  <si>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</si>
  <si>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</si>
  <si>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</si>
  <si>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</si>
  <si>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</si>
  <si>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</si>
  <si>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</si>
  <si>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</si>
  <si>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</si>
  <si>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</si>
  <si>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</si>
  <si>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</si>
  <si>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</si>
  <si>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</si>
  <si>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</si>
  <si>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</si>
  <si>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</si>
  <si>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</si>
  <si>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</si>
  <si>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</si>
  <si>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</si>
  <si>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</si>
  <si>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</si>
  <si>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</si>
  <si>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</si>
  <si>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</si>
  <si>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</si>
  <si>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</si>
  <si>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</si>
  <si>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</si>
  <si>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</si>
  <si>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</si>
  <si>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</si>
  <si>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</si>
  <si>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</si>
  <si>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</si>
  <si>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</si>
  <si>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</si>
  <si>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</si>
  <si>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</si>
  <si>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</si>
  <si>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</si>
  <si>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</si>
  <si>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</si>
  <si>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</si>
  <si>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</si>
  <si>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</si>
  <si>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</si>
  <si>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</si>
  <si>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</si>
  <si>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</si>
  <si>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</si>
  <si>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</si>
  <si>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</si>
  <si>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</si>
  <si>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</si>
  <si>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</si>
  <si>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</si>
  <si>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</si>
  <si>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</si>
  <si>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</si>
  <si>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</si>
  <si>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</si>
  <si>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</si>
  <si>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</si>
  <si>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</si>
  <si>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</si>
  <si>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</si>
  <si>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</si>
  <si>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</si>
  <si>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</si>
  <si>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</si>
  <si>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</si>
  <si>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</si>
  <si>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</si>
  <si>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</si>
  <si>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</si>
  <si>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</si>
  <si>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</si>
  <si>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</si>
  <si>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</si>
  <si>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</si>
  <si>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</si>
  <si>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</si>
  <si>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</si>
  <si>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</si>
  <si>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</si>
  <si>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</si>
  <si>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</si>
  <si>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</si>
  <si>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</si>
  <si>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</si>
  <si>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</si>
  <si>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</si>
  <si>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</si>
  <si>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</si>
  <si>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</si>
  <si>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</si>
  <si>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</si>
  <si>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</si>
  <si>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</si>
  <si>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</si>
  <si>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</si>
  <si>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</si>
  <si>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</si>
  <si>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</si>
  <si>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</si>
  <si>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</si>
  <si>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</si>
  <si>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</si>
  <si>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</si>
  <si>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</si>
  <si>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</si>
  <si>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</si>
  <si>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</si>
  <si>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</si>
  <si>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</si>
  <si>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</si>
  <si>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</si>
  <si>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</si>
  <si>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</si>
  <si>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</si>
  <si>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</si>
  <si>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</si>
  <si>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</si>
  <si>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</si>
  <si>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</si>
  <si>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</si>
  <si>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</si>
  <si>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</si>
  <si>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</si>
  <si>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</si>
  <si>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</si>
  <si>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</si>
  <si>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</si>
  <si>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</si>
  <si>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</si>
  <si>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</si>
  <si>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</si>
  <si>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</si>
  <si>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</si>
  <si>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</si>
  <si>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</si>
  <si>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</si>
  <si>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</si>
  <si>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</si>
  <si>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</si>
  <si>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</si>
  <si>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</si>
  <si>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</si>
  <si>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</si>
  <si>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</si>
  <si>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</si>
  <si>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</si>
  <si>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</si>
  <si>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</si>
  <si>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</si>
  <si>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</si>
  <si>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</si>
  <si>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</si>
  <si>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</si>
  <si>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</si>
  <si>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</si>
  <si>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</si>
  <si>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</si>
  <si>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</si>
  <si>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</si>
  <si>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</si>
  <si>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</si>
  <si>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</si>
  <si>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</si>
  <si>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</si>
  <si>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</si>
  <si>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</si>
  <si>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</si>
  <si>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</si>
  <si>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</si>
  <si>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</si>
  <si>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</si>
  <si>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</si>
  <si>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</si>
  <si>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</si>
  <si>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</si>
  <si>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</si>
  <si>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</si>
  <si>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</si>
  <si>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</si>
  <si>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</si>
  <si>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</si>
  <si>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</si>
  <si>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</si>
  <si>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</si>
  <si>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</si>
  <si>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</si>
  <si>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</si>
  <si>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</si>
  <si>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</si>
  <si>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</si>
  <si>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</si>
  <si>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</si>
  <si>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</si>
  <si>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</si>
  <si>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</si>
  <si>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</si>
  <si>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</si>
  <si>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</si>
  <si>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</si>
  <si>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</si>
  <si>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</si>
  <si>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</si>
  <si>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</si>
  <si>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</si>
  <si>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</si>
  <si>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</si>
  <si>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</si>
  <si>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</si>
  <si>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</si>
  <si>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</si>
  <si>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</si>
  <si>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</si>
  <si>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</si>
  <si>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</si>
  <si>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</si>
  <si>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</si>
  <si>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</si>
  <si>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</si>
  <si>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</si>
  <si>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</si>
  <si>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</si>
  <si>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</si>
  <si>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</si>
  <si>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</si>
  <si>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</si>
  <si>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</si>
  <si>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</si>
  <si>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</si>
  <si>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</si>
  <si>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</si>
  <si>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</si>
  <si>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</si>
  <si>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</si>
  <si>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</si>
  <si>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</si>
  <si>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</si>
  <si>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</si>
  <si>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</si>
  <si>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</si>
  <si>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</si>
  <si>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</si>
  <si>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</si>
  <si>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</si>
  <si>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</si>
  <si>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</si>
  <si>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</si>
  <si>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</si>
  <si>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</si>
  <si>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</si>
  <si>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</si>
  <si>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</si>
  <si>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</si>
  <si>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</si>
  <si>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</si>
  <si>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</si>
  <si>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</si>
  <si>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</si>
  <si>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</si>
  <si>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</si>
  <si>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</si>
  <si>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</si>
  <si>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</si>
  <si>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</si>
  <si>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</si>
  <si>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</si>
  <si>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</si>
  <si>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</si>
  <si>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</si>
  <si>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</si>
  <si>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</si>
  <si>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</si>
  <si>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</si>
  <si>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</si>
  <si>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</si>
  <si>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</si>
  <si>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</si>
  <si>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</si>
  <si>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</si>
  <si>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</si>
  <si>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</si>
  <si>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</si>
  <si>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</si>
  <si>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</si>
  <si>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</si>
  <si>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</si>
  <si>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</si>
  <si>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</si>
  <si>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</si>
  <si>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</si>
  <si>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</si>
  <si>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</si>
  <si>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</si>
  <si>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</si>
  <si>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</si>
  <si>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</si>
  <si>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</si>
  <si>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</si>
  <si>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</si>
  <si>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</si>
  <si>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</si>
  <si>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</si>
  <si>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</si>
  <si>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</si>
  <si>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</si>
  <si>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</si>
  <si>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</si>
  <si>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</si>
  <si>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</si>
  <si>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</si>
  <si>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</si>
  <si>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</si>
  <si>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</si>
  <si>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</si>
  <si>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</si>
  <si>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</si>
  <si>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</si>
  <si>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</si>
  <si>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</si>
  <si>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</si>
  <si>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</si>
  <si>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</si>
  <si>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</si>
  <si>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</si>
  <si>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</si>
  <si>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</si>
  <si>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</si>
  <si>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</si>
  <si>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</si>
  <si>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</si>
  <si>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</si>
  <si>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</si>
  <si>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</si>
  <si>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</si>
  <si>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</si>
  <si>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</si>
  <si>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</si>
  <si>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</si>
  <si>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</si>
  <si>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</si>
  <si>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</si>
  <si>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</si>
  <si>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</si>
  <si>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</si>
  <si>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</si>
  <si>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</si>
  <si>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</si>
  <si>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</si>
  <si>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</si>
  <si>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</si>
  <si>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</si>
  <si>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</si>
  <si>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</si>
  <si>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</si>
  <si>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</si>
  <si>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</si>
  <si>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</si>
  <si>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</si>
  <si>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</si>
  <si>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</si>
  <si>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</si>
  <si>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</si>
  <si>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</si>
  <si>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</si>
  <si>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</si>
  <si>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</si>
  <si>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</si>
  <si>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</si>
  <si>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</si>
  <si>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</si>
  <si>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</si>
  <si>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</si>
  <si>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</si>
  <si>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</si>
  <si>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</si>
  <si>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</si>
  <si>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</si>
  <si>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</si>
  <si>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</si>
  <si>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</si>
  <si>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</si>
  <si>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</si>
  <si>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</si>
  <si>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</si>
  <si>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</si>
  <si>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</si>
  <si>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</si>
  <si>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</si>
  <si>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</si>
  <si>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</si>
  <si>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</si>
  <si>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</si>
  <si>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</si>
  <si>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</si>
  <si>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</si>
  <si>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</si>
  <si>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</si>
  <si>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</si>
  <si>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</si>
  <si>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</si>
  <si>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</si>
  <si>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</si>
  <si>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</si>
  <si>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</si>
  <si>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</si>
  <si>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</si>
  <si>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</si>
  <si>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</si>
  <si>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</si>
  <si>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</si>
  <si>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</si>
  <si>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</si>
  <si>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</si>
  <si>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</si>
  <si>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</si>
  <si>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</si>
  <si>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</si>
  <si>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</si>
  <si>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</si>
  <si>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</si>
  <si>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</si>
  <si>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</si>
  <si>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</si>
  <si>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</si>
  <si>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</si>
  <si>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</si>
  <si>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</si>
  <si>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</si>
  <si>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</si>
  <si>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</si>
  <si>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</si>
  <si>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</si>
  <si>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</si>
  <si>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</si>
  <si>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</si>
  <si>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</si>
  <si>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</si>
  <si>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</si>
  <si>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</si>
  <si>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</si>
  <si>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</si>
  <si>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</si>
  <si>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</si>
  <si>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</si>
  <si>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</si>
  <si>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</si>
  <si>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</si>
  <si>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</si>
  <si>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</si>
  <si>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</si>
  <si>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</si>
  <si>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</si>
  <si>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</si>
  <si>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</si>
  <si>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</si>
  <si>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</si>
  <si>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</si>
  <si>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</si>
  <si>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</si>
  <si>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</si>
  <si>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</si>
  <si>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</si>
  <si>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</si>
  <si>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</si>
  <si>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</si>
  <si>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</si>
  <si>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</si>
  <si>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</si>
  <si>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</si>
  <si>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</si>
  <si>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</si>
  <si>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</si>
  <si>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</si>
  <si>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</si>
  <si>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</si>
  <si>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</si>
  <si>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</si>
  <si>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</si>
  <si>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</si>
  <si>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</si>
  <si>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</si>
  <si>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</si>
  <si>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</si>
  <si>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</si>
  <si>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</si>
  <si>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</si>
  <si>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</si>
  <si>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</si>
  <si>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</si>
  <si>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</si>
  <si>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</si>
  <si>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</si>
  <si>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</si>
  <si>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</si>
  <si>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</si>
  <si>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</si>
  <si>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</si>
  <si>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</si>
  <si>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</si>
  <si>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</si>
  <si>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</si>
  <si>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</si>
  <si>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</si>
  <si>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</si>
  <si>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</si>
  <si>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</si>
  <si>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</si>
  <si>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</si>
  <si>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</si>
  <si>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</si>
  <si>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</si>
  <si>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</si>
  <si>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</si>
  <si>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</si>
  <si>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</si>
  <si>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</si>
  <si>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</si>
  <si>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</si>
  <si>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</si>
  <si>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</si>
  <si>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</si>
  <si>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</si>
  <si>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</si>
  <si>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</si>
  <si>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</si>
  <si>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</si>
  <si>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</si>
  <si>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</si>
  <si>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</si>
  <si>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</si>
  <si>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</si>
  <si>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</si>
  <si>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</si>
  <si>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</si>
  <si>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</si>
  <si>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</si>
  <si>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</si>
  <si>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</si>
  <si>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</si>
  <si>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</si>
  <si>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</si>
  <si>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</si>
  <si>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</si>
  <si>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</si>
  <si>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</si>
  <si>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</si>
  <si>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</si>
  <si>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</si>
  <si>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</si>
  <si>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</si>
  <si>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</si>
  <si>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</si>
  <si>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</si>
  <si>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</si>
  <si>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</si>
  <si>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</si>
  <si>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</si>
  <si>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</si>
  <si>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</si>
  <si>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</si>
  <si>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</si>
  <si>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</si>
  <si>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</si>
  <si>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</si>
  <si>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</si>
  <si>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</si>
  <si>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</si>
  <si>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</si>
  <si>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</si>
  <si>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</si>
  <si>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</si>
  <si>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</si>
  <si>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</si>
  <si>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</si>
  <si>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</si>
  <si>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</si>
  <si>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</si>
  <si>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</si>
  <si>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</si>
  <si>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</si>
  <si>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</si>
  <si>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</si>
  <si>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</si>
  <si>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</si>
  <si>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</si>
  <si>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</si>
  <si>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</si>
  <si>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</si>
  <si>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</si>
  <si>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</si>
  <si>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</si>
  <si>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</si>
  <si>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</si>
  <si>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</si>
  <si>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</si>
  <si>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</si>
  <si>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</si>
  <si>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</si>
  <si>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</si>
  <si>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</si>
  <si>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</si>
  <si>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</si>
  <si>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</si>
  <si>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</si>
  <si>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</si>
  <si>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</si>
  <si>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</si>
  <si>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</si>
  <si>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</si>
  <si>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</si>
  <si>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</si>
  <si>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</si>
  <si>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</si>
  <si>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</si>
  <si>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</si>
  <si>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</si>
  <si>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</si>
  <si>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</si>
  <si>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</si>
  <si>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</si>
  <si>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</si>
  <si>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</si>
  <si>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</si>
  <si>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</si>
  <si>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</si>
  <si>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</si>
  <si>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</si>
  <si>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</si>
  <si>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</si>
  <si>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</si>
  <si>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</si>
  <si>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</si>
  <si>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</si>
  <si>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</si>
  <si>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</si>
  <si>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</si>
  <si>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</si>
  <si>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</si>
  <si>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</si>
  <si>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</si>
  <si>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</si>
  <si>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</si>
  <si>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</si>
  <si>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</si>
  <si>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</si>
  <si>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</si>
  <si>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</si>
  <si>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</si>
  <si>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</si>
  <si>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</si>
  <si>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</si>
  <si>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</si>
  <si>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</si>
  <si>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</si>
  <si>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</si>
  <si>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</si>
  <si>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</si>
  <si>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</si>
  <si>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</si>
  <si>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</si>
  <si>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</si>
  <si>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</si>
  <si>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</si>
  <si>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</si>
  <si>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</si>
  <si>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</si>
  <si>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</si>
  <si>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</si>
  <si>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</si>
  <si>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</si>
  <si>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</si>
  <si>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</si>
  <si>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</si>
  <si>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</si>
  <si>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</si>
  <si>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</si>
  <si>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</si>
  <si>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</si>
  <si>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</si>
  <si>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</si>
  <si>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</si>
  <si>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</si>
  <si>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</si>
  <si>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</si>
  <si>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</si>
  <si>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</si>
  <si>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</si>
  <si>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</si>
  <si>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</si>
  <si>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</si>
  <si>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</si>
  <si>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</si>
  <si>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</si>
  <si>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</si>
  <si>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</si>
  <si>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</si>
  <si>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</si>
  <si>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</si>
  <si>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</si>
  <si>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</si>
  <si>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</si>
  <si>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</si>
  <si>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</si>
  <si>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</si>
  <si>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</si>
  <si>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</si>
  <si>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</si>
  <si>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</si>
  <si>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</si>
  <si>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</si>
  <si>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</si>
  <si>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</si>
  <si>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</si>
  <si>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</si>
  <si>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</si>
  <si>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</si>
  <si>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</si>
  <si>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</si>
  <si>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</si>
  <si>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</si>
  <si>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</si>
  <si>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</si>
  <si>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</si>
  <si>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</si>
  <si>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</si>
  <si>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</si>
  <si>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</si>
  <si>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</si>
  <si>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</si>
  <si>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</si>
  <si>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</si>
  <si>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</si>
  <si>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</si>
  <si>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</si>
  <si>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</si>
  <si>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</si>
  <si>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</si>
  <si>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</si>
  <si>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</si>
  <si>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</si>
  <si>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</si>
  <si>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</si>
  <si>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</si>
  <si>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</si>
  <si>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</si>
  <si>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</si>
  <si>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</si>
  <si>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</si>
  <si>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</si>
  <si>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</si>
  <si>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</si>
  <si>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</si>
  <si>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</si>
  <si>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</si>
  <si>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</si>
  <si>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</si>
  <si>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</si>
  <si>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</si>
  <si>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</si>
  <si>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</si>
  <si>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</si>
  <si>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</si>
  <si>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</si>
  <si>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</si>
  <si>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</si>
  <si>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</si>
  <si>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</si>
  <si>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</si>
  <si>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</si>
  <si>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</si>
  <si>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</si>
  <si>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</si>
  <si>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</si>
  <si>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</si>
  <si>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</si>
  <si>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</si>
  <si>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</si>
  <si>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</si>
  <si>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</si>
  <si>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</si>
  <si>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</si>
  <si>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</si>
  <si>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</si>
  <si>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</si>
  <si>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</si>
  <si>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</si>
  <si>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</si>
  <si>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</si>
  <si>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</si>
  <si>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</si>
  <si>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</si>
  <si>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</si>
  <si>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</si>
  <si>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</si>
  <si>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</si>
  <si>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</si>
  <si>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</si>
  <si>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</si>
  <si>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</si>
  <si>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</si>
  <si>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</si>
  <si>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</si>
  <si>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</si>
  <si>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</si>
  <si>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</si>
  <si>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</si>
  <si>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</si>
  <si>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</si>
  <si>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</si>
  <si>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</si>
  <si>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</si>
  <si>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</si>
  <si>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</si>
  <si>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</si>
  <si>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</si>
  <si>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</si>
  <si>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</si>
  <si>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</si>
  <si>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</si>
  <si>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</si>
  <si>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</si>
  <si>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</si>
  <si>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</si>
  <si>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</si>
  <si>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</si>
  <si>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</si>
  <si>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</si>
  <si>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</si>
  <si>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</si>
  <si>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</si>
  <si>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</si>
  <si>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</si>
  <si>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</si>
  <si>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</si>
  <si>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</si>
  <si>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</si>
  <si>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</si>
  <si>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</si>
  <si>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</si>
  <si>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</si>
  <si>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</si>
  <si>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</si>
  <si>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</si>
  <si>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</si>
  <si>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</si>
  <si>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</si>
  <si>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</si>
  <si>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</si>
  <si>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</si>
  <si>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</si>
  <si>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</si>
  <si>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</si>
  <si>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</si>
  <si>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</si>
  <si>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</si>
  <si>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</si>
  <si>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</si>
  <si>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</si>
  <si>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</si>
  <si>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</si>
  <si>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</si>
  <si>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</si>
  <si>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</si>
  <si>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</si>
  <si>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</si>
  <si>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</si>
  <si>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</si>
  <si>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</si>
  <si>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</si>
  <si>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</si>
  <si>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</si>
  <si>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</si>
  <si>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</si>
  <si>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</si>
  <si>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</si>
  <si>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</si>
  <si>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</si>
  <si>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</si>
  <si>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</si>
  <si>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</si>
  <si>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</si>
  <si>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</si>
  <si>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</si>
  <si>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</si>
  <si>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</si>
  <si>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</si>
  <si>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</si>
  <si>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</si>
  <si>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</si>
  <si>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</si>
  <si>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</si>
  <si>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</si>
  <si>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</si>
  <si>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</si>
  <si>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</si>
  <si>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</si>
  <si>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</si>
  <si>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</si>
  <si>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</si>
  <si>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</si>
  <si>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</si>
  <si>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</si>
  <si>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</si>
  <si>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</si>
  <si>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</si>
  <si>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</si>
  <si>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</si>
  <si>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</si>
  <si>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</si>
  <si>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</si>
  <si>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</si>
  <si>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</si>
  <si>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</si>
  <si>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</si>
  <si>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</si>
  <si>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</si>
  <si>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</si>
  <si>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</si>
  <si>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</si>
  <si>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</si>
  <si>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</si>
  <si>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</si>
  <si>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</si>
  <si>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</si>
  <si>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</si>
  <si>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</si>
  <si>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</si>
  <si>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</si>
  <si>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</si>
  <si>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</si>
  <si>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</si>
  <si>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</si>
  <si>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</si>
  <si>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</si>
  <si>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</si>
  <si>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</si>
  <si>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</si>
  <si>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</si>
  <si>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</si>
  <si>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</si>
  <si>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</si>
  <si>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</si>
  <si>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</si>
  <si>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</si>
  <si>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</si>
  <si>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</si>
  <si>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</si>
  <si>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</si>
  <si>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</si>
  <si>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</si>
  <si>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</si>
  <si>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</si>
  <si>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</si>
  <si>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</si>
  <si>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</si>
  <si>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</si>
  <si>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</si>
  <si>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</si>
  <si>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</si>
  <si>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</si>
  <si>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</si>
  <si>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</si>
  <si>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</si>
  <si>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</si>
  <si>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</si>
  <si>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</si>
  <si>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</si>
  <si>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</si>
  <si>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</si>
  <si>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</si>
  <si>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</si>
  <si>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</si>
  <si>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</si>
  <si>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</si>
  <si>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</si>
  <si>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</si>
  <si>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</si>
  <si>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</si>
  <si>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</si>
  <si>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</si>
  <si>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</si>
  <si>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</si>
  <si>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</si>
  <si>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</si>
  <si>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</si>
  <si>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</si>
  <si>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</si>
  <si>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</si>
  <si>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</si>
  <si>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</si>
  <si>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</si>
  <si>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</si>
  <si>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</si>
  <si>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</si>
  <si>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</si>
  <si>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</si>
  <si>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</si>
  <si>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</si>
  <si>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</si>
  <si>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</si>
  <si>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</si>
  <si>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</si>
  <si>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</si>
  <si>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</si>
  <si>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</si>
  <si>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</si>
  <si>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</si>
  <si>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</si>
  <si>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</si>
  <si>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</si>
  <si>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</si>
  <si>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</si>
  <si>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</si>
  <si>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</si>
  <si>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</si>
  <si>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</si>
  <si>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</si>
  <si>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</si>
  <si>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</si>
  <si>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</si>
  <si>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</si>
  <si>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</si>
  <si>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</si>
  <si>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</si>
  <si>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</si>
  <si>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</si>
  <si>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</si>
  <si>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</si>
  <si>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</si>
  <si>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</si>
  <si>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</si>
  <si>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</si>
  <si>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</si>
  <si>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</si>
  <si>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</si>
  <si>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</si>
  <si>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</si>
  <si>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</si>
  <si>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</si>
  <si>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</si>
  <si>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</si>
  <si>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</si>
  <si>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</si>
  <si>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</si>
  <si>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</si>
  <si>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</si>
  <si>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</si>
  <si>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</si>
  <si>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</si>
  <si>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</si>
  <si>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</si>
  <si>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</si>
  <si>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</si>
  <si>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</si>
  <si>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</si>
  <si>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</si>
  <si>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</si>
  <si>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</si>
  <si>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</si>
  <si>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</si>
  <si>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</si>
  <si>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</si>
  <si>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</si>
  <si>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</si>
  <si>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</si>
  <si>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</si>
  <si>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</si>
  <si>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</si>
  <si>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</si>
  <si>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</si>
  <si>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</si>
  <si>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</si>
  <si>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</si>
  <si>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</si>
  <si>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</si>
  <si>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</si>
  <si>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</si>
  <si>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</si>
  <si>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</si>
  <si>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</si>
  <si>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</si>
  <si>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</si>
  <si>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</si>
  <si>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</si>
  <si>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</si>
  <si>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</si>
  <si>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</si>
  <si>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</si>
  <si>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</si>
  <si>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</si>
  <si>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</si>
  <si>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</si>
  <si>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</si>
  <si>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</si>
  <si>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</si>
  <si>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</si>
  <si>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</si>
  <si>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</si>
  <si>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</si>
  <si>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</si>
  <si>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</si>
  <si>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</si>
  <si>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</si>
  <si>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</si>
  <si>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</si>
  <si>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</si>
  <si>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</si>
  <si>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</si>
  <si>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</si>
  <si>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</si>
  <si>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</si>
  <si>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</si>
  <si>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</si>
  <si>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</si>
  <si>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</si>
  <si>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</si>
  <si>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</si>
  <si>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</si>
  <si>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</si>
  <si>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</si>
  <si>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</si>
  <si>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</si>
  <si>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</si>
  <si>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</si>
  <si>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</si>
  <si>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</si>
  <si>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</si>
  <si>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</si>
  <si>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</si>
  <si>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</si>
  <si>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</si>
  <si>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</si>
  <si>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</si>
  <si>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</si>
  <si>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</si>
  <si>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</si>
  <si>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</si>
  <si>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</si>
  <si>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</si>
  <si>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</si>
  <si>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</si>
  <si>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</si>
  <si>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</si>
  <si>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</si>
  <si>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</si>
  <si>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</si>
  <si>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</si>
  <si>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</si>
  <si>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</si>
  <si>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</si>
  <si>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</si>
  <si>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</si>
  <si>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</si>
  <si>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</si>
  <si>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</si>
  <si>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</si>
  <si>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</si>
  <si>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</si>
  <si>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</si>
  <si>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</si>
  <si>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</si>
  <si>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</si>
  <si>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</si>
  <si>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</si>
  <si>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</si>
  <si>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</si>
  <si>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</si>
  <si>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</si>
  <si>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</si>
  <si>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</si>
  <si>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</si>
  <si>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</si>
  <si>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</si>
  <si>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</si>
  <si>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</si>
  <si>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</si>
  <si>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</si>
  <si>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</si>
  <si>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</si>
  <si>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</si>
  <si>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</si>
  <si>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</si>
  <si>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</si>
  <si>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</si>
  <si>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</si>
  <si>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</si>
  <si>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</si>
  <si>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</si>
  <si>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</si>
  <si>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</si>
  <si>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</si>
  <si>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</si>
  <si>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</si>
  <si>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</si>
  <si>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</si>
  <si>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</si>
  <si>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</si>
  <si>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</si>
  <si>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</si>
  <si>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</si>
  <si>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</si>
  <si>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</si>
  <si>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</si>
  <si>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</si>
  <si>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</si>
  <si>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</si>
  <si>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</si>
  <si>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</si>
  <si>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</si>
  <si>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</si>
  <si>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</si>
  <si>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</si>
  <si>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</si>
  <si>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</si>
  <si>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</si>
  <si>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</si>
  <si>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</si>
  <si>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</si>
  <si>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</si>
  <si>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</si>
  <si>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</si>
  <si>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</si>
  <si>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</si>
  <si>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</si>
  <si>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</si>
  <si>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</si>
  <si>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</si>
  <si>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</si>
  <si>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</si>
  <si>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</si>
  <si>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</si>
  <si>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</si>
  <si>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</si>
  <si>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</si>
  <si>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</si>
  <si>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</si>
  <si>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</si>
  <si>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</si>
  <si>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</si>
  <si>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</si>
  <si>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</si>
  <si>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</si>
  <si>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</si>
  <si>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</si>
  <si>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</si>
  <si>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</si>
  <si>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</si>
  <si>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</si>
  <si>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</si>
  <si>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</si>
  <si>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</si>
  <si>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</si>
  <si>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</si>
  <si>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</si>
  <si>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</si>
  <si>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</si>
  <si>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</si>
  <si>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</si>
  <si>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</si>
  <si>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</si>
  <si>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</si>
  <si>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</si>
  <si>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</si>
  <si>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</si>
  <si>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</si>
  <si>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</si>
  <si>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</si>
  <si>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</si>
  <si>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</si>
  <si>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</si>
  <si>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</si>
  <si>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</si>
  <si>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</si>
  <si>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</si>
  <si>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</si>
  <si>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</si>
  <si>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</si>
  <si>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</si>
  <si>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</si>
  <si>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</si>
  <si>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</si>
  <si>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</si>
  <si>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</si>
  <si>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</si>
  <si>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</si>
  <si>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</si>
  <si>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</si>
  <si>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</si>
  <si>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</si>
  <si>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</si>
  <si>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</si>
  <si>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</si>
  <si>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</si>
  <si>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</si>
  <si>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</si>
  <si>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</si>
  <si>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</si>
  <si>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</si>
  <si>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</si>
  <si>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</si>
  <si>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</si>
  <si>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</si>
  <si>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</si>
  <si>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</si>
  <si>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</si>
  <si>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</si>
  <si>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</si>
  <si>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</si>
  <si>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</si>
  <si>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</si>
  <si>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</si>
  <si>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</si>
  <si>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</si>
  <si>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</si>
  <si>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</si>
  <si>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</si>
  <si>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</si>
  <si>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</si>
  <si>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</si>
  <si>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</si>
  <si>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</si>
  <si>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</si>
  <si>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</si>
  <si>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</si>
  <si>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</si>
  <si>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</si>
  <si>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</si>
  <si>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</si>
  <si>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</si>
  <si>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</si>
  <si>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</si>
  <si>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</si>
  <si>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</si>
  <si>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</si>
  <si>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</si>
  <si>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</si>
  <si>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</si>
  <si>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</si>
  <si>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</si>
  <si>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</si>
  <si>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</si>
  <si>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</si>
  <si>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</si>
  <si>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</si>
  <si>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</si>
  <si>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</si>
  <si>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</si>
  <si>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</si>
  <si>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</si>
  <si>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</si>
  <si>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</si>
  <si>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</si>
  <si>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</si>
  <si>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</si>
  <si>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</si>
  <si>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</si>
  <si>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</si>
  <si>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</si>
  <si>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</si>
  <si>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</si>
  <si>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</si>
  <si>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</si>
  <si>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</si>
  <si>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</si>
  <si>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</si>
  <si>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</si>
  <si>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</si>
  <si>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</si>
  <si>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</si>
  <si>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</si>
  <si>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</si>
  <si>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</si>
  <si>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</si>
  <si>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</si>
  <si>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</si>
  <si>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</si>
  <si>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</si>
  <si>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</si>
  <si>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</si>
  <si>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</si>
  <si>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</si>
  <si>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</si>
  <si>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</si>
  <si>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</si>
  <si>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</si>
  <si>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</si>
  <si>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</si>
  <si>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</si>
  <si>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</si>
  <si>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</si>
  <si>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</si>
  <si>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</si>
  <si>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</si>
  <si>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</si>
  <si>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</si>
  <si>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</si>
  <si>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</si>
  <si>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</si>
  <si>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</si>
  <si>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</si>
  <si>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</si>
  <si>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</si>
  <si>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</si>
  <si>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</si>
  <si>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</si>
  <si>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</si>
  <si>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</si>
  <si>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</si>
  <si>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</si>
  <si>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</si>
  <si>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</si>
  <si>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</si>
  <si>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</si>
  <si>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</si>
  <si>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</si>
  <si>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</si>
  <si>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</si>
  <si>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</si>
  <si>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</si>
  <si>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</si>
  <si>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</si>
  <si>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</si>
  <si>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</si>
  <si>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</si>
  <si>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</si>
  <si>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</si>
  <si>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</si>
  <si>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</si>
  <si>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</si>
  <si>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</si>
  <si>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</si>
  <si>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</si>
  <si>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</si>
  <si>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</si>
  <si>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</si>
  <si>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</si>
  <si>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</si>
  <si>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</si>
  <si>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</si>
  <si>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</si>
  <si>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</si>
  <si>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</si>
  <si>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</si>
  <si>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</si>
  <si>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</si>
  <si>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</si>
  <si>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</si>
  <si>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</si>
  <si>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</si>
  <si>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</si>
  <si>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</si>
  <si>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</si>
  <si>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</si>
  <si>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</si>
  <si>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</si>
  <si>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</si>
  <si>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</si>
  <si>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</si>
  <si>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</si>
  <si>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</si>
  <si>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</si>
  <si>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</si>
  <si>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</si>
  <si>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</si>
  <si>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</si>
  <si>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</si>
  <si>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</si>
  <si>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</si>
  <si>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</si>
  <si>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</si>
  <si>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</si>
  <si>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</si>
  <si>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</si>
  <si>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</si>
  <si>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</si>
  <si>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</si>
  <si>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</si>
  <si>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</si>
  <si>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</si>
  <si>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</si>
  <si>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</si>
  <si>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</si>
  <si>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</si>
  <si>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</si>
  <si>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</si>
  <si>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</si>
  <si>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</si>
  <si>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</si>
  <si>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</si>
  <si>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</si>
  <si>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</si>
  <si>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</si>
  <si>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</si>
  <si>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</si>
  <si>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</si>
  <si>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</si>
  <si>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</si>
  <si>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</si>
  <si>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</si>
  <si>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</si>
  <si>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</si>
  <si>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</si>
  <si>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</si>
  <si>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</si>
  <si>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</si>
  <si>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</si>
  <si>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</si>
  <si>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</si>
  <si>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</si>
  <si>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</si>
  <si>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</si>
  <si>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</si>
  <si>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</si>
  <si>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</si>
  <si>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</si>
  <si>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</si>
  <si>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</si>
  <si>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</si>
  <si>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</si>
  <si>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</si>
  <si>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</si>
  <si>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</si>
  <si>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</si>
  <si>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</si>
  <si>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</si>
  <si>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</si>
  <si>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</si>
  <si>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</si>
  <si>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</si>
  <si>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</si>
  <si>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</si>
  <si>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</si>
  <si>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</si>
  <si>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</si>
  <si>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</si>
  <si>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</si>
  <si>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</si>
  <si>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</si>
  <si>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</si>
  <si>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</si>
  <si>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</si>
  <si>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</si>
  <si>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</si>
  <si>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</si>
  <si>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</si>
  <si>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</si>
  <si>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</si>
  <si>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</si>
  <si>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</si>
  <si>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</si>
  <si>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</si>
  <si>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</si>
  <si>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</si>
  <si>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</si>
  <si>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</si>
  <si>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</si>
  <si>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</si>
  <si>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</si>
  <si>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</si>
  <si>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</si>
  <si>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</si>
  <si>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</si>
  <si>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</si>
  <si>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</si>
  <si>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</si>
  <si>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</si>
  <si>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</si>
  <si>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</si>
  <si>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</si>
  <si>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</si>
  <si>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</si>
  <si>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</si>
  <si>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</si>
  <si>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</si>
  <si>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</si>
  <si>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</si>
  <si>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</si>
  <si>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</si>
  <si>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</si>
  <si>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</si>
  <si>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</si>
  <si>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</si>
  <si>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</si>
  <si>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</si>
  <si>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</si>
  <si>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</si>
  <si>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</si>
  <si>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</si>
  <si>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</si>
  <si>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</si>
  <si>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</si>
  <si>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</si>
  <si>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</si>
  <si>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</si>
  <si>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</si>
  <si>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</si>
  <si>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</si>
  <si>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</si>
  <si>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</si>
  <si>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</si>
  <si>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</si>
  <si>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</si>
  <si>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</si>
  <si>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</si>
  <si>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</si>
  <si>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</si>
  <si>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</si>
  <si>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</si>
  <si>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</si>
  <si>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</si>
  <si>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</si>
  <si>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</si>
  <si>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</si>
  <si>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</si>
  <si>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</si>
  <si>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</si>
  <si>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</si>
  <si>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</si>
  <si>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</si>
  <si>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</si>
  <si>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</si>
  <si>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</si>
  <si>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</si>
  <si>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</si>
  <si>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</si>
  <si>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</si>
  <si>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</si>
  <si>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</si>
  <si>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</si>
  <si>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</si>
  <si>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</si>
  <si>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</si>
  <si>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</si>
  <si>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</si>
  <si>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</si>
  <si>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</si>
  <si>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</si>
  <si>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</si>
  <si>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</si>
  <si>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</si>
  <si>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</si>
  <si>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</si>
  <si>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</si>
  <si>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</si>
  <si>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</si>
  <si>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</si>
  <si>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</si>
  <si>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</si>
  <si>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</si>
  <si>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</si>
  <si>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</si>
  <si>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</si>
  <si>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</si>
  <si>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</si>
  <si>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</si>
  <si>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</si>
  <si>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</si>
  <si>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</si>
  <si>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</si>
  <si>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</si>
  <si>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</si>
  <si>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</si>
  <si>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</si>
  <si>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</si>
  <si>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</si>
  <si>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</si>
  <si>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</si>
  <si>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</si>
  <si>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</si>
  <si>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</si>
  <si>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</si>
  <si>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</si>
  <si>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</si>
  <si>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</si>
  <si>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</si>
  <si>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</si>
  <si>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</si>
  <si>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</si>
  <si>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</si>
  <si>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</si>
  <si>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</si>
  <si>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</si>
  <si>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</si>
  <si>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</si>
  <si>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</si>
  <si>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</si>
  <si>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</si>
  <si>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</si>
  <si>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</si>
  <si>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</si>
  <si>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</si>
  <si>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</si>
  <si>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</si>
  <si>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</si>
  <si>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</si>
  <si>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</si>
  <si>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</si>
  <si>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</si>
  <si>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</si>
  <si>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</si>
  <si>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</si>
  <si>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</si>
  <si>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</si>
  <si>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</si>
  <si>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</si>
  <si>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</si>
  <si>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</si>
  <si>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</si>
  <si>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</si>
  <si>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</si>
  <si>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</si>
  <si>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</si>
  <si>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</si>
  <si>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</si>
  <si>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</si>
  <si>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</si>
  <si>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</si>
  <si>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</si>
  <si>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</si>
  <si>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</si>
  <si>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</si>
  <si>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</si>
  <si>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</si>
  <si>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</si>
  <si>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</si>
  <si>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</si>
  <si>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</si>
  <si>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</si>
  <si>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</si>
  <si>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</si>
  <si>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</si>
  <si>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</si>
  <si>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</si>
  <si>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</si>
  <si>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</si>
  <si>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</si>
  <si>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</si>
  <si>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</si>
  <si>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</si>
  <si>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</si>
  <si>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</si>
  <si>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</si>
  <si>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</si>
  <si>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</si>
  <si>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</si>
  <si>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</si>
  <si>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</si>
  <si>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</si>
  <si>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</si>
  <si>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</si>
  <si>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</si>
  <si>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</si>
  <si>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</si>
  <si>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</si>
  <si>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</si>
  <si>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</si>
  <si>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</si>
  <si>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</si>
  <si>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</si>
  <si>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</si>
  <si>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</si>
  <si>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</si>
  <si>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</si>
  <si>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</si>
  <si>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</si>
  <si>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</si>
  <si>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</si>
  <si>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</si>
  <si>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</si>
  <si>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</si>
  <si>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</si>
  <si>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</si>
  <si>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</si>
  <si>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</si>
  <si>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</si>
  <si>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</si>
  <si>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</si>
  <si>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</si>
  <si>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</si>
  <si>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</si>
  <si>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</si>
  <si>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</si>
  <si>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</si>
  <si>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</si>
  <si>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</si>
  <si>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</si>
  <si>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</si>
  <si>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</si>
  <si>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</si>
  <si>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</si>
  <si>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</si>
  <si>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</si>
  <si>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</si>
  <si>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</si>
  <si>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</si>
  <si>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</si>
  <si>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</si>
  <si>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</si>
  <si>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</si>
  <si>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</si>
  <si>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</si>
  <si>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</si>
  <si>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</si>
  <si>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</si>
  <si>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</si>
  <si>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</si>
  <si>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</si>
  <si>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</si>
  <si>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</si>
  <si>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</si>
  <si>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</si>
  <si>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</si>
  <si>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</si>
  <si>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</si>
  <si>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</si>
  <si>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</si>
  <si>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</si>
  <si>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</si>
  <si>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</si>
  <si>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</si>
  <si>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</si>
  <si>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</si>
  <si>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</si>
  <si>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</si>
  <si>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</si>
  <si>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</si>
  <si>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</si>
  <si>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</si>
  <si>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</si>
  <si>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</si>
  <si>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</si>
  <si>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</si>
  <si>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</si>
  <si>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</si>
  <si>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</si>
  <si>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</si>
  <si>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</si>
  <si>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</si>
  <si>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</si>
  <si>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</si>
  <si>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</si>
  <si>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</si>
  <si>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</si>
  <si>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</si>
  <si>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</si>
  <si>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</si>
  <si>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</si>
  <si>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</si>
  <si>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</si>
  <si>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</si>
  <si>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</si>
  <si>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</si>
  <si>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</si>
  <si>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</si>
  <si>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</si>
  <si>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</si>
  <si>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</si>
  <si>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</si>
  <si>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</si>
  <si>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</si>
  <si>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</si>
  <si>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</si>
  <si>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</si>
  <si>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</si>
  <si>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</si>
  <si>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</si>
  <si>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</si>
  <si>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</si>
  <si>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</si>
  <si>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</si>
  <si>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</si>
  <si>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</si>
  <si>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</si>
  <si>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</si>
  <si>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</si>
  <si>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</si>
  <si>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</si>
  <si>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</si>
  <si>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</si>
  <si>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</si>
  <si>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</si>
  <si>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</si>
  <si>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</si>
  <si>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</si>
  <si>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</si>
  <si>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</si>
  <si>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</si>
  <si>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</si>
  <si>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</si>
  <si>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</si>
  <si>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</si>
  <si>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</si>
  <si>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</si>
  <si>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</si>
  <si>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</si>
  <si>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</si>
  <si>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</si>
  <si>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</si>
  <si>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</si>
  <si>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</si>
  <si>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</si>
  <si>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</si>
  <si>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</si>
  <si>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</si>
  <si>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</si>
  <si>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</si>
  <si>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</si>
  <si>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</si>
  <si>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</si>
  <si>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</si>
  <si>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</si>
  <si>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</si>
  <si>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</si>
  <si>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</si>
  <si>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</si>
  <si>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</si>
  <si>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</si>
  <si>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</si>
  <si>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</si>
  <si>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</si>
  <si>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</si>
  <si>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</si>
  <si>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</si>
  <si>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</si>
  <si>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</si>
  <si>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</si>
  <si>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</si>
  <si>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</si>
  <si>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</si>
  <si>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</si>
  <si>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</si>
  <si>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</si>
  <si>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</si>
  <si>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</si>
  <si>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</si>
  <si>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</si>
  <si>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</si>
  <si>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</si>
  <si>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</si>
  <si>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</si>
  <si>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</si>
  <si>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</si>
  <si>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</si>
  <si>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</si>
  <si>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</si>
  <si>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</si>
  <si>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</si>
  <si>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</si>
  <si>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</si>
  <si>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</si>
  <si>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</si>
  <si>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</si>
  <si>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</si>
  <si>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</si>
  <si>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</si>
  <si>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</si>
  <si>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</si>
  <si>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</si>
  <si>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</si>
  <si>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</si>
  <si>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</si>
  <si>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</si>
  <si>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</si>
  <si>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</si>
  <si>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</si>
  <si>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</si>
  <si>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</si>
  <si>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</si>
  <si>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</si>
  <si>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</si>
  <si>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</si>
  <si>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</si>
  <si>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</si>
  <si>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</si>
  <si>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</si>
  <si>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</si>
  <si>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</si>
  <si>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</si>
  <si>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</si>
  <si>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</si>
  <si>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</si>
  <si>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</si>
  <si>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</si>
  <si>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</si>
  <si>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</si>
  <si>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</si>
  <si>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</si>
  <si>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</si>
  <si>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</si>
  <si>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</si>
  <si>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</si>
  <si>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</si>
  <si>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</si>
  <si>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</si>
  <si>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</si>
  <si>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</si>
  <si>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</si>
  <si>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</si>
  <si>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</si>
  <si>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</si>
  <si>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</si>
  <si>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</si>
  <si>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</si>
  <si>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</si>
  <si>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</si>
  <si>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</si>
  <si>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</si>
  <si>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</si>
  <si>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</si>
  <si>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</si>
  <si>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</si>
  <si>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</si>
  <si>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</si>
  <si>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</si>
  <si>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</si>
  <si>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</si>
  <si>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</si>
  <si>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</si>
  <si>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</si>
  <si>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</si>
  <si>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</si>
  <si>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</si>
  <si>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</si>
  <si>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</si>
  <si>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</si>
  <si>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</si>
  <si>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</si>
  <si>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</si>
  <si>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</si>
  <si>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</si>
  <si>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</si>
  <si>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</si>
  <si>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</si>
  <si>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</si>
  <si>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</si>
  <si>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</si>
  <si>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</si>
  <si>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</si>
  <si>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</si>
  <si>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</si>
  <si>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</si>
  <si>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</si>
  <si>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</si>
  <si>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</si>
  <si>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</si>
  <si>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</si>
  <si>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</si>
  <si>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</si>
  <si>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</si>
  <si>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</si>
  <si>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</si>
  <si>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</si>
  <si>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</si>
  <si>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</si>
  <si>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</si>
  <si>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</si>
  <si>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</si>
  <si>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</si>
  <si>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</si>
  <si>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</si>
  <si>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</si>
  <si>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</si>
  <si>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</si>
  <si>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</si>
  <si>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</si>
  <si>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</si>
  <si>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</si>
  <si>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</si>
  <si>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</si>
  <si>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</si>
  <si>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</si>
  <si>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</si>
  <si>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</si>
  <si>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</si>
  <si>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</si>
  <si>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</si>
  <si>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</si>
  <si>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</si>
  <si>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</si>
  <si>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</si>
  <si>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</si>
  <si>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</si>
  <si>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</si>
  <si>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</si>
  <si>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</si>
  <si>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</si>
  <si>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</si>
  <si>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</si>
  <si>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</si>
  <si>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</si>
  <si>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</si>
  <si>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</si>
  <si>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</si>
  <si>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</si>
  <si>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</si>
  <si>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</si>
  <si>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</si>
  <si>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</si>
  <si>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</si>
  <si>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</si>
  <si>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</si>
  <si>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</si>
  <si>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</si>
  <si>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</si>
  <si>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</si>
  <si>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</si>
  <si>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</si>
  <si>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</si>
  <si>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</si>
  <si>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</si>
  <si>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</si>
  <si>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</si>
  <si>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</si>
  <si>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</si>
  <si>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</si>
  <si>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</si>
  <si>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</si>
  <si>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</si>
  <si>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</si>
  <si>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</si>
  <si>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</si>
  <si>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</si>
  <si>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</si>
  <si>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</si>
  <si>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</si>
  <si>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</si>
  <si>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</si>
  <si>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</si>
  <si>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</si>
  <si>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</si>
  <si>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</si>
  <si>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</si>
  <si>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</si>
  <si>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</si>
  <si>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</si>
  <si>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</si>
  <si>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</si>
  <si>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</si>
  <si>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</si>
  <si>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</si>
  <si>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</si>
  <si>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</si>
  <si>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</si>
  <si>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</si>
  <si>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</si>
  <si>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</si>
  <si>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</si>
  <si>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</si>
  <si>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</si>
  <si>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</si>
  <si>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</si>
  <si>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</si>
  <si>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</si>
  <si>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</si>
  <si>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</si>
  <si>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</si>
  <si>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</si>
  <si>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</si>
  <si>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</si>
  <si>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</si>
  <si>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</si>
  <si>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</si>
  <si>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</si>
  <si>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</si>
  <si>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</si>
  <si>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</si>
  <si>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</si>
  <si>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</si>
  <si>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</si>
  <si>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</si>
  <si>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</si>
  <si>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</si>
  <si>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</si>
  <si>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</si>
  <si>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</si>
  <si>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</si>
  <si>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</si>
  <si>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</si>
  <si>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</si>
  <si>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</si>
  <si>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</si>
  <si>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</si>
  <si>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</si>
  <si>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</si>
  <si>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</si>
  <si>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</si>
  <si>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</si>
  <si>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</si>
  <si>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</si>
  <si>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</si>
  <si>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</si>
  <si>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</si>
  <si>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</si>
  <si>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</si>
  <si>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</si>
  <si>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</si>
  <si>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</si>
  <si>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</si>
  <si>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</si>
  <si>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</si>
  <si>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</si>
  <si>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</si>
  <si>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</si>
  <si>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</si>
  <si>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</si>
  <si>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</si>
  <si>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</si>
  <si>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</si>
  <si>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</si>
  <si>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</si>
  <si>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</si>
  <si>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</si>
  <si>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</si>
  <si>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</si>
  <si>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</si>
  <si>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</si>
  <si>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</si>
  <si>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</si>
  <si>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</si>
  <si>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</si>
  <si>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</si>
  <si>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</si>
  <si>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</si>
  <si>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</si>
  <si>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</si>
  <si>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</si>
  <si>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</si>
  <si>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</si>
  <si>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</si>
  <si>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</si>
  <si>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</si>
  <si>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</si>
  <si>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</si>
  <si>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</si>
  <si>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</si>
  <si>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</si>
  <si>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</si>
  <si>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</si>
  <si>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</si>
  <si>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</si>
  <si>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</si>
  <si>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</si>
  <si>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</si>
  <si>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</si>
  <si>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</si>
  <si>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</si>
  <si>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</si>
  <si>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</si>
  <si>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</si>
  <si>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</si>
  <si>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</si>
  <si>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</si>
  <si>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</si>
  <si>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</si>
  <si>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</si>
  <si>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</si>
  <si>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</si>
  <si>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</si>
  <si>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</si>
  <si>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</si>
  <si>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</si>
  <si>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</si>
  <si>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</si>
  <si>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</si>
  <si>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</si>
  <si>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</si>
  <si>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</si>
  <si>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</si>
  <si>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</si>
  <si>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</si>
  <si>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</si>
  <si>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</si>
  <si>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</si>
  <si>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</si>
  <si>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</si>
  <si>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</si>
  <si>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</si>
  <si>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</si>
  <si>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</si>
  <si>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</si>
  <si>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</si>
  <si>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</si>
  <si>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</si>
  <si>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</si>
  <si>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</si>
  <si>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</si>
  <si>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</si>
  <si>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</si>
  <si>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</si>
  <si>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</si>
  <si>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</si>
  <si>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</si>
  <si>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</si>
  <si>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</si>
  <si>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</si>
  <si>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</si>
  <si>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</si>
  <si>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</si>
  <si>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</si>
  <si>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</si>
  <si>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</si>
  <si>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</si>
  <si>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</si>
  <si>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</si>
  <si>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</si>
  <si>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</si>
  <si>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</si>
  <si>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</si>
  <si>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</si>
  <si>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</si>
  <si>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</si>
  <si>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</si>
  <si>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</si>
  <si>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</si>
  <si>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</si>
  <si>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</si>
  <si>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</si>
  <si>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</si>
  <si>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</si>
  <si>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</si>
  <si>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</si>
  <si>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</si>
  <si>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</si>
  <si>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</si>
  <si>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</si>
  <si>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</si>
  <si>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</si>
  <si>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</si>
  <si>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</si>
  <si>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</si>
  <si>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</si>
  <si>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</si>
  <si>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</si>
  <si>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</si>
  <si>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</si>
  <si>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</si>
  <si>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</si>
  <si>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</si>
  <si>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</si>
  <si>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</si>
  <si>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</si>
  <si>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</si>
  <si>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</si>
  <si>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</si>
  <si>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</si>
  <si>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</si>
  <si>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</si>
  <si>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</si>
  <si>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</si>
  <si>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</si>
  <si>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</si>
  <si>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</si>
  <si>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</si>
  <si>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</si>
  <si>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</si>
  <si>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</si>
  <si>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</si>
  <si>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</si>
  <si>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</si>
  <si>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</si>
  <si>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</si>
  <si>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</si>
  <si>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</si>
  <si>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</si>
  <si>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</si>
  <si>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</si>
  <si>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</si>
  <si>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</si>
  <si>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</si>
  <si>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</si>
  <si>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</si>
  <si>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</si>
  <si>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</si>
  <si>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</si>
  <si>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</si>
  <si>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</si>
  <si>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</si>
  <si>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</si>
  <si>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</si>
  <si>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</si>
  <si>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</si>
  <si>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</si>
  <si>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</si>
  <si>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</si>
  <si>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</si>
  <si>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</si>
  <si>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</si>
  <si>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</si>
  <si>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</si>
  <si>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</si>
  <si>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</si>
  <si>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</si>
  <si>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</si>
  <si>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</si>
  <si>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</si>
  <si>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</si>
  <si>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</si>
  <si>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</si>
  <si>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</si>
  <si>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ALELÚ, ALELÚ, ALE E LU U YA.</t>
  </si>
  <si>
    <t>Bendecid al Señor, bendecid al Señor,</t>
  </si>
  <si>
    <t>vosotros los siervos del Señor.</t>
  </si>
  <si>
    <t>La7</t>
  </si>
  <si>
    <t>vosotros que estáis en la casa del Señor.</t>
  </si>
  <si>
    <t>Alzad a Él las manos, alzad a Él las manos</t>
  </si>
  <si>
    <t>y bendecid al Señor,</t>
  </si>
  <si>
    <t>vosotros que estáis en la casa del Señor</t>
  </si>
  <si>
    <t>durante la noche.</t>
  </si>
  <si>
    <t>ALELUYA, ALELUYA, A A LE E LU U YA.</t>
  </si>
  <si>
    <t>Aalelú, alelú uuu ... uuya.</t>
  </si>
  <si>
    <t>BENDECID AL SEÑOR, BENDECID AL SEÑOR,</t>
  </si>
  <si>
    <t>VOSOTROS LOS SIERVOS DEL SEÑOR.</t>
  </si>
  <si>
    <t>VOSOTROS QUE ESTÁIS EN LA CASA DEL SEÑOR.</t>
  </si>
  <si>
    <t>ALZAD A ÉL LAS MANOS, ALZAD A ÉL LAS MANOS</t>
  </si>
  <si>
    <t>Y BENDECID AL SEÑOR,</t>
  </si>
  <si>
    <t>VOSOTROS QUE ESTÁIS EN LA CASA DEL SEÑOR</t>
  </si>
  <si>
    <t>DURANTE LA NOCHE.</t>
  </si>
  <si>
    <t>tc</t>
  </si>
  <si>
    <t>Ya llegó el Reino</t>
  </si>
  <si>
    <t>del Señor y su Cristo.</t>
  </si>
  <si>
    <t>del Señor nuestro Dios.</t>
  </si>
  <si>
    <t>Démosle gloria,</t>
  </si>
  <si>
    <t>han llegado las bodas.</t>
  </si>
  <si>
    <t>las bodas con nuestro Dios.</t>
  </si>
  <si>
    <t>Bienaventurados</t>
  </si>
  <si>
    <t>los invitados a bodas,</t>
  </si>
  <si>
    <t>a las bodas del Cordero.</t>
  </si>
  <si>
    <t>a las bodas con el Señor.</t>
  </si>
  <si>
    <t>Del Señor es la tierra,</t>
  </si>
  <si>
    <t>DEL SEÑOR ES LA TIERRA,</t>
  </si>
  <si>
    <t>y todo aquello que contiene,</t>
  </si>
  <si>
    <t>Y TODO AQUELLO QUE CONTIENE,</t>
  </si>
  <si>
    <t>el orbe y sus habitantes.</t>
  </si>
  <si>
    <t>ALZAOS, PUERTAS,</t>
  </si>
  <si>
    <t>ALZAD LOS DINTELES,</t>
  </si>
  <si>
    <t>PUERTAS ETERNAS,</t>
  </si>
  <si>
    <t>DEBE ENTRAR EL REY</t>
  </si>
  <si>
    <t>DE LA GLORIA, DE LA GLORIA.</t>
  </si>
  <si>
    <t>¿Quién es ese Rey de la gloria?</t>
  </si>
  <si>
    <t>¿QUIÉN ES ESE REY DE LA GLORIA?</t>
  </si>
  <si>
    <t>El Señor, el fuerte, el valiente,</t>
  </si>
  <si>
    <t>EL SEÑOR, EL FUERTE, EL VALIENTE,</t>
  </si>
  <si>
    <t>el Señor, valiente en la batalla,</t>
  </si>
  <si>
    <t>VALIENTE EN LA BATALLA.</t>
  </si>
  <si>
    <t>El Señor de los ejércitos,</t>
  </si>
  <si>
    <t>EL SEÑOR DE LOS EJÉRCITOS.</t>
  </si>
  <si>
    <t>Él es el Rey de la gloria,</t>
  </si>
  <si>
    <t>EL REY DE LA GLORIA.</t>
  </si>
  <si>
    <t>¿Quién subirá al monte del Señor?</t>
  </si>
  <si>
    <t>¿QUIÉN SUBIRÁ AL MONTE DEL SEÑOR?</t>
  </si>
  <si>
    <t>El de manos inocentes y puro corazón,</t>
  </si>
  <si>
    <t>EL DE MANOS INOCENTES</t>
  </si>
  <si>
    <t>Y PURO CORAZÓN,</t>
  </si>
  <si>
    <t>el que no conduce su vida por vanidad,</t>
  </si>
  <si>
    <t>POR VANIDAD.</t>
  </si>
  <si>
    <t>Y nosotros somos su Iglesia,</t>
  </si>
  <si>
    <t>Y NOSOTROS SOMOS SU IGLESIA,</t>
  </si>
  <si>
    <t>que hoy viene a tu presencia,</t>
  </si>
  <si>
    <t>QUE HOY VIENE A TU PRESENCIA,</t>
  </si>
  <si>
    <t>que busca tu rostro, oh Dios de Jacob,</t>
  </si>
  <si>
    <t>OH DIOS DE JACOB.</t>
  </si>
  <si>
    <t>ta as</t>
  </si>
  <si>
    <t>AMÉN, AMÉN, AMÉN.</t>
  </si>
  <si>
    <t>BENDICIÓN Y GLORIA,</t>
  </si>
  <si>
    <t>SABIDURÍA,</t>
  </si>
  <si>
    <t>ACCIÓN DE GRACIAS</t>
  </si>
  <si>
    <t>DEMOS A DIOS.</t>
  </si>
  <si>
    <t>AMÉN, AMÉN, AMÉN...</t>
  </si>
  <si>
    <t>Honor y poder</t>
  </si>
  <si>
    <t>y fortaleza,</t>
  </si>
  <si>
    <t>honor y poder</t>
  </si>
  <si>
    <t>demos a Dios.</t>
  </si>
  <si>
    <t>BENDICIÓN Y GLORIA</t>
  </si>
  <si>
    <t>¿Quiénes son</t>
  </si>
  <si>
    <t>y de dónde vienen?</t>
  </si>
  <si>
    <t>¿QUIÉNES SON</t>
  </si>
  <si>
    <t>Y DE DÓNDE VIENEN?</t>
  </si>
  <si>
    <t>ESTOS SON LOS QUE VIENEN</t>
  </si>
  <si>
    <t>DE LA GRAN TRIBULACIÓN.</t>
  </si>
  <si>
    <t>Y LAVARON SUS TÚNICAS</t>
  </si>
  <si>
    <t>Y LAS BLANQUEARON</t>
  </si>
  <si>
    <t>EN LA SANGRE DEL CORDERO,</t>
  </si>
  <si>
    <t>EN LA SANGRE DEL CORDERO.</t>
  </si>
  <si>
    <t>ESTOS SON LOS QUE VIENEN...</t>
  </si>
  <si>
    <t>Amo al Señor, porque escucha</t>
  </si>
  <si>
    <t>mi voz suplicante;</t>
  </si>
  <si>
    <t>inclina hacia mí su oído</t>
  </si>
  <si>
    <t>m6</t>
  </si>
  <si>
    <t>el día en que lo invoco.</t>
  </si>
  <si>
    <t>Me envolvían redes de muerte,</t>
  </si>
  <si>
    <t>me alcanzaron los lazos del infierno;</t>
  </si>
  <si>
    <t>me rodeaban tristeza y angustia,</t>
  </si>
  <si>
    <t>invoqué el nombre del Señor:</t>
  </si>
  <si>
    <t>«¡Te ruego, Señor, sálvame!».</t>
  </si>
  <si>
    <t>RECOBRA, ALMA MÍA, TU REPOSO,</t>
  </si>
  <si>
    <t>PORQUE EL SEÑOR FUE BUENO CONTIGO.</t>
  </si>
  <si>
    <t>ÉL TE HA SALVADO DE LA MUERTE,</t>
  </si>
  <si>
    <t>HA PRESERVADO TUS PIES DE LA CAÍDA.</t>
  </si>
  <si>
    <t>¡Tenía fe, aun cuando dije:</t>
  </si>
  <si>
    <t>«Yo soy un desgraciado»!,</t>
  </si>
  <si>
    <t>y pensaba lleno de angustia:</t>
  </si>
  <si>
    <t>«todo hombre es falso».</t>
  </si>
  <si>
    <t>¿Cómo pagaré al Señor</t>
  </si>
  <si>
    <t>todo el bien que me ha hecho?</t>
  </si>
  <si>
    <t>Alzaré la copa de la bendición</t>
  </si>
  <si>
    <t>e invocaré el nombre del Señor.</t>
  </si>
  <si>
    <t>ALZAOS, PUERTAS</t>
  </si>
  <si>
    <t>Era todavía de noche cuando Abraham</t>
  </si>
  <si>
    <t>m9</t>
  </si>
  <si>
    <t>se disponía a sacrificar a su hijo;</t>
  </si>
  <si>
    <t>los dos se miraban fijamente</t>
  </si>
  <si>
    <t>cuando le dijo su hijo Isaac:</t>
  </si>
  <si>
    <t>AQUEDAH, AQUEDAH,</t>
  </si>
  <si>
    <t>AQUEDAH, AQUEDAH.</t>
  </si>
  <si>
    <t>«Átame, átame fuerte, padre mío,</t>
  </si>
  <si>
    <t>no sea que por el miedo me resista</t>
  </si>
  <si>
    <t>y no sea válido tu sacrificio</t>
  </si>
  <si>
    <t>y los dos seamos rechazados.»</t>
  </si>
  <si>
    <t>«ÁTAME, ÁTAME FUERTE,</t>
  </si>
  <si>
    <t>PADRE MÍO, QUE YO NO ME RESISTA.»</t>
  </si>
  <si>
    <t>Venid y ved la fe sobre la tierra,</t>
  </si>
  <si>
    <t>venid y ved la fe sobre la tierra,</t>
  </si>
  <si>
    <t>el Padre que sacrifica a su hijo,</t>
  </si>
  <si>
    <t>y el hijo querido</t>
  </si>
  <si>
    <t>que le ofrece su cuello.</t>
  </si>
  <si>
    <t>Aunque hablara las lenguas de los ángeles,</t>
  </si>
  <si>
    <t>si no tengo amor, nada.</t>
  </si>
  <si>
    <t>Aunque tuviera el don de profecía</t>
  </si>
  <si>
    <t>y conociera todos los misterios,</t>
  </si>
  <si>
    <t>aunque tuviera plenitud de fe</t>
  </si>
  <si>
    <t>y pudiera trasladar montañas,</t>
  </si>
  <si>
    <t>Aunque repartiera</t>
  </si>
  <si>
    <t>todos mis bienes a los pobres</t>
  </si>
  <si>
    <t>y entregara mi cuerpo a las llamas,</t>
  </si>
  <si>
    <t>PORQUE EL AMOR,</t>
  </si>
  <si>
    <t>EL AMOR, EL AMOR,</t>
  </si>
  <si>
    <t>ES PACIENTE, ES SERVICIAL,</t>
  </si>
  <si>
    <t>NO ES ENVIDIOSO,</t>
  </si>
  <si>
    <t>NO SE JACTA, NO SE ENGRÍE,</t>
  </si>
  <si>
    <t>ES DECOROSO,</t>
  </si>
  <si>
    <t>NO BUSCA LO SUYO, NO SE IRRITA.</t>
  </si>
  <si>
    <t>NO TOMA EN CUENTA EL MAL,</t>
  </si>
  <si>
    <t>NO SE ALEGRA DE LA INJUSTICIA,</t>
  </si>
  <si>
    <t>SE ALEGRA CON LA VERDAD.</t>
  </si>
  <si>
    <t>TODO LO CREE,</t>
  </si>
  <si>
    <t>TODO LO EXCUSA,</t>
  </si>
  <si>
    <t>TODO LO ESPERA,</t>
  </si>
  <si>
    <t>SOPORTA TODO, SOPORTA TODO.</t>
  </si>
  <si>
    <t>PORQUE EL AMOR, EL AMOR,</t>
  </si>
  <si>
    <t>PORQUE EL AMOR ES DIOS</t>
  </si>
  <si>
    <t>ES DIOS, ES DIOS.</t>
  </si>
  <si>
    <t>Ave María,</t>
  </si>
  <si>
    <t>llena de gracia,</t>
  </si>
  <si>
    <t>el Señor es contigo,</t>
  </si>
  <si>
    <t>bendita tú eres</t>
  </si>
  <si>
    <t>entre todas las mujeres,</t>
  </si>
  <si>
    <t>Rem</t>
  </si>
  <si>
    <t>y bendito es el fruto</t>
  </si>
  <si>
    <t>de tu vientre, Jesús.</t>
  </si>
  <si>
    <t>SANTA MARÍA,</t>
  </si>
  <si>
    <t>MADRE DE DIOS,</t>
  </si>
  <si>
    <t>RUEGA POR NOSOTROS</t>
  </si>
  <si>
    <t>QUE SOMOS PECADORES,</t>
  </si>
  <si>
    <t>RUEGA AHORA</t>
  </si>
  <si>
    <t>Y EN LA HORA DE NUESTRA MUERTE.</t>
  </si>
  <si>
    <t>AVE MARÍA</t>
  </si>
  <si>
    <t>AMÉN.</t>
  </si>
  <si>
    <t>JUNTO A LOS CANALES DE BABILONIA,</t>
  </si>
  <si>
    <t>ACORDÁNDONOS DE TI,</t>
  </si>
  <si>
    <t>NOS SENTAMOS A LLORAR.</t>
  </si>
  <si>
    <t>DE LOS SAUCES COLGABAN</t>
  </si>
  <si>
    <t>LAS GUITARRAS,</t>
  </si>
  <si>
    <t>«CANTADNOS», NOS DECÍAN</t>
  </si>
  <si>
    <t>NUESTROS ENEMIGOS.</t>
  </si>
  <si>
    <t>NUESTROS OPRESORES.</t>
  </si>
  <si>
    <t>ELLOS QUERÍAN QUE NOSOTROS</t>
  </si>
  <si>
    <t>LES DIVIRTIÉRAMOS.</t>
  </si>
  <si>
    <t>¿Cómo cantar un cántico del Señor</t>
  </si>
  <si>
    <t>en tierra extraña?</t>
  </si>
  <si>
    <t>Si de Ti yo me olvidare,</t>
  </si>
  <si>
    <t>que se me seque la mano derecha</t>
  </si>
  <si>
    <t>Que se me pegue la lengua al paladar,</t>
  </si>
  <si>
    <t>si de ti yo me olvidare, Jerusalén,</t>
  </si>
  <si>
    <t>en la cumbre de mi alegría.</t>
  </si>
  <si>
    <t>SEÑOR, TOMA CUENTAS</t>
  </si>
  <si>
    <t>A NUESTROS ENEMIGOS.</t>
  </si>
  <si>
    <t>A NUESTROS OPRESORES.</t>
  </si>
  <si>
    <t>CUANDO ELLOS SE DECÍAN:</t>
  </si>
  <si>
    <t>¡ARRASADLA HASTA EL CIMIENTO!</t>
  </si>
  <si>
    <t>Capital de Babilonia criminal,</t>
  </si>
  <si>
    <t>¡quién pudiera pagarte</t>
  </si>
  <si>
    <t>los males que nos has hecho!</t>
  </si>
  <si>
    <t>¡Quién pudiera estrellar</t>
  </si>
  <si>
    <t>tus hijos contra la piedra!</t>
  </si>
  <si>
    <t>De Aram me ha hecho venir</t>
  </si>
  <si>
    <t>Balaq, el rey de Moab,</t>
  </si>
  <si>
    <t>desde los montes de Oriente:</t>
  </si>
  <si>
    <t>«Ven y maldice a Jacob;</t>
  </si>
  <si>
    <t>ven y profetiza contra Israel».</t>
  </si>
  <si>
    <t>¿Cómo maldeciré, si Dios no quiere?</t>
  </si>
  <si>
    <t>¿Cómo profetizaré, si Dios no me deja?</t>
  </si>
  <si>
    <t>De lo alto de esta cima yo diviso,</t>
  </si>
  <si>
    <t>desde lo alto de esta roca yo contemplo:</t>
  </si>
  <si>
    <t>este es un pueblo distinto</t>
  </si>
  <si>
    <t>a todas las naciones.</t>
  </si>
  <si>
    <t>¡QUÉ BELLAS SON TUS TIENDAS,</t>
  </si>
  <si>
    <t>QUÉ BELLAS SON, ISRAEL!</t>
  </si>
  <si>
    <t>m Mi</t>
  </si>
  <si>
    <t>ta as b24</t>
  </si>
  <si>
    <t>¿Quién contará, contará tu multitud?</t>
  </si>
  <si>
    <t>mMim</t>
  </si>
  <si>
    <t>JACOB, JACOB, JACOB, JACOB.</t>
  </si>
  <si>
    <t>m  Mi m</t>
  </si>
  <si>
    <t>Sea, sea mi muerte</t>
  </si>
  <si>
    <t>como la muerte de su Justo.</t>
  </si>
  <si>
    <t>Vaya mi vida donde Él,</t>
  </si>
  <si>
    <t>VAYA MI VIDA DONDE ÉL.</t>
  </si>
  <si>
    <t>«¿Pero qué es lo que estás haciendo?</t>
  </si>
  <si>
    <t>¡Tú lo estás bendiciendo!</t>
  </si>
  <si>
    <t>Ven, quizá desde otra parte</t>
  </si>
  <si>
    <t>Dios lo quiera maldecir».</t>
  </si>
  <si>
    <t>Escucha, hijo de Sippor, pon el oído rey Balaq;</t>
  </si>
  <si>
    <t>que Dios no es un hombre</t>
  </si>
  <si>
    <t>que dice y se arrepiente.</t>
  </si>
  <si>
    <t>Una estrella surge de Jacob,</t>
  </si>
  <si>
    <t>se oyen aclamaciones por su Rey.</t>
  </si>
  <si>
    <t>Dios es su Padre.</t>
  </si>
  <si>
    <t>Se acuesta como león,</t>
  </si>
  <si>
    <t>se echa como leona, nadie lo hará levantar».</t>
  </si>
  <si>
    <t>Mim</t>
  </si>
  <si>
    <t>BENDECIRÉ AL SEÑOR EN TODO TIEMPO,</t>
  </si>
  <si>
    <t>EN MI BOCA SIEMPRE SU ALABANZA;</t>
  </si>
  <si>
    <t>YO ME GLORÍO EN EL SEÑOR,</t>
  </si>
  <si>
    <t>LO ESCUCHEN LOS HUMILDES</t>
  </si>
  <si>
    <t>Y SE ALEGREN.</t>
  </si>
  <si>
    <t>Cantad conmigo al Señor,</t>
  </si>
  <si>
    <t>cantemos juntos a su Nombre.</t>
  </si>
  <si>
    <t>Porque este pobre grita, el Señor le escucha,</t>
  </si>
  <si>
    <t>y le libra de todas sus angustias.</t>
  </si>
  <si>
    <t>Porque el ángel del Señor acampa</t>
  </si>
  <si>
    <t>en torno a aquellos que le temen y les salva.</t>
  </si>
  <si>
    <t>Gritan ellos, y el Señor les escucha</t>
  </si>
  <si>
    <t>y los libra de todas sus angustias.</t>
  </si>
  <si>
    <t>Gustad y ved</t>
  </si>
  <si>
    <t>qué bueno es el Señor,</t>
  </si>
  <si>
    <t>dichoso el hombre</t>
  </si>
  <si>
    <t>que se refugia en Él.</t>
  </si>
  <si>
    <t>GUSTAD Y VED</t>
  </si>
  <si>
    <t>QUÉ BUENO ES EL SEÑOR,</t>
  </si>
  <si>
    <t>QUE SE REFUGIA EN ÉL.</t>
  </si>
  <si>
    <t>Porque muchas son las pruebas</t>
  </si>
  <si>
    <t>que le esperan al Justo,</t>
  </si>
  <si>
    <t>mas de todas le libra el Señor.</t>
  </si>
  <si>
    <t>BENDICE, ALMA MÍA, A YAHVEH,</t>
  </si>
  <si>
    <t>DEL FONDO DE MI SER, SU NOMBRE.</t>
  </si>
  <si>
    <t>NO OLVIDES SUS AMORES.</t>
  </si>
  <si>
    <t>Él, que tus culpas perdona,</t>
  </si>
  <si>
    <t>que todas tus dolencias cura,</t>
  </si>
  <si>
    <t>saca tu vida de la muerte,</t>
  </si>
  <si>
    <t>te colma de gracia y amor.</t>
  </si>
  <si>
    <t>Él, que te hace justicia,</t>
  </si>
  <si>
    <t>que defiende a los más pobres,</t>
  </si>
  <si>
    <t>a Moisés enseñó sus caminos,</t>
  </si>
  <si>
    <t>a Israel sus hazañas mostró.</t>
  </si>
  <si>
    <t xml:space="preserve">            desktopsmall: { velocidad: 7, incremento: 1 }},   // Para PC</t>
  </si>
  <si>
    <t xml:space="preserve">            desktop: { velocidad: 7, incremento: 1 },   // Para PC</t>
  </si>
  <si>
    <t>Bendita eres tú, María,</t>
  </si>
  <si>
    <t>entre todas las mujeres, María.</t>
  </si>
  <si>
    <t>Y bendito es el fruto, María,</t>
  </si>
  <si>
    <t>el fruto de tu seno, Jesús.</t>
  </si>
  <si>
    <t>María, tú has creído.</t>
  </si>
  <si>
    <t>Y CÓMO ES QUE LA MADRE DEL SEÑOR</t>
  </si>
  <si>
    <t>VIENE A MÍ, VIENE A MÍ.</t>
  </si>
  <si>
    <t>Porque apenas he sentido tu voz,</t>
  </si>
  <si>
    <t>algo se ha movido dentro de mí,</t>
  </si>
  <si>
    <t>mi niño ha exultado de gozo.</t>
  </si>
  <si>
    <t>MARÍA, BENDITA MARÍA,</t>
  </si>
  <si>
    <t>TÚ HAS CREÍDO LA PALABRA DEL SEÑOR.</t>
  </si>
  <si>
    <t>Y CÓMO ES QUE LA MADRE DEL SEÑOR ...</t>
  </si>
  <si>
    <t>Porque apenas he sentido tu voz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</si>
</sst>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4">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s>
  <fills count="2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rgb="FFFFC000"/>
        <bgColor indexed="64"/>
      </patternFill>
    </fill>
  </fills>
  <borders count="29">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42">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0" fontId="132" fillId="9" borderId="0" xfId="0" applyFont="1" applyFill="1" applyAlignment="1">
      <alignment horizontal="left" vertical="center"/>
    </xf>
    <xf numFmtId="0" fontId="14" fillId="9" borderId="0" xfId="0" applyFont="1" applyFill="1"/>
    <xf numFmtId="0" fontId="115" fillId="9" borderId="0" xfId="0" applyFont="1" applyFill="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32" fillId="24" borderId="0" xfId="0" applyFont="1" applyFill="1" applyAlignment="1">
      <alignment horizontal="left" vertical="center"/>
    </xf>
    <xf numFmtId="0" fontId="14" fillId="9" borderId="0" xfId="0" applyFont="1" applyFill="1" applyAlignment="1">
      <alignment horizontal="center" vertical="center"/>
    </xf>
    <xf numFmtId="0" fontId="0" fillId="0" borderId="0" xfId="0" applyAlignment="1">
      <alignment horizontal="left"/>
    </xf>
    <xf numFmtId="0" fontId="53" fillId="0" borderId="0" xfId="0" applyFont="1" applyAlignment="1">
      <alignment horizontal="left" vertical="center"/>
    </xf>
    <xf numFmtId="165" fontId="96" fillId="0" borderId="0" xfId="1" applyNumberFormat="1" applyFont="1" applyFill="1" applyBorder="1" applyAlignment="1">
      <alignment horizontal="left" vertical="center"/>
    </xf>
    <xf numFmtId="0" fontId="115" fillId="0" borderId="27" xfId="0" applyFont="1" applyBorder="1" applyAlignment="1">
      <alignment horizontal="left" vertical="center"/>
    </xf>
    <xf numFmtId="0" fontId="116" fillId="14" borderId="27" xfId="0" applyFont="1" applyFill="1" applyBorder="1" applyAlignment="1">
      <alignment horizontal="left" vertical="center"/>
    </xf>
    <xf numFmtId="0" fontId="115" fillId="14" borderId="27" xfId="0" applyFont="1" applyFill="1" applyBorder="1" applyAlignment="1">
      <alignment horizontal="left" vertical="center"/>
    </xf>
    <xf numFmtId="0" fontId="116" fillId="23" borderId="27" xfId="0" applyFont="1" applyFill="1" applyBorder="1" applyAlignment="1">
      <alignment horizontal="left" vertical="center"/>
    </xf>
    <xf numFmtId="0" fontId="115" fillId="23" borderId="27" xfId="0" applyFont="1" applyFill="1" applyBorder="1" applyAlignment="1">
      <alignment horizontal="left" vertical="center"/>
    </xf>
    <xf numFmtId="0" fontId="115" fillId="24" borderId="0" xfId="0" applyFont="1" applyFill="1" applyAlignment="1">
      <alignment horizontal="left" vertical="center"/>
    </xf>
    <xf numFmtId="0" fontId="126" fillId="0" borderId="27" xfId="0" applyFont="1" applyBorder="1" applyAlignment="1">
      <alignment horizontal="left" vertical="center"/>
    </xf>
    <xf numFmtId="0" fontId="109" fillId="9" borderId="0" xfId="0" applyFont="1" applyFill="1" applyAlignment="1">
      <alignment horizontal="left" vertical="center"/>
    </xf>
    <xf numFmtId="0" fontId="114" fillId="9" borderId="27" xfId="0" applyFont="1" applyFill="1" applyBorder="1" applyAlignment="1">
      <alignment horizontal="left" vertical="center"/>
    </xf>
    <xf numFmtId="0" fontId="0" fillId="22" borderId="0" xfId="0" applyFill="1" applyAlignment="1">
      <alignment horizontal="left"/>
    </xf>
    <xf numFmtId="0" fontId="127" fillId="25" borderId="0" xfId="0" applyFont="1" applyFill="1"/>
    <xf numFmtId="0" fontId="127" fillId="25" borderId="0" xfId="0" applyFont="1" applyFill="1" applyAlignment="1">
      <alignment horizontal="left"/>
    </xf>
    <xf numFmtId="0" fontId="131" fillId="25" borderId="0" xfId="0" applyFont="1" applyFill="1" applyAlignment="1">
      <alignment vertical="center"/>
    </xf>
    <xf numFmtId="0" fontId="128" fillId="25" borderId="0" xfId="0" applyFont="1" applyFill="1"/>
    <xf numFmtId="0" fontId="128" fillId="25" borderId="0" xfId="0" applyFont="1" applyFill="1" applyAlignment="1">
      <alignment horizontal="left" vertical="center"/>
    </xf>
    <xf numFmtId="0" fontId="38" fillId="9" borderId="13" xfId="0" applyFont="1" applyFill="1" applyBorder="1" applyAlignment="1">
      <alignment horizontal="center" vertical="center"/>
    </xf>
    <xf numFmtId="0" fontId="38" fillId="9" borderId="0" xfId="0" applyFont="1" applyFill="1" applyAlignment="1">
      <alignment horizontal="center" vertical="center"/>
    </xf>
    <xf numFmtId="0" fontId="38" fillId="9" borderId="10" xfId="0" applyFont="1" applyFill="1" applyBorder="1" applyAlignment="1">
      <alignment horizontal="center" vertical="center"/>
    </xf>
    <xf numFmtId="0" fontId="38" fillId="9" borderId="12" xfId="0" applyFont="1" applyFill="1" applyBorder="1" applyAlignment="1">
      <alignment horizontal="center" vertical="center"/>
    </xf>
    <xf numFmtId="0" fontId="38" fillId="9" borderId="5" xfId="0" applyFont="1" applyFill="1" applyBorder="1" applyAlignment="1">
      <alignment horizontal="center" vertical="center"/>
    </xf>
    <xf numFmtId="0" fontId="38" fillId="21" borderId="10" xfId="0" applyFont="1" applyFill="1" applyBorder="1" applyAlignment="1">
      <alignment horizontal="center" vertical="center"/>
    </xf>
    <xf numFmtId="0" fontId="39" fillId="3" borderId="4" xfId="0" applyFont="1" applyFill="1" applyBorder="1" applyAlignment="1">
      <alignment horizontal="center" vertical="center"/>
    </xf>
    <xf numFmtId="0" fontId="126" fillId="24" borderId="0" xfId="0" applyFont="1" applyFill="1" applyAlignment="1">
      <alignment horizontal="center" vertical="center"/>
    </xf>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xf numFmtId="0" fontId="0" fillId="9" borderId="0" xfId="0" applyFill="1"/>
    <xf numFmtId="0" fontId="114" fillId="9" borderId="28" xfId="0" applyFont="1" applyFill="1" applyBorder="1" applyAlignment="1">
      <alignment horizontal="center" vertical="center"/>
    </xf>
    <xf numFmtId="0" fontId="114" fillId="14" borderId="0" xfId="0" applyFont="1" applyFill="1" applyBorder="1" applyAlignment="1">
      <alignment horizontal="center" vertical="center"/>
    </xf>
    <xf numFmtId="0" fontId="110" fillId="14" borderId="0" xfId="0" applyFont="1" applyFill="1" applyBorder="1" applyAlignment="1">
      <alignment horizontal="left" vertical="center"/>
    </xf>
    <xf numFmtId="0" fontId="130" fillId="9" borderId="28" xfId="0" applyFont="1" applyFill="1" applyBorder="1" applyAlignment="1">
      <alignment horizontal="center" vertical="center"/>
    </xf>
    <xf numFmtId="0" fontId="130" fillId="14" borderId="0" xfId="0" applyFont="1" applyFill="1" applyBorder="1" applyAlignment="1">
      <alignment horizontal="center" vertical="center"/>
    </xf>
    <xf numFmtId="0" fontId="109" fillId="14" borderId="23" xfId="0" applyFont="1" applyFill="1" applyBorder="1"/>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280147</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F9897C9-A198-4281-ACEC-7F86A3CBC81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80147" y="17341"/>
          <a:ext cx="1134596"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4145" name="Button 1" hidden="1">
              <a:extLst>
                <a:ext uri="{63B3BB69-23CF-44E3-9099-C40C66FF867C}">
                  <a14:compatExt spid="_x0000_s774145"/>
                </a:ext>
                <a:ext uri="{FF2B5EF4-FFF2-40B4-BE49-F238E27FC236}">
                  <a16:creationId xmlns:a16="http://schemas.microsoft.com/office/drawing/2014/main" id="{00000000-0008-0000-0100-000001D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8585200</xdr:colOff>
          <xdr:row>1</xdr:row>
          <xdr:rowOff>88900</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0200-000001E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7899400</xdr:colOff>
          <xdr:row>1</xdr:row>
          <xdr:rowOff>88900</xdr:rowOff>
        </xdr:from>
        <xdr:to>
          <xdr:col>29</xdr:col>
          <xdr:colOff>8489950</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0200-000002E4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8585200</xdr:colOff>
          <xdr:row>1</xdr:row>
          <xdr:rowOff>88900</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0300-000001C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7899400</xdr:colOff>
          <xdr:row>1</xdr:row>
          <xdr:rowOff>88900</xdr:rowOff>
        </xdr:from>
        <xdr:to>
          <xdr:col>2</xdr:col>
          <xdr:colOff>8489950</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0300-000002C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88900</xdr:colOff>
          <xdr:row>0</xdr:row>
          <xdr:rowOff>431800</xdr:rowOff>
        </xdr:from>
        <xdr:to>
          <xdr:col>6</xdr:col>
          <xdr:colOff>838200</xdr:colOff>
          <xdr:row>0</xdr:row>
          <xdr:rowOff>831850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600-00000144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450850</xdr:rowOff>
        </xdr:from>
        <xdr:to>
          <xdr:col>5</xdr:col>
          <xdr:colOff>1079500</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600-0000024404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600-00000844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615</xdr:row>
          <xdr:rowOff>69850</xdr:rowOff>
        </xdr:from>
        <xdr:to>
          <xdr:col>0</xdr:col>
          <xdr:colOff>2419350</xdr:colOff>
          <xdr:row>616</xdr:row>
          <xdr:rowOff>279400</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600-00000B44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88900</xdr:colOff>
          <xdr:row>0</xdr:row>
          <xdr:rowOff>431800</xdr:rowOff>
        </xdr:from>
        <xdr:to>
          <xdr:col>6</xdr:col>
          <xdr:colOff>838200</xdr:colOff>
          <xdr:row>0</xdr:row>
          <xdr:rowOff>831850</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700-0000015C05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450850</xdr:rowOff>
        </xdr:from>
        <xdr:to>
          <xdr:col>5</xdr:col>
          <xdr:colOff>1079500</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700-0000025C05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700-0000035C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717550</xdr:colOff>
          <xdr:row>615</xdr:row>
          <xdr:rowOff>107950</xdr:rowOff>
        </xdr:from>
        <xdr:to>
          <xdr:col>0</xdr:col>
          <xdr:colOff>1631950</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700-0000045C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300-000001D0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300-000002D0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400-000001D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400-000002D4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500-000001D8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500-000002D8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600-0000018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600-0000028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3022600</xdr:colOff>
          <xdr:row>3</xdr:row>
          <xdr:rowOff>107950</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700-000001D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222250</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700-000002D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831850</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800-0000010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831850</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900-000001F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374650</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A00-0000010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B00-0000010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C00-0000010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1D00-0000013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1E00-0000014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00000000-0008-0000-1F00-0000014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58596-6D34-4F54-AFFB-424661C08C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44449" name="Button 1" hidden="1">
              <a:extLst>
                <a:ext uri="{63B3BB69-23CF-44E3-9099-C40C66FF867C}">
                  <a14:compatExt spid="_x0000_s744449"/>
                </a:ext>
                <a:ext uri="{FF2B5EF4-FFF2-40B4-BE49-F238E27FC236}">
                  <a16:creationId xmlns:a16="http://schemas.microsoft.com/office/drawing/2014/main" id="{00000000-0008-0000-2000-0000015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C762BA-411E-4A0B-85EE-F4E391DE83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50593" name="Button 1" hidden="1">
              <a:extLst>
                <a:ext uri="{63B3BB69-23CF-44E3-9099-C40C66FF867C}">
                  <a14:compatExt spid="_x0000_s750593"/>
                </a:ext>
                <a:ext uri="{FF2B5EF4-FFF2-40B4-BE49-F238E27FC236}">
                  <a16:creationId xmlns:a16="http://schemas.microsoft.com/office/drawing/2014/main" id="{00000000-0008-0000-2100-0000017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6E24C9-D333-44B1-97B9-A89D2E939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54689" name="Button 1" hidden="1">
              <a:extLst>
                <a:ext uri="{63B3BB69-23CF-44E3-9099-C40C66FF867C}">
                  <a14:compatExt spid="_x0000_s754689"/>
                </a:ext>
                <a:ext uri="{FF2B5EF4-FFF2-40B4-BE49-F238E27FC236}">
                  <a16:creationId xmlns:a16="http://schemas.microsoft.com/office/drawing/2014/main" id="{00000000-0008-0000-2200-0000018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E28E3FC-8A7D-4176-B879-A1FD61CD33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63905" name="Button 1" hidden="1">
              <a:extLst>
                <a:ext uri="{63B3BB69-23CF-44E3-9099-C40C66FF867C}">
                  <a14:compatExt spid="_x0000_s763905"/>
                </a:ext>
                <a:ext uri="{FF2B5EF4-FFF2-40B4-BE49-F238E27FC236}">
                  <a16:creationId xmlns:a16="http://schemas.microsoft.com/office/drawing/2014/main" id="{00000000-0008-0000-2300-000001A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2F6064B-F50F-4E13-9172-2D10357D3CA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66977" name="Button 1" hidden="1">
              <a:extLst>
                <a:ext uri="{63B3BB69-23CF-44E3-9099-C40C66FF867C}">
                  <a14:compatExt spid="_x0000_s766977"/>
                </a:ext>
                <a:ext uri="{FF2B5EF4-FFF2-40B4-BE49-F238E27FC236}">
                  <a16:creationId xmlns:a16="http://schemas.microsoft.com/office/drawing/2014/main" id="{00000000-0008-0000-2400-000001B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302559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9B68B35-3B17-40FC-B797-64EB67290F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302559" y="17341"/>
          <a:ext cx="1112184"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68001" name="Button 1" hidden="1">
              <a:extLst>
                <a:ext uri="{63B3BB69-23CF-44E3-9099-C40C66FF867C}">
                  <a14:compatExt spid="_x0000_s768001"/>
                </a:ext>
                <a:ext uri="{FF2B5EF4-FFF2-40B4-BE49-F238E27FC236}">
                  <a16:creationId xmlns:a16="http://schemas.microsoft.com/office/drawing/2014/main" id="{00000000-0008-0000-2500-000001B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9B05965-E4A7-491F-BD04-11985EBC0C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5169" name="Button 1" hidden="1">
              <a:extLst>
                <a:ext uri="{63B3BB69-23CF-44E3-9099-C40C66FF867C}">
                  <a14:compatExt spid="_x0000_s775169"/>
                </a:ext>
                <a:ext uri="{FF2B5EF4-FFF2-40B4-BE49-F238E27FC236}">
                  <a16:creationId xmlns:a16="http://schemas.microsoft.com/office/drawing/2014/main" id="{00000000-0008-0000-2600-000001D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4A5AB4B-6572-4694-9581-0D02D24731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393700</xdr:colOff>
          <xdr:row>0</xdr:row>
          <xdr:rowOff>69850</xdr:rowOff>
        </xdr:from>
        <xdr:to>
          <xdr:col>8</xdr:col>
          <xdr:colOff>450850</xdr:colOff>
          <xdr:row>0</xdr:row>
          <xdr:rowOff>793750</xdr:rowOff>
        </xdr:to>
        <xdr:sp macro="" textlink="">
          <xdr:nvSpPr>
            <xdr:cNvPr id="776193" name="Button 1" hidden="1">
              <a:extLst>
                <a:ext uri="{63B3BB69-23CF-44E3-9099-C40C66FF867C}">
                  <a14:compatExt spid="_x0000_s776193"/>
                </a:ext>
                <a:ext uri="{FF2B5EF4-FFF2-40B4-BE49-F238E27FC236}">
                  <a16:creationId xmlns:a16="http://schemas.microsoft.com/office/drawing/2014/main" id="{00000000-0008-0000-2700-000001D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324C9D4-C791-4158-AE79-4DB69D6925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7217" name="Button 1" hidden="1">
              <a:extLst>
                <a:ext uri="{63B3BB69-23CF-44E3-9099-C40C66FF867C}">
                  <a14:compatExt spid="_x0000_s777217"/>
                </a:ext>
                <a:ext uri="{FF2B5EF4-FFF2-40B4-BE49-F238E27FC236}">
                  <a16:creationId xmlns:a16="http://schemas.microsoft.com/office/drawing/2014/main" id="{00000000-0008-0000-2800-000001D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6B02389-7FCB-4C2C-9FBE-DF0DC68E59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8241" name="Button 1" hidden="1">
              <a:extLst>
                <a:ext uri="{63B3BB69-23CF-44E3-9099-C40C66FF867C}">
                  <a14:compatExt spid="_x0000_s778241"/>
                </a:ext>
                <a:ext uri="{FF2B5EF4-FFF2-40B4-BE49-F238E27FC236}">
                  <a16:creationId xmlns:a16="http://schemas.microsoft.com/office/drawing/2014/main" id="{00000000-0008-0000-2900-000001E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11207</xdr:colOff>
      <xdr:row>0</xdr:row>
      <xdr:rowOff>44824</xdr:rowOff>
    </xdr:from>
    <xdr:to>
      <xdr:col>2</xdr:col>
      <xdr:colOff>1221442</xdr:colOff>
      <xdr:row>1</xdr:row>
      <xdr:rowOff>6298</xdr:rowOff>
    </xdr:to>
    <xdr:pic>
      <xdr:nvPicPr>
        <xdr:cNvPr id="3" name="Picture 2">
          <a:hlinkClick xmlns:r="http://schemas.openxmlformats.org/officeDocument/2006/relationships" r:id="rId3"/>
          <a:extLst>
            <a:ext uri="{FF2B5EF4-FFF2-40B4-BE49-F238E27FC236}">
              <a16:creationId xmlns:a16="http://schemas.microsoft.com/office/drawing/2014/main" id="{7C3FF35E-1F16-407D-9FFB-0186B1DEAD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90383" y="44824"/>
          <a:ext cx="1210235" cy="869150"/>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71D9A71-BB59-4FBC-8598-DEFBD842CD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9265" name="Button 1" hidden="1">
              <a:extLst>
                <a:ext uri="{63B3BB69-23CF-44E3-9099-C40C66FF867C}">
                  <a14:compatExt spid="_x0000_s779265"/>
                </a:ext>
                <a:ext uri="{FF2B5EF4-FFF2-40B4-BE49-F238E27FC236}">
                  <a16:creationId xmlns:a16="http://schemas.microsoft.com/office/drawing/2014/main" id="{00000000-0008-0000-2A00-000001E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5F56AD4-EFA7-4D8F-8D8A-5737FF0DD4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100A328-3D88-47E1-9197-F11F4C96F12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80289" name="Button 1" hidden="1">
              <a:extLst>
                <a:ext uri="{63B3BB69-23CF-44E3-9099-C40C66FF867C}">
                  <a14:compatExt spid="_x0000_s780289"/>
                </a:ext>
                <a:ext uri="{FF2B5EF4-FFF2-40B4-BE49-F238E27FC236}">
                  <a16:creationId xmlns:a16="http://schemas.microsoft.com/office/drawing/2014/main" id="{00000000-0008-0000-2B00-000001E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30EDC7-4A36-4CB1-AC9D-4DE6C85C8ED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C740325-C299-4A7F-BA61-3561FCD4FFF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19201" name="Button 1" hidden="1">
              <a:extLst>
                <a:ext uri="{63B3BB69-23CF-44E3-9099-C40C66FF867C}">
                  <a14:compatExt spid="_x0000_s819201"/>
                </a:ext>
                <a:ext uri="{FF2B5EF4-FFF2-40B4-BE49-F238E27FC236}">
                  <a16:creationId xmlns:a16="http://schemas.microsoft.com/office/drawing/2014/main" id="{431AD0D3-A420-4980-8688-151C717C6946}"/>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EBCA89-4620-4457-8136-143A221526F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1B41C-1342-4A5A-B191-DEC767D4622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22273" name="Button 1" hidden="1">
              <a:extLst>
                <a:ext uri="{63B3BB69-23CF-44E3-9099-C40C66FF867C}">
                  <a14:compatExt spid="_x0000_s822273"/>
                </a:ext>
                <a:ext uri="{FF2B5EF4-FFF2-40B4-BE49-F238E27FC236}">
                  <a16:creationId xmlns:a16="http://schemas.microsoft.com/office/drawing/2014/main" id="{6B071841-8466-4282-A772-46AAB1C49973}"/>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4CEF5E7-3E5A-4794-80DE-DE384233ABE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2C00-000001E8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4" name="Picture 3">
          <a:hlinkClick xmlns:r="http://schemas.openxmlformats.org/officeDocument/2006/relationships" r:id="rId3"/>
          <a:extLst>
            <a:ext uri="{FF2B5EF4-FFF2-40B4-BE49-F238E27FC236}">
              <a16:creationId xmlns:a16="http://schemas.microsoft.com/office/drawing/2014/main" id="{0B5F75C7-BE81-807D-7796-7A11970A4F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68824" y="22413"/>
          <a:ext cx="1210235" cy="8691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table" Target="../tables/table2.xml"/></Relationships>
</file>

<file path=xl/worksheets/_rels/sheet8.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1.xml"/><Relationship Id="rId4"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2.xml"/><Relationship Id="rId4"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3.xml"/><Relationship Id="rId4"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5.xml"/><Relationship Id="rId4"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6.xml"/><Relationship Id="rId4"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25.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trlProp" Target="../ctrlProps/ctrlProp2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3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trlProp" Target="../ctrlProps/ctrlProp3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trlProp" Target="../ctrlProps/ctrlProp33.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trlProp" Target="../ctrlProps/ctrlProp3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trlProp" Target="../ctrlProps/ctrlProp3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trlProp" Target="../ctrlProps/ctrlProp3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6.xml"/><Relationship Id="rId1" Type="http://schemas.openxmlformats.org/officeDocument/2006/relationships/printerSettings" Target="../printerSettings/printerSettings36.bin"/><Relationship Id="rId4" Type="http://schemas.openxmlformats.org/officeDocument/2006/relationships/ctrlProp" Target="../ctrlProps/ctrlProp3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7.xml"/><Relationship Id="rId1" Type="http://schemas.openxmlformats.org/officeDocument/2006/relationships/printerSettings" Target="../printerSettings/printerSettings37.bin"/><Relationship Id="rId4" Type="http://schemas.openxmlformats.org/officeDocument/2006/relationships/ctrlProp" Target="../ctrlProps/ctrlProp38.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8.xml"/><Relationship Id="rId1" Type="http://schemas.openxmlformats.org/officeDocument/2006/relationships/printerSettings" Target="../printerSettings/printerSettings38.bin"/><Relationship Id="rId4" Type="http://schemas.openxmlformats.org/officeDocument/2006/relationships/ctrlProp" Target="../ctrlProps/ctrlProp39.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9.xml"/><Relationship Id="rId1" Type="http://schemas.openxmlformats.org/officeDocument/2006/relationships/printerSettings" Target="../printerSettings/printerSettings39.bin"/><Relationship Id="rId4" Type="http://schemas.openxmlformats.org/officeDocument/2006/relationships/ctrlProp" Target="../ctrlProps/ctrlProp40.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40.xml"/><Relationship Id="rId1" Type="http://schemas.openxmlformats.org/officeDocument/2006/relationships/printerSettings" Target="../printerSettings/printerSettings40.bin"/><Relationship Id="rId4" Type="http://schemas.openxmlformats.org/officeDocument/2006/relationships/ctrlProp" Target="../ctrlProps/ctrlProp4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1.xml"/><Relationship Id="rId1" Type="http://schemas.openxmlformats.org/officeDocument/2006/relationships/printerSettings" Target="../printerSettings/printerSettings41.bin"/><Relationship Id="rId4" Type="http://schemas.openxmlformats.org/officeDocument/2006/relationships/ctrlProp" Target="../ctrlProps/ctrlProp4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2.xml"/><Relationship Id="rId1" Type="http://schemas.openxmlformats.org/officeDocument/2006/relationships/printerSettings" Target="../printerSettings/printerSettings42.bin"/><Relationship Id="rId4" Type="http://schemas.openxmlformats.org/officeDocument/2006/relationships/ctrlProp" Target="../ctrlProps/ctrlProp43.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3.xml"/><Relationship Id="rId1" Type="http://schemas.openxmlformats.org/officeDocument/2006/relationships/printerSettings" Target="../printerSettings/printerSettings43.bin"/><Relationship Id="rId4" Type="http://schemas.openxmlformats.org/officeDocument/2006/relationships/ctrlProp" Target="../ctrlProps/ctrlProp44.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4.xml"/><Relationship Id="rId1" Type="http://schemas.openxmlformats.org/officeDocument/2006/relationships/printerSettings" Target="../printerSettings/printerSettings44.bin"/><Relationship Id="rId4" Type="http://schemas.openxmlformats.org/officeDocument/2006/relationships/ctrlProp" Target="../ctrlProps/ctrlProp45.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5.xml"/><Relationship Id="rId1" Type="http://schemas.openxmlformats.org/officeDocument/2006/relationships/printerSettings" Target="../printerSettings/printerSettings45.bin"/><Relationship Id="rId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election activeCell="B2" sqref="B2"/>
    </sheetView>
  </sheetViews>
  <sheetFormatPr defaultRowHeight="14.5"/>
  <cols>
    <col min="1" max="1" width="59" bestFit="1" customWidth="1"/>
    <col min="2" max="2" width="53.81640625" bestFit="1" customWidth="1"/>
    <col min="3" max="3" width="27.26953125" bestFit="1" customWidth="1"/>
    <col min="4" max="8" width="26.7265625" customWidth="1"/>
  </cols>
  <sheetData>
    <row r="1" spans="1:8" ht="132" customHeight="1">
      <c r="A1" s="64"/>
      <c r="B1" s="327" t="str" cm="1">
        <f t="array" aca="1" ref="B1" ca="1">MID(CELL("filename", B1), FIND("]", CELL("filename", B1)) + 1, 255)</f>
        <v>Indice</v>
      </c>
      <c r="C1" s="327"/>
      <c r="D1" s="327"/>
      <c r="E1" s="327"/>
      <c r="F1" s="63"/>
      <c r="G1" s="328"/>
      <c r="H1" s="328"/>
    </row>
    <row r="2" spans="1:8" ht="26.15" customHeight="1">
      <c r="A2" s="58" t="s">
        <v>222</v>
      </c>
      <c r="B2" s="58" t="s">
        <v>1961</v>
      </c>
      <c r="C2" s="58"/>
      <c r="D2" s="58"/>
      <c r="E2" s="58"/>
      <c r="F2" s="59"/>
      <c r="G2" s="59"/>
      <c r="H2" s="59"/>
    </row>
    <row r="3" spans="1:8" ht="26.15" customHeight="1">
      <c r="A3" s="58" t="s">
        <v>2444</v>
      </c>
      <c r="B3" s="58"/>
      <c r="C3" s="58"/>
      <c r="D3" s="58"/>
      <c r="E3" s="58"/>
      <c r="F3" s="59"/>
      <c r="G3" s="59"/>
      <c r="H3" s="59"/>
    </row>
    <row r="4" spans="1:8" ht="26.15" customHeight="1">
      <c r="A4" s="58" t="s">
        <v>2321</v>
      </c>
      <c r="B4" s="58"/>
      <c r="C4" s="58"/>
      <c r="D4" s="58"/>
      <c r="E4" s="58"/>
      <c r="F4" s="59"/>
      <c r="G4" s="59"/>
      <c r="H4" s="59"/>
    </row>
    <row r="5" spans="1:8" ht="26.15" customHeight="1">
      <c r="A5" s="58" t="s">
        <v>2445</v>
      </c>
      <c r="B5" s="58"/>
      <c r="C5" s="58"/>
      <c r="D5" s="58"/>
      <c r="E5" s="58"/>
      <c r="F5" s="59"/>
      <c r="G5" s="59"/>
      <c r="H5" s="59"/>
    </row>
    <row r="6" spans="1:8" ht="26.15" customHeight="1">
      <c r="A6" s="58" t="s">
        <v>1133</v>
      </c>
      <c r="B6" s="58"/>
      <c r="C6" s="58"/>
      <c r="D6" s="58"/>
      <c r="E6" s="58"/>
      <c r="F6" s="59"/>
      <c r="G6" s="59"/>
      <c r="H6" s="59"/>
    </row>
    <row r="7" spans="1:8" ht="26.15" customHeight="1">
      <c r="A7" s="58" t="s">
        <v>2254</v>
      </c>
      <c r="B7" s="58"/>
      <c r="C7" s="58"/>
      <c r="D7" s="58"/>
      <c r="E7" s="58"/>
      <c r="F7" s="59"/>
      <c r="G7" s="59"/>
      <c r="H7" s="59"/>
    </row>
    <row r="8" spans="1:8" ht="26.15" customHeight="1">
      <c r="A8" s="58" t="s">
        <v>162</v>
      </c>
      <c r="B8" s="58"/>
      <c r="C8" s="58"/>
      <c r="D8" s="58"/>
      <c r="E8" s="58"/>
      <c r="F8" s="59"/>
      <c r="G8" s="59"/>
      <c r="H8" s="59"/>
    </row>
    <row r="9" spans="1:8" ht="26.15" customHeight="1">
      <c r="A9" s="58" t="s">
        <v>1138</v>
      </c>
      <c r="B9" s="58"/>
      <c r="C9" s="58"/>
      <c r="D9" s="58"/>
      <c r="E9" s="58"/>
      <c r="F9" s="59"/>
      <c r="G9" s="59"/>
      <c r="H9" s="59"/>
    </row>
    <row r="10" spans="1:8" ht="26.15" customHeight="1">
      <c r="A10" s="58" t="s">
        <v>1137</v>
      </c>
      <c r="B10" s="58"/>
      <c r="C10" s="58"/>
      <c r="D10" s="58"/>
      <c r="E10" s="59"/>
      <c r="F10" s="59"/>
      <c r="G10" s="59"/>
      <c r="H10" s="59"/>
    </row>
    <row r="11" spans="1:8" ht="26.15" customHeight="1">
      <c r="A11" s="58" t="s">
        <v>1157</v>
      </c>
      <c r="B11" s="58"/>
      <c r="C11" s="58"/>
      <c r="D11" s="58"/>
      <c r="E11" s="59"/>
      <c r="F11" s="59"/>
      <c r="G11" s="59"/>
      <c r="H11" s="59"/>
    </row>
    <row r="12" spans="1:8" ht="26.15" customHeight="1">
      <c r="A12" s="58" t="s">
        <v>1420</v>
      </c>
      <c r="B12" s="58"/>
      <c r="C12" s="58"/>
      <c r="D12" s="58"/>
      <c r="E12" s="59"/>
      <c r="F12" s="59"/>
      <c r="G12" s="59"/>
      <c r="H12" s="59"/>
    </row>
    <row r="13" spans="1:8" ht="26.15" customHeight="1">
      <c r="A13" s="58" t="s">
        <v>1163</v>
      </c>
      <c r="B13" s="58"/>
      <c r="C13" s="58"/>
      <c r="D13" s="58"/>
      <c r="E13" s="59"/>
      <c r="F13" s="59"/>
      <c r="G13" s="59"/>
      <c r="H13" s="59"/>
    </row>
    <row r="14" spans="1:8" ht="26.15" customHeight="1">
      <c r="A14" s="58" t="s">
        <v>1136</v>
      </c>
      <c r="B14" s="58"/>
      <c r="C14" s="58"/>
      <c r="D14" s="58"/>
      <c r="E14" s="59"/>
      <c r="F14" s="59"/>
      <c r="G14" s="59"/>
      <c r="H14" s="59"/>
    </row>
    <row r="15" spans="1:8" ht="26.15" customHeight="1">
      <c r="A15" s="58" t="s">
        <v>308</v>
      </c>
      <c r="B15" s="58"/>
      <c r="C15" s="58"/>
      <c r="D15" s="58"/>
      <c r="E15" s="59"/>
      <c r="F15" s="59"/>
      <c r="G15" s="59"/>
      <c r="H15" s="59"/>
    </row>
    <row r="16" spans="1:8" ht="26.15" customHeight="1">
      <c r="A16" s="58" t="s">
        <v>2264</v>
      </c>
      <c r="B16" s="58"/>
      <c r="C16" s="58"/>
      <c r="D16" s="58"/>
      <c r="E16" s="59"/>
      <c r="F16" s="59"/>
      <c r="G16" s="59"/>
      <c r="H16" s="59"/>
    </row>
    <row r="17" spans="1:8" ht="26.15" customHeight="1">
      <c r="A17" s="58" t="s">
        <v>2265</v>
      </c>
      <c r="B17" s="58"/>
      <c r="C17" s="58"/>
      <c r="D17" s="58"/>
      <c r="E17" s="59"/>
      <c r="F17" s="59"/>
      <c r="G17" s="59"/>
      <c r="H17" s="59"/>
    </row>
    <row r="18" spans="1:8" ht="26.15" customHeight="1">
      <c r="A18" s="58" t="s">
        <v>2266</v>
      </c>
      <c r="B18" s="58"/>
      <c r="C18" s="58"/>
      <c r="D18" s="58"/>
      <c r="E18" s="59"/>
      <c r="F18" s="59"/>
      <c r="G18" s="59"/>
      <c r="H18" s="59"/>
    </row>
    <row r="19" spans="1:8" ht="26.15" customHeight="1">
      <c r="A19" s="58" t="s">
        <v>1135</v>
      </c>
      <c r="B19" s="58"/>
      <c r="C19" s="58"/>
      <c r="D19" s="58"/>
      <c r="E19" s="59"/>
      <c r="F19" s="59"/>
      <c r="G19" s="59"/>
      <c r="H19" s="59"/>
    </row>
    <row r="20" spans="1:8" ht="25">
      <c r="A20" s="58" t="s">
        <v>772</v>
      </c>
      <c r="B20" s="58"/>
      <c r="C20" s="58"/>
      <c r="D20" s="58"/>
      <c r="E20" s="58"/>
      <c r="F20" s="58"/>
      <c r="G20" s="58"/>
      <c r="H20" s="58"/>
    </row>
    <row r="21" spans="1:8" ht="25">
      <c r="A21" s="58" t="s">
        <v>2319</v>
      </c>
      <c r="B21" s="58"/>
      <c r="C21" s="58"/>
      <c r="D21" s="58"/>
      <c r="E21" s="58"/>
      <c r="F21" s="58"/>
      <c r="G21" s="58"/>
      <c r="H21" s="58"/>
    </row>
    <row r="22" spans="1:8" ht="25">
      <c r="A22" s="58" t="s">
        <v>2320</v>
      </c>
      <c r="B22" s="58"/>
      <c r="C22" s="58"/>
      <c r="D22" s="58"/>
      <c r="E22" s="58"/>
      <c r="F22" s="58"/>
      <c r="G22" s="58"/>
      <c r="H22" s="58"/>
    </row>
    <row r="23" spans="1:8" ht="25">
      <c r="A23" s="58" t="s">
        <v>2268</v>
      </c>
      <c r="B23" s="58"/>
      <c r="C23" s="58"/>
      <c r="D23" s="58"/>
      <c r="E23" s="58"/>
      <c r="F23" s="58"/>
      <c r="G23" s="58"/>
      <c r="H23" s="58"/>
    </row>
    <row r="24" spans="1:8" ht="25">
      <c r="A24" s="58" t="s">
        <v>2318</v>
      </c>
      <c r="B24" s="58"/>
      <c r="C24" s="58"/>
      <c r="D24" s="58"/>
      <c r="E24" s="58"/>
      <c r="F24" s="58"/>
      <c r="G24" s="58"/>
      <c r="H24" s="58"/>
    </row>
    <row r="25" spans="1:8" ht="25">
      <c r="A25" s="58" t="s">
        <v>2443</v>
      </c>
      <c r="B25" s="58"/>
      <c r="C25" s="58"/>
      <c r="D25" s="58"/>
      <c r="E25" s="58"/>
      <c r="F25" s="58"/>
      <c r="G25" s="58"/>
      <c r="H25" s="58"/>
    </row>
    <row r="26" spans="1:8" ht="25">
      <c r="A26" s="58" t="s">
        <v>124</v>
      </c>
      <c r="B26" s="58"/>
      <c r="C26" s="58"/>
      <c r="D26" s="58"/>
      <c r="E26" s="58"/>
      <c r="F26" s="58"/>
      <c r="G26" s="58"/>
      <c r="H26" s="58"/>
    </row>
    <row r="27" spans="1:8" ht="25">
      <c r="A27" s="58" t="s">
        <v>125</v>
      </c>
      <c r="B27" s="58"/>
      <c r="C27" s="58"/>
      <c r="D27" s="58"/>
      <c r="E27" s="58"/>
      <c r="F27" s="58"/>
      <c r="G27" s="58"/>
      <c r="H27" s="58"/>
    </row>
    <row r="28" spans="1:8" ht="25">
      <c r="A28" s="58" t="s">
        <v>2389</v>
      </c>
      <c r="B28" s="58"/>
      <c r="C28" s="58"/>
      <c r="D28" s="58"/>
      <c r="E28" s="58"/>
      <c r="F28" s="58"/>
      <c r="G28" s="58"/>
      <c r="H28" s="58"/>
    </row>
    <row r="29" spans="1:8" ht="25">
      <c r="A29" s="58" t="s">
        <v>131</v>
      </c>
      <c r="B29" s="58"/>
      <c r="C29" s="58"/>
      <c r="D29" s="58"/>
      <c r="E29" s="58"/>
      <c r="F29" s="58"/>
      <c r="G29" s="58"/>
      <c r="H29" s="58"/>
    </row>
    <row r="30" spans="1:8" ht="25">
      <c r="A30" s="58" t="s">
        <v>132</v>
      </c>
      <c r="B30" s="58"/>
      <c r="C30" s="58"/>
      <c r="D30" s="58"/>
      <c r="E30" s="58"/>
      <c r="F30" s="58"/>
      <c r="G30" s="58"/>
      <c r="H30" s="58"/>
    </row>
    <row r="31" spans="1:8" ht="25">
      <c r="A31" s="58" t="s">
        <v>133</v>
      </c>
      <c r="B31" s="58"/>
      <c r="C31" s="58"/>
      <c r="D31" s="58"/>
      <c r="E31" s="58"/>
      <c r="F31" s="58"/>
      <c r="G31" s="58"/>
      <c r="H31" s="58"/>
    </row>
    <row r="32" spans="1:8" ht="25">
      <c r="A32" s="58" t="s">
        <v>2521</v>
      </c>
      <c r="B32" s="58"/>
      <c r="C32" s="58"/>
      <c r="D32" s="58"/>
      <c r="E32" s="58"/>
      <c r="F32" s="58"/>
      <c r="G32" s="58"/>
      <c r="H32" s="58"/>
    </row>
    <row r="33" spans="1:8" ht="25">
      <c r="A33" s="58" t="s">
        <v>136</v>
      </c>
      <c r="B33" s="58"/>
      <c r="C33" s="58"/>
      <c r="D33" s="58"/>
      <c r="E33" s="58"/>
      <c r="F33" s="58"/>
      <c r="G33" s="58"/>
      <c r="H33" s="58"/>
    </row>
    <row r="34" spans="1:8" ht="25">
      <c r="A34" s="58" t="s">
        <v>137</v>
      </c>
      <c r="B34" s="58"/>
      <c r="C34" s="58"/>
      <c r="D34" s="58"/>
      <c r="E34" s="58"/>
      <c r="F34" s="58"/>
      <c r="G34" s="58"/>
      <c r="H34" s="58"/>
    </row>
    <row r="35" spans="1:8" ht="25">
      <c r="A35" s="58" t="s">
        <v>2629</v>
      </c>
      <c r="B35" s="58"/>
      <c r="C35" s="58"/>
      <c r="D35" s="58"/>
      <c r="E35" s="58"/>
      <c r="F35" s="58"/>
      <c r="G35" s="58"/>
      <c r="H35" s="58"/>
    </row>
    <row r="36" spans="1:8" ht="25">
      <c r="A36" s="58" t="s">
        <v>140</v>
      </c>
      <c r="B36" s="58"/>
      <c r="C36" s="58"/>
      <c r="D36" s="58"/>
      <c r="E36" s="58"/>
      <c r="F36" s="58"/>
      <c r="G36" s="58"/>
      <c r="H36" s="58"/>
    </row>
    <row r="37" spans="1:8" ht="25">
      <c r="A37" s="58" t="s">
        <v>141</v>
      </c>
      <c r="B37" s="58"/>
      <c r="C37" s="58"/>
      <c r="D37" s="58"/>
      <c r="E37" s="58"/>
      <c r="F37" s="58"/>
      <c r="G37" s="58"/>
      <c r="H37" s="58"/>
    </row>
    <row r="38" spans="1:8" ht="25">
      <c r="A38" s="58" t="s">
        <v>142</v>
      </c>
      <c r="B38" s="58"/>
      <c r="C38" s="58"/>
      <c r="D38" s="58"/>
      <c r="E38" s="58"/>
      <c r="F38" s="58"/>
      <c r="G38" s="58"/>
      <c r="H38" s="58"/>
    </row>
    <row r="39" spans="1:8" ht="25">
      <c r="A39" s="58" t="s">
        <v>143</v>
      </c>
      <c r="B39" s="58"/>
      <c r="C39" s="58"/>
      <c r="D39" s="58"/>
      <c r="E39" s="58"/>
      <c r="F39" s="58"/>
      <c r="G39" s="58"/>
      <c r="H39" s="58"/>
    </row>
    <row r="40" spans="1:8" ht="25">
      <c r="A40" s="58" t="s">
        <v>2688</v>
      </c>
      <c r="B40" s="58"/>
      <c r="C40" s="58"/>
      <c r="D40" s="58"/>
      <c r="E40" s="58"/>
      <c r="F40" s="58"/>
      <c r="G40" s="58"/>
      <c r="H40" s="58"/>
    </row>
  </sheetData>
  <mergeCells count="2">
    <mergeCell ref="B1:E1"/>
    <mergeCell ref="G1:H1"/>
  </mergeCells>
  <hyperlinks>
    <hyperlink ref="A2" location="'HIMNO A LA CARIDAD'!A3" display="'HIMNO A LA CARIDAD'!A3" xr:uid="{208C5F2F-F308-4ED1-8046-E7371B2801D5}"/>
    <hyperlink ref="A3" location="'b2'!A3" display="'b2'!A3" xr:uid="{F56C5080-057F-499D-B2DE-334D3E06FCEF}"/>
    <hyperlink ref="A4" location="'BOCETO'!A3" display="'BOCETO'!A3" xr:uid="{4934B8B8-9679-4DE7-AE70-5C76499C0783}"/>
    <hyperlink ref="A5" location="'List'!A3" display="'List'!A3" xr:uid="{3BF41026-36E0-4D6A-85BF-CF023CE0C329}"/>
    <hyperlink ref="A6" location="'URL'!A3" display="'URL'!A3" xr:uid="{CBB69ACF-769C-4F1E-B742-DA8CCD866E40}"/>
    <hyperlink ref="A7" location="'CAMBIANDO LOS CANTOS'!A3" display="'CAMBIANDO LOS CANTOS'!A3" xr:uid="{B2F8E735-F905-493A-814C-E50EFBD0852E}"/>
    <hyperlink ref="A8" location="'CANTO DE MOISES'!A3" display="'CANTO DE MOISES'!A3" xr:uid="{69676551-1F6F-40F4-B101-0B1A6DA552E8}"/>
    <hyperlink ref="A9" location="'Scripts mains'!A3" display="'Scripts mains'!A3" xr:uid="{36CED48D-B8F7-48F3-BCF3-7A7D1F3DEDD2}"/>
    <hyperlink ref="A10" location="'Indice Canto'!A3" display="'Indice Canto'!A3" xr:uid="{F3E4167C-AF79-4065-A9FB-767E06AF89E7}"/>
    <hyperlink ref="A11" location="'data-Cantos'!A3" display="'data-Cantos'!A3" xr:uid="{C9BDE913-8CB5-4CDA-B829-3ABC573FE5DA}"/>
    <hyperlink ref="A12" location="'creando Directorios'!A3" display="'creando Directorios'!A3" xr:uid="{CD601A74-F9B9-441C-867E-F612B03285F1}"/>
    <hyperlink ref="A13" location="'Find bk2'!A3" display="'Find bk2'!A3" xr:uid="{CA4EEB02-8B60-48E7-80E7-6D93962D193D}"/>
    <hyperlink ref="A14" location="'Codigo Canto'!A3" display="'Codigo Canto'!A3" xr:uid="{81A8A0EF-74EE-45C4-B2D9-DC0CE29CEA29}"/>
    <hyperlink ref="A15" location="'Codigo'!A3" display="'Codigo'!A3" xr:uid="{EAAF6C91-1775-4D44-9587-59FC81D23D98}"/>
    <hyperlink ref="A16" location="'Buscador'!A3" display="'Buscador'!A3" xr:uid="{7B0741F3-E593-4987-A82F-518E71D1E853}"/>
    <hyperlink ref="A17" location="'Buscador (fail1)'!A3" display="'Buscador (fail1)'!A3" xr:uid="{27DC408E-2D32-4503-A73B-9404CA8749D2}"/>
    <hyperlink ref="A18" location="'Buscador (fail2)'!A3" display="'Buscador (fail2)'!A3" xr:uid="{BEDF5466-5BE6-4C21-81B0-1AEC21B3E0C2}"/>
    <hyperlink ref="A19" location="'Indice Backups'!A3" display="'Indice Backups'!A3" xr:uid="{8BED832B-88AA-4995-8731-EB0494039ACD}"/>
    <hyperlink ref="A20" location="'A LA VÍCTIMA PASCUAL'!A3" display="'A LA VÍCTIMA PASCUAL'!A3" xr:uid="{B9DA3E21-B7FF-454E-958D-4ED5836F1176}"/>
    <hyperlink ref="A21" location="'A NADIE DEMOS OCASIÓN DE TROPIE'!A3" display="'A NADIE DEMOS OCASIÓN DE TROPIE'!A3" xr:uid="{6923F56A-7DF3-4EE7-B6AB-CA26EC228B31}"/>
    <hyperlink ref="A22" location="'A TI LEVANTO MIS OJOS'!A3" display="'A TI LEVANTO MIS OJOS'!A3" xr:uid="{534E6066-39A5-40F0-AFA8-C213433F3052}"/>
    <hyperlink ref="A23" location="'A TI, SEÑOR, EN MI CLAMOR IMPLO'!A3" display="'A TI, SEÑOR, EN MI CLAMOR IMPLO'!A3" xr:uid="{618B604F-537F-4AE3-A1D1-E329D7CB2BF0}"/>
    <hyperlink ref="A24" location="'A TI, SEÑOR, LEVANTO MI ALMA'!A3" display="'A TI, SEÑOR, LEVANTO MI ALMA'!A3" xr:uid="{7393F72B-2196-4EED-BEAC-95D9686EFA34}"/>
    <hyperlink ref="A25" location="'A TI, SEÑOR, SE DEBE LA ALABANZ'!A3" display="'A TI, SEÑOR, SE DEBE LA ALABANZ'!A3" xr:uid="{8A6913ED-DF5E-4209-B60C-72214E192697}"/>
    <hyperlink ref="A26" location="'ABBÁ, PADRE'!A3" display="'ABBÁ, PADRE'!A3" xr:uid="{0F2F5A6F-83FD-483E-98D7-67262958B064}"/>
    <hyperlink ref="A27" location="'ABRAHAM'!A3" display="'ABRAHAM'!A3" xr:uid="{7E7D28FC-1DAC-4CD4-B89F-8403FC21C8C4}"/>
    <hyperlink ref="A28" location="'ACLAMAD AL SEÑOR'!A3" display="'ACLAMAD AL SEÑOR'!A3" xr:uid="{0438415F-00BA-44EF-92C7-9AEBE6B7C3AB}"/>
    <hyperlink ref="A29" location="'AL DESPERTAR'!A3" display="'AL DESPERTAR'!A3" xr:uid="{C022A5E0-51CB-4ADE-9033-A35992A1C6A9}"/>
    <hyperlink ref="A30" location="'ALABAD AL SEÑOR EN EL CIELO'!A3" display="'ALABAD AL SEÑOR EN EL CIELO'!A3" xr:uid="{38D89356-A782-4BC1-9DDE-9661CC849B18}"/>
    <hyperlink ref="A31" location="'ALEGRÍA, HA NACIDO EL SALVADOR'!A3" display="'ALEGRÍA, HA NACIDO EL SALVADOR'!A3" xr:uid="{004060FE-0F8D-49C6-AB59-00156508D79C}"/>
    <hyperlink ref="A32" location="'ALELUYA, ALABAD AL SEÑOR '!A3" display="'ALELUYA, ALABAD AL SEÑOR '!A3" xr:uid="{9AB40972-17F6-4398-A930-3C04C6780CFC}"/>
    <hyperlink ref="A33" location="'ALELUYA, BENDECID AL SEÑOR'!A3" display="'ALELUYA, BENDECID AL SEÑOR'!A3" xr:uid="{ED212A3C-06CF-4A47-A9B4-2D91632B76CC}"/>
    <hyperlink ref="A34" location="'ALELUYA, YA LLEGÓ EL REINO'!A3" display="'ALELUYA, YA LLEGÓ EL REINO'!A3" xr:uid="{41ACB334-8490-4DB8-B612-F9F1A7826BDB}"/>
    <hyperlink ref="A35" location="'ALZAOS, PUERTAS'!A3" display="'ALZAOS, PUERTAS'!A3" xr:uid="{AC246082-D702-40A7-960D-95D5643EE51C}"/>
    <hyperlink ref="A36" location="'AMÉN, AMÉN, AMÉN'!A3" display="'AMÉN, AMÉN, AMÉN'!A3" xr:uid="{56DCF676-514D-4165-B92D-A9E2832AC385}"/>
    <hyperlink ref="A37" location="'AMO AL SEÑOR'!A3" display="'AMO AL SEÑOR'!A3" xr:uid="{A7ABF6FB-3941-4A1E-BFF1-A9D0B1A1658D}"/>
    <hyperlink ref="A38" location="'AQUEDAH'!A3" display="'AQUEDAH'!A3" xr:uid="{27FCDAA7-14FA-4AA8-89A2-0A64E334872D}"/>
    <hyperlink ref="A39" location="'ASÍ HABLA EL AMÉN'!A3" display="'ASÍ HABLA EL AMÉN'!A3" xr:uid="{762DC73C-7A49-4843-98AB-60498F734A2B}"/>
    <hyperlink ref="A40" location="'AVE MARÍA'!A3" display="'AVE MARÍA'!A3" xr:uid="{CEDDD14A-6011-4CDA-8E78-09833704990B}"/>
    <hyperlink ref="B2" location="'MARIA, MADRE MÍA'!A3" display="'MARIA, MADRE MÍA'!A3" xr:uid="{D1CB15ED-0F14-4340-983B-29D7B2A3E28D}"/>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BD77C-CD4D-4697-9965-93D1958D6D20}">
  <sheetPr codeName="Sheet37">
    <tabColor rgb="FF00B0F0"/>
  </sheetPr>
  <dimension ref="A1:AN66"/>
  <sheetViews>
    <sheetView zoomScale="85" zoomScaleNormal="85" workbookViewId="0">
      <pane xSplit="2" ySplit="1" topLeftCell="C14" activePane="bottomRight" state="frozen"/>
      <selection pane="topRight" activeCell="C1" sqref="C1"/>
      <selection pane="bottomLeft" activeCell="A2" sqref="A2"/>
      <selection pane="bottomRight" activeCell="A44" sqref="A4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SumarE1HojaAnterior()+1+65</f>
        <v>66</v>
      </c>
      <c r="E1" s="148"/>
      <c r="F1" s="148"/>
      <c r="G1" s="148"/>
      <c r="H1" s="148"/>
      <c r="I1" s="148"/>
      <c r="J1" s="148"/>
      <c r="K1" s="148"/>
      <c r="L1" s="165" t="str">
        <f ca="1">VLOOKUP(C1,'Codigo Canto'!A3:AQ236,38,FALSE)</f>
        <v>ERES DIGNO DE TOMAR EL LIBRO</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ERES DIGNO DE TOMAR EL LIBRO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eresdignodetomarellibro</v>
      </c>
      <c r="L7" s="164" t="str">
        <f ca="1">_xlfn.CONCAT("        id: ","""",C7,"""",",")</f>
        <v xml:space="preserve">        id: "eresdignodetomarellibro",</v>
      </c>
    </row>
    <row r="8" spans="2:32" ht="23">
      <c r="C8" t="str">
        <f ca="1">PROPER(L1)</f>
        <v>Eres Digno De Tomar El Libro</v>
      </c>
      <c r="L8" s="164" t="str">
        <f ca="1">_xlfn.CONCAT("        tt: ","""",C8,"""",",")</f>
        <v xml:space="preserve">        tt: "Eres Digno De Tomar El Libro",</v>
      </c>
    </row>
    <row r="9" spans="2:32" ht="23">
      <c r="C9" t="str">
        <f ca="1">PROPER(L1)</f>
        <v>Eres Digno De Tomar El Libro</v>
      </c>
      <c r="L9" s="164" t="str">
        <f ca="1">_xlfn.CONCAT("        title: ","""",C9,"""",",")</f>
        <v xml:space="preserve">        title: "Eres Digno De Tomar El Libro",</v>
      </c>
    </row>
    <row r="10" spans="2:32" ht="23">
      <c r="C10" t="str">
        <f ca="1">VLOOKUP(C1,'Codigo Canto'!A3:AQ236,12,FALSE)</f>
        <v>Apocalipsis 5,9ss</v>
      </c>
      <c r="L10" s="164" t="str">
        <f ca="1">_xlfn.CONCAT("        ","subtitle: ","""",C10,"""",",")</f>
        <v xml:space="preserve">        subtitle: "Apocalipsis 5,9ss",</v>
      </c>
    </row>
    <row r="11" spans="2:32" ht="23">
      <c r="C11" t="str">
        <f ca="1">VLOOKUP(C1,Codigo!A3:AP240,42,FALSE)</f>
        <v>category: ["PreCatecumenado","Laudes/Visperas","Antiguo Testamento"],</v>
      </c>
      <c r="L11" s="164" t="str">
        <f ca="1">_xlfn.CONCAT("        ",C11)</f>
        <v xml:space="preserve">        category: ["PreCatecumenado","Laudes/Visperas","Antiguo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66</v>
      </c>
      <c r="L15" s="164" t="str">
        <f ca="1">_xlfn.CONCAT("        dbno: ","""",C15,"""",",")</f>
        <v xml:space="preserve">        dbno: "66",</v>
      </c>
    </row>
    <row r="16" spans="2:32" ht="23">
      <c r="L16" s="164" t="str">
        <f>_xlfn.CONCAT("        notes: ","""",C16,"""",",")</f>
        <v xml:space="preserve">        notes: "",</v>
      </c>
    </row>
    <row r="17" spans="1:40" ht="23">
      <c r="C17" t="s">
        <v>2347</v>
      </c>
      <c r="L17" s="164" t="str">
        <f>_xlfn.CONCAT("        mant: ","""",C17,"""",",")</f>
        <v xml:space="preserve">        mant: "Si",</v>
      </c>
    </row>
    <row r="18" spans="1:40" ht="23">
      <c r="C18" t="str">
        <f ca="1">C7</f>
        <v>eresdignodetomarellibro</v>
      </c>
      <c r="L18" s="164" t="str">
        <f ca="1">_xlfn.CONCAT("        audioSrc: ","""/audio/",C18,".mp3""",",")</f>
        <v xml:space="preserve">        audioSrc: "/audio/eresdignodetomarellibro.mp3",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65</v>
      </c>
      <c r="C24" t="str">
        <f ca="1">VLOOKUP(B24,Buscador!A3:AP240,31,FALSE)</f>
        <v>/resucito/src/index.html?canto=enunanocheoscura</v>
      </c>
      <c r="L24" s="164" t="str">
        <f ca="1">_xlfn.CONCAT("        ant: ","""",C24,"""",",")</f>
        <v xml:space="preserve">        ant: "/resucito/src/index.html?canto=enunanocheoscura",</v>
      </c>
    </row>
    <row r="25" spans="1:40" ht="23">
      <c r="B25">
        <f ca="1">+C1+1</f>
        <v>67</v>
      </c>
      <c r="C25" t="str">
        <f ca="1">VLOOKUP(B25,Buscador!A3:AP240,31,FALSE)</f>
        <v>/resucito/src/index.html?canto=ereshermoso</v>
      </c>
      <c r="L25" s="164" t="str">
        <f ca="1">_xlfn.CONCAT("        sig: ","""",C25,"""",",")</f>
        <v xml:space="preserve">        sig: "/resucito/src/index.html?canto=ereshermoso",</v>
      </c>
    </row>
    <row r="26" spans="1:40" ht="23">
      <c r="L26" s="48" t="s">
        <v>2279</v>
      </c>
    </row>
    <row r="27" spans="1:40" ht="36" thickBot="1">
      <c r="L27" s="212" t="s">
        <v>2313</v>
      </c>
    </row>
    <row r="28" spans="1:40" ht="24.5" thickTop="1" thickBot="1">
      <c r="A28">
        <v>1</v>
      </c>
      <c r="B28" t="s">
        <v>2540</v>
      </c>
      <c r="C28" s="267" t="s">
        <v>2648</v>
      </c>
      <c r="D28" s="268" t="s">
        <v>1131</v>
      </c>
      <c r="E28" s="268"/>
      <c r="F28" s="269"/>
      <c r="G28" s="269"/>
      <c r="H28" s="268"/>
      <c r="I28" s="268"/>
      <c r="J28" s="231"/>
      <c r="K28" s="232"/>
      <c r="L28" s="271" t="str">
        <f t="shared" ref="L28:L45" si="0">IF(C28="","",_xlfn.CONCAT("            { line: ","""",C28,", ",M28:AN28,""", sC: ","""",B28,"""},"))</f>
        <v xml:space="preserve">            { line: "Aunque hablara las lenguas de los ángeles,, (Do,,15)", sC: "tc"},</v>
      </c>
      <c r="M28" s="218" t="str">
        <f>IF(N28="","","(")</f>
        <v>(</v>
      </c>
      <c r="N28" s="183" t="str">
        <f t="shared" ref="N28:N63" si="1">IF(D28="","",D28)</f>
        <v>Do</v>
      </c>
      <c r="O28" s="216" t="str">
        <f>IF(N28="","",",")</f>
        <v>,</v>
      </c>
      <c r="P28" s="225" t="str">
        <f t="shared" ref="P28:P63" si="2">IF(E28="","",E28)</f>
        <v/>
      </c>
      <c r="Q28" s="217" t="str">
        <f>IF(N28="","",",")</f>
        <v>,</v>
      </c>
      <c r="R28" s="168">
        <f>IF(N28="","",15)</f>
        <v>15</v>
      </c>
      <c r="S28" s="218" t="str">
        <f>IF(N28="","",")")</f>
        <v>)</v>
      </c>
      <c r="T28" s="219" t="str">
        <f>IF(U28="","","(")</f>
        <v/>
      </c>
      <c r="U28" s="181" t="str">
        <f t="shared" ref="U28:U63" si="3">IF(F28="","",F28)</f>
        <v/>
      </c>
      <c r="V28" s="185" t="str">
        <f>IF(U28="","",",")</f>
        <v/>
      </c>
      <c r="W28" s="177" t="str">
        <f t="shared" ref="W28:W63" si="4">IF(G28="","",G28)</f>
        <v/>
      </c>
      <c r="X28" s="185" t="str">
        <f>IF(U28="","",",")</f>
        <v/>
      </c>
      <c r="Y28" s="185" t="str">
        <f>IF(U28="","",250)</f>
        <v/>
      </c>
      <c r="Z28" s="218" t="str">
        <f>IF(U28="","",")")</f>
        <v/>
      </c>
      <c r="AA28" s="175" t="str">
        <f>IF(AB28="","","(")</f>
        <v/>
      </c>
      <c r="AB28" s="183" t="str">
        <f t="shared" ref="AB28:AB63" si="5">IF(H28="","",H28)</f>
        <v/>
      </c>
      <c r="AC28" s="184" t="str">
        <f>IF(AB28="","",",")</f>
        <v/>
      </c>
      <c r="AD28" s="225" t="str">
        <f>IF(I28="","",I28)</f>
        <v/>
      </c>
      <c r="AE28" s="176" t="str">
        <f>IF(AB28="","",",")</f>
        <v/>
      </c>
      <c r="AF28" s="168" t="str">
        <f>IF(AB28="","",350)</f>
        <v/>
      </c>
      <c r="AG28" s="168" t="str">
        <f>IF(AB28="","",")")</f>
        <v/>
      </c>
      <c r="AH28" s="179" t="str">
        <f>IF(AI28="","","(")</f>
        <v/>
      </c>
      <c r="AI28" s="256" t="str">
        <f t="shared" ref="AI28:AI63" si="6">IF(J28="","",J28)</f>
        <v/>
      </c>
      <c r="AJ28" s="185" t="str">
        <f>IF(AI28="","",",")</f>
        <v/>
      </c>
      <c r="AK28" s="185" t="str">
        <f>IF(K28="","",K28)</f>
        <v/>
      </c>
      <c r="AL28" s="185" t="str">
        <f>IF(AI28="","",",")</f>
        <v/>
      </c>
      <c r="AM28" s="185" t="str">
        <f>IF(AI28="","",450)</f>
        <v/>
      </c>
      <c r="AN28" s="185" t="str">
        <f>IF(AI28="","",")")</f>
        <v/>
      </c>
    </row>
    <row r="29" spans="1:40" ht="24.5" thickTop="1" thickBot="1">
      <c r="A29">
        <f>+A28+1</f>
        <v>2</v>
      </c>
      <c r="C29" s="267" t="s">
        <v>2649</v>
      </c>
      <c r="D29" s="268" t="s">
        <v>1112</v>
      </c>
      <c r="E29" s="268" t="s">
        <v>1121</v>
      </c>
      <c r="F29" s="269" t="s">
        <v>1113</v>
      </c>
      <c r="G29" s="269"/>
      <c r="H29" s="268" t="s">
        <v>1122</v>
      </c>
      <c r="I29" s="268"/>
      <c r="J29" s="232"/>
      <c r="K29" s="232"/>
      <c r="L29" s="271" t="str">
        <f t="shared" si="0"/>
        <v xml:space="preserve">            { line: "si no tengo amor, nada., (La,m,15)(Fa,,250)(Sol,,350)", sC: ""},</v>
      </c>
      <c r="M29" s="218" t="str">
        <f t="shared" ref="M29:M63" si="7">IF(N29="","","(")</f>
        <v>(</v>
      </c>
      <c r="N29" s="183" t="str">
        <f t="shared" si="1"/>
        <v>La</v>
      </c>
      <c r="O29" s="216" t="str">
        <f t="shared" ref="O29:O63" si="8">IF(N29="","",",")</f>
        <v>,</v>
      </c>
      <c r="P29" s="225" t="str">
        <f t="shared" si="2"/>
        <v>m</v>
      </c>
      <c r="Q29" s="217" t="str">
        <f t="shared" ref="Q29:Q63" si="9">IF(N29="","",",")</f>
        <v>,</v>
      </c>
      <c r="R29" s="168">
        <f t="shared" ref="R29:R63" si="10">IF(N29="","",15)</f>
        <v>15</v>
      </c>
      <c r="S29" s="218" t="str">
        <f t="shared" ref="S29:S63" si="11">IF(N29="","",")")</f>
        <v>)</v>
      </c>
      <c r="T29" s="219" t="str">
        <f t="shared" ref="T29:T63" si="12">IF(U29="","","(")</f>
        <v>(</v>
      </c>
      <c r="U29" s="181" t="str">
        <f t="shared" si="3"/>
        <v>Fa</v>
      </c>
      <c r="V29" s="185" t="str">
        <f t="shared" ref="V29:V63" si="13">IF(U29="","",",")</f>
        <v>,</v>
      </c>
      <c r="W29" s="177" t="str">
        <f t="shared" si="4"/>
        <v/>
      </c>
      <c r="X29" s="185" t="str">
        <f t="shared" ref="X29:X63" si="14">IF(U29="","",",")</f>
        <v>,</v>
      </c>
      <c r="Y29" s="185">
        <f t="shared" ref="Y29:Y63" si="15">IF(U29="","",250)</f>
        <v>250</v>
      </c>
      <c r="Z29" s="218" t="str">
        <f t="shared" ref="Z29:Z63" si="16">IF(U29="","",")")</f>
        <v>)</v>
      </c>
      <c r="AA29" s="175" t="str">
        <f t="shared" ref="AA29:AA63" si="17">IF(AB29="","","(")</f>
        <v>(</v>
      </c>
      <c r="AB29" s="183" t="str">
        <f t="shared" si="5"/>
        <v>Sol</v>
      </c>
      <c r="AC29" s="184" t="str">
        <f t="shared" ref="AC29:AC63" si="18">IF(AB29="","",",")</f>
        <v>,</v>
      </c>
      <c r="AD29" s="225" t="str">
        <f t="shared" ref="AD29:AD63" si="19">IF(I29="","",I29)</f>
        <v/>
      </c>
      <c r="AE29" s="176" t="str">
        <f t="shared" ref="AE29:AE63" si="20">IF(AB29="","",",")</f>
        <v>,</v>
      </c>
      <c r="AF29" s="168">
        <f t="shared" ref="AF29:AF63" si="21">IF(AB29="","",350)</f>
        <v>350</v>
      </c>
      <c r="AG29" s="168" t="str">
        <f t="shared" ref="AG29:AG63" si="22">IF(AB29="","",")")</f>
        <v>)</v>
      </c>
      <c r="AH29" s="179" t="str">
        <f t="shared" ref="AH29:AH63" si="23">IF(AI29="","","(")</f>
        <v/>
      </c>
      <c r="AI29" s="256" t="str">
        <f t="shared" si="6"/>
        <v/>
      </c>
      <c r="AJ29" s="185" t="str">
        <f t="shared" ref="AJ29:AJ63" si="24">IF(AI29="","",",")</f>
        <v/>
      </c>
      <c r="AK29" s="185" t="str">
        <f t="shared" ref="AK29:AK63" si="25">IF(K29="","",K29)</f>
        <v/>
      </c>
      <c r="AL29" s="185" t="str">
        <f t="shared" ref="AL29:AL63" si="26">IF(AI29="","",",")</f>
        <v/>
      </c>
      <c r="AM29" s="185" t="str">
        <f t="shared" ref="AM29:AM63" si="27">IF(AI29="","",450)</f>
        <v/>
      </c>
      <c r="AN29" s="185" t="str">
        <f t="shared" ref="AN29:AN63" si="28">IF(AI29="","",")")</f>
        <v/>
      </c>
    </row>
    <row r="30" spans="1:40" ht="26.5" thickTop="1" thickBot="1">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2650</v>
      </c>
      <c r="D31" s="257" t="s">
        <v>1131</v>
      </c>
      <c r="E31" s="257"/>
      <c r="F31" s="258"/>
      <c r="G31" s="230"/>
      <c r="H31" s="228"/>
      <c r="I31" s="228"/>
      <c r="J31" s="232"/>
      <c r="K31" s="232"/>
      <c r="L31" s="271" t="str">
        <f t="shared" si="0"/>
        <v xml:space="preserve">            { line: "Aunque tuviera el don de profecía, (Do,,15)",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5" si="29">+A31+1</f>
        <v>4</v>
      </c>
      <c r="C32" s="13" t="s">
        <v>2651</v>
      </c>
      <c r="D32" s="257" t="s">
        <v>1112</v>
      </c>
      <c r="E32" s="257" t="s">
        <v>1121</v>
      </c>
      <c r="F32" s="258"/>
      <c r="G32" s="230"/>
      <c r="H32" s="228"/>
      <c r="I32" s="228"/>
      <c r="J32" s="232"/>
      <c r="K32" s="232"/>
      <c r="L32" s="271" t="str">
        <f t="shared" si="0"/>
        <v xml:space="preserve">            { line: "y conociera todos los misterios,, (La,m,15)", sC: ""},</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2652</v>
      </c>
      <c r="D33" s="257" t="s">
        <v>1131</v>
      </c>
      <c r="E33" s="257"/>
      <c r="F33" s="258"/>
      <c r="G33" s="230"/>
      <c r="H33" s="228"/>
      <c r="I33" s="228"/>
      <c r="J33" s="232"/>
      <c r="K33" s="232"/>
      <c r="L33" s="271" t="str">
        <f>IF(C33="","",_xlfn.CONCAT("            { line: ","""",C33,", ",M33:AN33,""", sC: ","""",B33,"""},"))</f>
        <v xml:space="preserve">            { line: "aunque tuviera plenitud de fe, (Do,,15)",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2653</v>
      </c>
      <c r="D34" s="257" t="s">
        <v>1112</v>
      </c>
      <c r="E34" s="257" t="s">
        <v>1121</v>
      </c>
      <c r="F34" s="258"/>
      <c r="G34" s="230"/>
      <c r="H34" s="228"/>
      <c r="I34" s="228"/>
      <c r="J34" s="232"/>
      <c r="K34" s="232"/>
      <c r="L34" s="271" t="str">
        <f>IF(C34="","",_xlfn.CONCAT("            { line: ","""",C34,", ",M34:AN34,""", sC: ","""",B34,"""},"))</f>
        <v xml:space="preserve">            { line: "y pudiera trasladar montañas,,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13" t="s">
        <v>2649</v>
      </c>
      <c r="D35" s="257" t="s">
        <v>1113</v>
      </c>
      <c r="E35" s="257"/>
      <c r="F35" s="258" t="s">
        <v>1122</v>
      </c>
      <c r="G35" s="230"/>
      <c r="H35" s="228"/>
      <c r="I35" s="228"/>
      <c r="J35" s="232"/>
      <c r="K35" s="232"/>
      <c r="L35" s="271" t="str">
        <f t="shared" si="0"/>
        <v xml:space="preserve">            { line: "si no tengo amor, nada., (Fa,,15)(Sol,,250)", sC: ""},</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v>
      </c>
      <c r="U35" s="181" t="str">
        <f t="shared" si="3"/>
        <v>Sol</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A37">
        <f>+A35+1</f>
        <v>8</v>
      </c>
      <c r="C37" s="13" t="s">
        <v>2654</v>
      </c>
      <c r="D37" s="257" t="s">
        <v>1131</v>
      </c>
      <c r="E37" s="257"/>
      <c r="F37" s="258"/>
      <c r="G37" s="230"/>
      <c r="H37" s="228"/>
      <c r="I37" s="228"/>
      <c r="J37" s="232"/>
      <c r="K37" s="232"/>
      <c r="L37" s="271" t="str">
        <f t="shared" si="0"/>
        <v xml:space="preserve">            { line: "Aunque repartiera, (Do,,15)",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2655</v>
      </c>
      <c r="D38" s="257"/>
      <c r="E38" s="257"/>
      <c r="F38" s="258"/>
      <c r="G38" s="230"/>
      <c r="H38" s="228"/>
      <c r="I38" s="228"/>
      <c r="J38" s="232"/>
      <c r="K38" s="232"/>
      <c r="L38" s="271" t="str">
        <f>IF(C38="","",_xlfn.CONCAT("            { line: ","""",C38,", ",M38:AN38,""", sC: ","""",B38,"""},"))</f>
        <v xml:space="preserve">            { line: "todos mis bienes a los pobres,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2656</v>
      </c>
      <c r="D39" s="257" t="s">
        <v>1112</v>
      </c>
      <c r="E39" s="257" t="s">
        <v>1121</v>
      </c>
      <c r="F39" s="258"/>
      <c r="G39" s="230"/>
      <c r="H39" s="228"/>
      <c r="I39" s="228"/>
      <c r="J39" s="232"/>
      <c r="K39" s="232"/>
      <c r="L39" s="271" t="str">
        <f t="shared" si="0"/>
        <v xml:space="preserve">            { line: "y entregara mi cuerpo a las llamas,,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11</v>
      </c>
      <c r="C40" s="13" t="s">
        <v>2649</v>
      </c>
      <c r="D40" s="257" t="s">
        <v>1113</v>
      </c>
      <c r="E40" s="257"/>
      <c r="F40" s="258" t="s">
        <v>1122</v>
      </c>
      <c r="G40" s="230"/>
      <c r="H40" s="228"/>
      <c r="I40" s="228"/>
      <c r="J40" s="232"/>
      <c r="K40" s="232"/>
      <c r="L40" s="271" t="str">
        <f t="shared" si="0"/>
        <v xml:space="preserve">            { line: "si no tengo amor, nada., (Fa,,15)(Sol,,250)",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Sol</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6.5" thickTop="1" thickBot="1">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 t="shared" si="29"/>
        <v>1</v>
      </c>
      <c r="B42" t="s">
        <v>2584</v>
      </c>
      <c r="C42" s="251" t="s">
        <v>2657</v>
      </c>
      <c r="D42" s="228" t="s">
        <v>1131</v>
      </c>
      <c r="E42" s="228"/>
      <c r="F42" s="230"/>
      <c r="G42" s="230"/>
      <c r="H42" s="228"/>
      <c r="I42" s="228"/>
      <c r="J42" s="232"/>
      <c r="K42" s="232"/>
      <c r="L42" s="282" t="str">
        <f t="shared" si="0"/>
        <v xml:space="preserve">            { line: "PORQUE EL AMOR,, (Do,,15)", sC: "ta as"},</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2</v>
      </c>
      <c r="B43" t="s">
        <v>2282</v>
      </c>
      <c r="C43" s="251" t="s">
        <v>2658</v>
      </c>
      <c r="D43" s="228" t="s">
        <v>1112</v>
      </c>
      <c r="E43" s="228" t="s">
        <v>1121</v>
      </c>
      <c r="F43" s="230" t="s">
        <v>1131</v>
      </c>
      <c r="G43" s="230"/>
      <c r="H43" s="228"/>
      <c r="I43" s="228"/>
      <c r="J43" s="232"/>
      <c r="K43" s="232"/>
      <c r="L43" s="282" t="str">
        <f t="shared" ref="L43" si="30">IF(C43="","",_xlfn.CONCAT("            { line: ","""",C43,", ",M43:AN43,""", sC: ","""",B43,"""},"))</f>
        <v xml:space="preserve">            { line: "EL AMOR, EL AMOR,, (La,m,15)(Do,,250)", sC: "as"},</v>
      </c>
      <c r="M43" s="218" t="str">
        <f t="shared" ref="M43" si="31">IF(N43="","","(")</f>
        <v>(</v>
      </c>
      <c r="N43" s="183" t="str">
        <f t="shared" ref="N43" si="32">IF(D43="","",D43)</f>
        <v>La</v>
      </c>
      <c r="O43" s="216" t="str">
        <f t="shared" ref="O43" si="33">IF(N43="","",",")</f>
        <v>,</v>
      </c>
      <c r="P43" s="225" t="str">
        <f t="shared" ref="P43" si="34">IF(E43="","",E43)</f>
        <v>m</v>
      </c>
      <c r="Q43" s="217" t="str">
        <f t="shared" ref="Q43" si="35">IF(N43="","",",")</f>
        <v>,</v>
      </c>
      <c r="R43" s="168">
        <f t="shared" ref="R43" si="36">IF(N43="","",15)</f>
        <v>15</v>
      </c>
      <c r="S43" s="218" t="str">
        <f t="shared" ref="S43" si="37">IF(N43="","",")")</f>
        <v>)</v>
      </c>
      <c r="T43" s="219" t="str">
        <f t="shared" ref="T43" si="38">IF(U43="","","(")</f>
        <v>(</v>
      </c>
      <c r="U43" s="181" t="str">
        <f t="shared" ref="U43" si="39">IF(F43="","",F43)</f>
        <v>Do</v>
      </c>
      <c r="V43" s="185" t="str">
        <f t="shared" ref="V43" si="40">IF(U43="","",",")</f>
        <v>,</v>
      </c>
      <c r="W43" s="177" t="str">
        <f t="shared" ref="W43" si="41">IF(G43="","",G43)</f>
        <v/>
      </c>
      <c r="X43" s="185" t="str">
        <f t="shared" ref="X43" si="42">IF(U43="","",",")</f>
        <v>,</v>
      </c>
      <c r="Y43" s="185">
        <f t="shared" ref="Y43" si="43">IF(U43="","",250)</f>
        <v>250</v>
      </c>
      <c r="Z43" s="218" t="str">
        <f t="shared" ref="Z43" si="44">IF(U43="","",")")</f>
        <v>)</v>
      </c>
      <c r="AA43" s="175" t="str">
        <f t="shared" ref="AA43" si="45">IF(AB43="","","(")</f>
        <v/>
      </c>
      <c r="AB43" s="183" t="str">
        <f t="shared" ref="AB43" si="46">IF(H43="","",H43)</f>
        <v/>
      </c>
      <c r="AC43" s="184" t="str">
        <f t="shared" ref="AC43" si="47">IF(AB43="","",",")</f>
        <v/>
      </c>
      <c r="AD43" s="225" t="str">
        <f t="shared" ref="AD43" si="48">IF(I43="","",I43)</f>
        <v/>
      </c>
      <c r="AE43" s="176" t="str">
        <f t="shared" ref="AE43" si="49">IF(AB43="","",",")</f>
        <v/>
      </c>
      <c r="AF43" s="168" t="str">
        <f t="shared" ref="AF43" si="50">IF(AB43="","",350)</f>
        <v/>
      </c>
      <c r="AG43" s="168" t="str">
        <f t="shared" ref="AG43" si="51">IF(AB43="","",")")</f>
        <v/>
      </c>
      <c r="AH43" s="179" t="str">
        <f t="shared" ref="AH43" si="52">IF(AI43="","","(")</f>
        <v/>
      </c>
      <c r="AI43" s="256" t="str">
        <f t="shared" ref="AI43" si="53">IF(J43="","",J43)</f>
        <v/>
      </c>
      <c r="AJ43" s="185" t="str">
        <f t="shared" ref="AJ43" si="54">IF(AI43="","",",")</f>
        <v/>
      </c>
      <c r="AK43" s="185" t="str">
        <f t="shared" ref="AK43" si="55">IF(K43="","",K43)</f>
        <v/>
      </c>
      <c r="AL43" s="185" t="str">
        <f t="shared" ref="AL43" si="56">IF(AI43="","",",")</f>
        <v/>
      </c>
      <c r="AM43" s="185" t="str">
        <f t="shared" ref="AM43" si="57">IF(AI43="","",450)</f>
        <v/>
      </c>
      <c r="AN43" s="185" t="str">
        <f t="shared" ref="AN43" si="58">IF(AI43="","",")")</f>
        <v/>
      </c>
    </row>
    <row r="44" spans="1:40" ht="24.5" thickTop="1" thickBot="1">
      <c r="A44">
        <f t="shared" si="29"/>
        <v>3</v>
      </c>
      <c r="B44" t="s">
        <v>2282</v>
      </c>
      <c r="C44" s="251" t="s">
        <v>2659</v>
      </c>
      <c r="D44" s="228"/>
      <c r="E44" s="228"/>
      <c r="F44" s="230"/>
      <c r="G44" s="230"/>
      <c r="H44" s="228"/>
      <c r="I44" s="228"/>
      <c r="J44" s="232"/>
      <c r="K44" s="232"/>
      <c r="L44" s="282" t="str">
        <f t="shared" si="0"/>
        <v xml:space="preserve">            { line: "ES PACIENTE, ES SERVICIAL,,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4</v>
      </c>
      <c r="B45" t="s">
        <v>2282</v>
      </c>
      <c r="C45" s="251" t="s">
        <v>2660</v>
      </c>
      <c r="D45" s="228" t="s">
        <v>1112</v>
      </c>
      <c r="E45" s="228" t="s">
        <v>1121</v>
      </c>
      <c r="F45" s="230"/>
      <c r="G45" s="230"/>
      <c r="H45" s="228"/>
      <c r="I45" s="228"/>
      <c r="J45" s="232"/>
      <c r="K45" s="232"/>
      <c r="L45" s="282" t="str">
        <f t="shared" si="0"/>
        <v xml:space="preserve">            { line: "NO ES ENVIDIOSO,, (La,m,15)", sC: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5" thickTop="1" thickBot="1">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v>1</v>
      </c>
      <c r="B47" t="s">
        <v>2282</v>
      </c>
      <c r="C47" s="251" t="s">
        <v>2661</v>
      </c>
      <c r="D47" s="228" t="s">
        <v>1131</v>
      </c>
      <c r="E47" s="228"/>
      <c r="F47" s="230"/>
      <c r="G47" s="230"/>
      <c r="H47" s="228"/>
      <c r="I47" s="228"/>
      <c r="J47" s="232"/>
      <c r="K47" s="232"/>
      <c r="L47" s="271" t="str">
        <f>IF(C47="","",_xlfn.CONCAT("            { line: ","""",C47,", ",M47:AN47,""", sC: ","""",B47,"""},"))</f>
        <v xml:space="preserve">            { line: "NO SE JACTA, NO SE ENGRÍE,, (Do,,15)", sC: "as"},</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+A47+1</f>
        <v>2</v>
      </c>
      <c r="B48" t="s">
        <v>2282</v>
      </c>
      <c r="C48" s="251" t="s">
        <v>2662</v>
      </c>
      <c r="D48" s="228" t="s">
        <v>1112</v>
      </c>
      <c r="E48" s="228" t="s">
        <v>1121</v>
      </c>
      <c r="F48" s="230"/>
      <c r="G48" s="230"/>
      <c r="H48" s="228"/>
      <c r="I48" s="228"/>
      <c r="J48" s="232"/>
      <c r="K48" s="232"/>
      <c r="L48" s="271" t="str">
        <f t="shared" ref="L48:L63" si="59">IF(C48="","",_xlfn.CONCAT("            { line: ","""",C48,", ",M48:AN48,""", sC: ","""",B48,"""},"))</f>
        <v xml:space="preserve">            { line: "ES DECOROSO,, (La,m,15)", sC: "as"},</v>
      </c>
      <c r="M48" s="218" t="str">
        <f t="shared" si="7"/>
        <v>(</v>
      </c>
      <c r="N48" s="183" t="str">
        <f t="shared" si="1"/>
        <v>La</v>
      </c>
      <c r="O48" s="216" t="str">
        <f t="shared" si="8"/>
        <v>,</v>
      </c>
      <c r="P48" s="225" t="str">
        <f t="shared" si="2"/>
        <v>m</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ref="A49:A63" si="60">+A48+1</f>
        <v>3</v>
      </c>
      <c r="B49" t="s">
        <v>2282</v>
      </c>
      <c r="C49" s="251" t="s">
        <v>2663</v>
      </c>
      <c r="D49" s="228" t="s">
        <v>1113</v>
      </c>
      <c r="E49" s="228"/>
      <c r="F49" s="230" t="s">
        <v>1122</v>
      </c>
      <c r="G49" s="230"/>
      <c r="H49" s="228"/>
      <c r="I49" s="228"/>
      <c r="J49" s="232"/>
      <c r="K49" s="232"/>
      <c r="L49" s="271" t="str">
        <f t="shared" si="59"/>
        <v xml:space="preserve">            { line: "NO BUSCA LO SUYO, NO SE IRRITA., (Fa,,15)(Sol,,250)", sC: "as"},</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v>
      </c>
      <c r="U49" s="181" t="str">
        <f t="shared" si="3"/>
        <v>Sol</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A51">
        <f>+A49+1</f>
        <v>4</v>
      </c>
      <c r="B51" t="s">
        <v>2282</v>
      </c>
      <c r="C51" s="251" t="s">
        <v>2664</v>
      </c>
      <c r="D51" s="228" t="s">
        <v>1131</v>
      </c>
      <c r="E51" s="228"/>
      <c r="F51" s="230"/>
      <c r="G51" s="230"/>
      <c r="H51" s="228"/>
      <c r="I51" s="228"/>
      <c r="J51" s="232"/>
      <c r="K51" s="232"/>
      <c r="L51" s="271" t="str">
        <f t="shared" si="59"/>
        <v xml:space="preserve">            { line: "NO TOMA EN CUENTA EL MAL,, (Do,,15)", sC: "as"},</v>
      </c>
      <c r="M51" s="218" t="str">
        <f t="shared" si="7"/>
        <v>(</v>
      </c>
      <c r="N51" s="183" t="str">
        <f t="shared" si="1"/>
        <v>Do</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60"/>
        <v>5</v>
      </c>
      <c r="B52" t="s">
        <v>2282</v>
      </c>
      <c r="C52" s="251" t="s">
        <v>2664</v>
      </c>
      <c r="D52" s="228" t="s">
        <v>1112</v>
      </c>
      <c r="E52" s="228" t="s">
        <v>1121</v>
      </c>
      <c r="F52" s="230"/>
      <c r="G52" s="230"/>
      <c r="H52" s="228"/>
      <c r="I52" s="228"/>
      <c r="J52" s="232"/>
      <c r="K52" s="232"/>
      <c r="L52" s="271" t="str">
        <f t="shared" si="59"/>
        <v xml:space="preserve">            { line: "NO TOMA EN CUENTA EL MAL,, (La,m,15)", sC: "as"},</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60"/>
        <v>6</v>
      </c>
      <c r="B53" t="s">
        <v>2282</v>
      </c>
      <c r="C53" s="251" t="s">
        <v>2665</v>
      </c>
      <c r="D53" s="228" t="s">
        <v>1113</v>
      </c>
      <c r="E53" s="228"/>
      <c r="F53" s="230"/>
      <c r="G53" s="230"/>
      <c r="H53" s="228"/>
      <c r="I53" s="228"/>
      <c r="J53" s="232"/>
      <c r="K53" s="232"/>
      <c r="L53" s="271" t="str">
        <f t="shared" si="59"/>
        <v xml:space="preserve">            { line: "NO SE ALEGRA DE LA INJUSTICIA,, (Fa,,15)", sC: "as"},</v>
      </c>
      <c r="M53" s="218" t="str">
        <f t="shared" si="7"/>
        <v>(</v>
      </c>
      <c r="N53" s="183" t="str">
        <f t="shared" si="1"/>
        <v>Fa</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60"/>
        <v>7</v>
      </c>
      <c r="B54" t="s">
        <v>2282</v>
      </c>
      <c r="C54" s="251" t="s">
        <v>2666</v>
      </c>
      <c r="D54" s="228" t="s">
        <v>1122</v>
      </c>
      <c r="E54" s="228"/>
      <c r="F54" s="230"/>
      <c r="G54" s="230"/>
      <c r="H54" s="228"/>
      <c r="I54" s="228"/>
      <c r="J54" s="232"/>
      <c r="K54" s="232"/>
      <c r="L54" s="271" t="str">
        <f t="shared" si="59"/>
        <v xml:space="preserve">            { line: "SE ALEGRA CON LA VERDAD.,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A56">
        <f>+A54+1</f>
        <v>8</v>
      </c>
      <c r="B56" t="s">
        <v>2282</v>
      </c>
      <c r="C56" s="251" t="s">
        <v>2667</v>
      </c>
      <c r="D56" s="228" t="s">
        <v>1131</v>
      </c>
      <c r="E56" s="228"/>
      <c r="F56" s="230"/>
      <c r="G56" s="230"/>
      <c r="H56" s="228"/>
      <c r="I56" s="228"/>
      <c r="J56" s="232"/>
      <c r="K56" s="232"/>
      <c r="L56" s="271" t="str">
        <f t="shared" si="59"/>
        <v xml:space="preserve">            { line: "TODO LO CREE,, (Do,,15)", sC: "as"},</v>
      </c>
      <c r="M56" s="218" t="str">
        <f t="shared" si="7"/>
        <v>(</v>
      </c>
      <c r="N56" s="183" t="str">
        <f t="shared" si="1"/>
        <v>Do</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60"/>
        <v>9</v>
      </c>
      <c r="B57" t="s">
        <v>2282</v>
      </c>
      <c r="C57" s="251" t="s">
        <v>2668</v>
      </c>
      <c r="D57" s="228" t="s">
        <v>1112</v>
      </c>
      <c r="E57" s="228" t="s">
        <v>1121</v>
      </c>
      <c r="F57" s="230"/>
      <c r="G57" s="230"/>
      <c r="H57" s="228"/>
      <c r="I57" s="228"/>
      <c r="J57" s="232"/>
      <c r="K57" s="232"/>
      <c r="L57" s="282" t="str">
        <f t="shared" si="59"/>
        <v xml:space="preserve">            { line: "TODO LO EXCUSA,, (La,m,15)", sC: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60"/>
        <v>10</v>
      </c>
      <c r="B58" t="s">
        <v>2282</v>
      </c>
      <c r="C58" s="251" t="s">
        <v>2669</v>
      </c>
      <c r="D58" s="228" t="s">
        <v>1131</v>
      </c>
      <c r="E58" s="228"/>
      <c r="F58" s="230"/>
      <c r="G58" s="230"/>
      <c r="H58" s="228"/>
      <c r="I58" s="228"/>
      <c r="J58" s="232"/>
      <c r="K58" s="232"/>
      <c r="L58" s="282" t="str">
        <f t="shared" si="59"/>
        <v xml:space="preserve">            { line: "TODO LO ESPERA,, (Do,,15)", sC: "as"},</v>
      </c>
      <c r="M58" s="218" t="str">
        <f t="shared" si="7"/>
        <v>(</v>
      </c>
      <c r="N58" s="183" t="str">
        <f t="shared" si="1"/>
        <v>Do</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60"/>
        <v>11</v>
      </c>
      <c r="B59" t="s">
        <v>2282</v>
      </c>
      <c r="C59" s="251" t="s">
        <v>2670</v>
      </c>
      <c r="D59" s="228"/>
      <c r="E59" s="228"/>
      <c r="F59" s="230"/>
      <c r="G59" s="230"/>
      <c r="H59" s="228"/>
      <c r="I59" s="228"/>
      <c r="J59" s="232"/>
      <c r="K59" s="232"/>
      <c r="L59" s="282" t="str">
        <f t="shared" si="59"/>
        <v xml:space="preserve">            { line: "SOPORTA TODO, SOPORTA TODO., ", sC: "as"},</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6.5" thickTop="1" thickBot="1">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4.5" thickTop="1" thickBot="1">
      <c r="A61">
        <f>+A59+1</f>
        <v>12</v>
      </c>
      <c r="B61" t="s">
        <v>2282</v>
      </c>
      <c r="C61" s="251" t="s">
        <v>2671</v>
      </c>
      <c r="D61" s="228" t="s">
        <v>1131</v>
      </c>
      <c r="E61" s="228"/>
      <c r="F61" s="230" t="s">
        <v>1112</v>
      </c>
      <c r="G61" s="230" t="s">
        <v>1121</v>
      </c>
      <c r="H61" s="228"/>
      <c r="I61" s="228"/>
      <c r="J61" s="232"/>
      <c r="K61" s="232"/>
      <c r="L61" s="282" t="str">
        <f t="shared" si="59"/>
        <v xml:space="preserve">            { line: "PORQUE EL AMOR, EL AMOR,, (Do,,15)(La,m,250)", sC: "as"},</v>
      </c>
      <c r="M61" s="218" t="str">
        <f t="shared" si="7"/>
        <v>(</v>
      </c>
      <c r="N61" s="183" t="str">
        <f t="shared" si="1"/>
        <v>Do</v>
      </c>
      <c r="O61" s="216" t="str">
        <f t="shared" si="8"/>
        <v>,</v>
      </c>
      <c r="P61" s="225" t="str">
        <f t="shared" si="2"/>
        <v/>
      </c>
      <c r="Q61" s="217" t="str">
        <f t="shared" si="9"/>
        <v>,</v>
      </c>
      <c r="R61" s="168">
        <f t="shared" si="10"/>
        <v>15</v>
      </c>
      <c r="S61" s="218" t="str">
        <f t="shared" si="11"/>
        <v>)</v>
      </c>
      <c r="T61" s="219" t="str">
        <f t="shared" si="12"/>
        <v>(</v>
      </c>
      <c r="U61" s="181" t="str">
        <f t="shared" si="3"/>
        <v>La</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60"/>
        <v>13</v>
      </c>
      <c r="B62" t="s">
        <v>2282</v>
      </c>
      <c r="C62" s="251" t="s">
        <v>2672</v>
      </c>
      <c r="D62" s="228" t="s">
        <v>1131</v>
      </c>
      <c r="E62" s="228"/>
      <c r="F62" s="230"/>
      <c r="G62" s="230"/>
      <c r="H62" s="228"/>
      <c r="I62" s="228"/>
      <c r="J62" s="232"/>
      <c r="K62" s="232"/>
      <c r="L62" s="282" t="str">
        <f t="shared" si="59"/>
        <v xml:space="preserve">            { line: "PORQUE EL AMOR ES DIOS,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60"/>
        <v>14</v>
      </c>
      <c r="B63" t="s">
        <v>2282</v>
      </c>
      <c r="C63" s="251" t="s">
        <v>2673</v>
      </c>
      <c r="D63" s="228"/>
      <c r="E63" s="228"/>
      <c r="F63" s="230"/>
      <c r="G63" s="230"/>
      <c r="H63" s="228"/>
      <c r="I63" s="228"/>
      <c r="J63" s="232"/>
      <c r="K63" s="232"/>
      <c r="L63" s="282" t="str">
        <f t="shared" si="59"/>
        <v xml:space="preserve">            { line: "ES DIOS, ES DIOS., ", sC: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 customHeight="1" thickTop="1">
      <c r="B64" s="211"/>
      <c r="C64" s="211"/>
      <c r="D64" s="211"/>
      <c r="E64" s="211"/>
      <c r="F64" s="211"/>
      <c r="G64" s="211"/>
      <c r="H64" s="211"/>
      <c r="I64" s="211"/>
      <c r="J64" s="211"/>
      <c r="K64" s="211"/>
      <c r="L64" s="213" t="str">
        <f ca="1">_xlfn.CONCAT("]}, // ULTIMA LINEA DEL CANTO: ",L1)</f>
        <v>]}, // ULTIMA LINEA DEL CANTO: ERES DIGNO DE TOMAR EL LIBRO</v>
      </c>
      <c r="M64" s="211"/>
    </row>
    <row r="65" spans="12:13" ht="20.5">
      <c r="L65" s="214" t="s">
        <v>2316</v>
      </c>
      <c r="M65" s="166"/>
    </row>
    <row r="66" spans="12:13">
      <c r="M6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892B364-B9B7-4840-B13F-C0D9ED83BA85}">
          <x14:formula1>
            <xm:f>List!$B$1:$B$4</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4" sqref="B4"/>
    </sheetView>
  </sheetViews>
  <sheetFormatPr defaultRowHeight="14.5"/>
  <cols>
    <col min="1" max="1" width="13.1796875" customWidth="1"/>
    <col min="2" max="2" width="60.81640625" bestFit="1" customWidth="1"/>
    <col min="3" max="3" width="4.7265625" customWidth="1"/>
    <col min="4" max="4" width="4.7265625" hidden="1" customWidth="1"/>
    <col min="5" max="5" width="4.7265625" customWidth="1"/>
    <col min="6" max="6" width="4.7265625" hidden="1" customWidth="1"/>
    <col min="7" max="7" width="6.54296875" bestFit="1" customWidth="1"/>
    <col min="8" max="9" width="4.7265625" hidden="1" customWidth="1"/>
    <col min="10" max="10" width="4.7265625" customWidth="1"/>
    <col min="11" max="11" width="4.7265625" hidden="1" customWidth="1"/>
    <col min="12" max="12" width="4.7265625" customWidth="1"/>
    <col min="13" max="13" width="4.7265625" hidden="1" customWidth="1"/>
    <col min="14" max="14" width="6.54296875" bestFit="1" customWidth="1"/>
    <col min="15" max="16" width="4.7265625" hidden="1" customWidth="1"/>
    <col min="17" max="17" width="4.7265625" customWidth="1"/>
    <col min="18" max="18" width="4.7265625" hidden="1" customWidth="1"/>
    <col min="19" max="19" width="4.7265625" customWidth="1"/>
    <col min="20" max="20" width="4.7265625" hidden="1" customWidth="1"/>
    <col min="21" max="21" width="6.54296875" bestFit="1" customWidth="1"/>
    <col min="22" max="23" width="4.7265625" hidden="1" customWidth="1"/>
    <col min="24" max="24" width="4.7265625" customWidth="1"/>
    <col min="25" max="25" width="4.7265625" hidden="1" customWidth="1"/>
    <col min="26" max="26" width="4.7265625" customWidth="1"/>
    <col min="27" max="27" width="4.7265625" hidden="1" customWidth="1"/>
    <col min="28" max="28" width="6.54296875" bestFit="1" customWidth="1"/>
    <col min="29" max="29" width="4.7265625" hidden="1" customWidth="1"/>
    <col min="30" max="30" width="175.81640625" customWidth="1"/>
    <col min="31" max="31" width="1.7265625" hidden="1" customWidth="1"/>
    <col min="32" max="32" width="5.81640625" bestFit="1" customWidth="1"/>
    <col min="33" max="33" width="2.26953125" bestFit="1" customWidth="1"/>
    <col min="34" max="34" width="4.1796875" bestFit="1" customWidth="1"/>
    <col min="35" max="35" width="2.26953125" bestFit="1" customWidth="1"/>
    <col min="36" max="36" width="6.54296875" bestFit="1" customWidth="1"/>
    <col min="37" max="38" width="2.453125" bestFit="1" customWidth="1"/>
    <col min="39" max="39" width="5.81640625" bestFit="1" customWidth="1"/>
    <col min="40" max="40" width="2.26953125" bestFit="1" customWidth="1"/>
    <col min="41" max="41" width="4.1796875" bestFit="1" customWidth="1"/>
    <col min="42" max="42" width="2.26953125" bestFit="1" customWidth="1"/>
    <col min="43" max="43" width="6.54296875" bestFit="1" customWidth="1"/>
    <col min="44" max="44" width="2.453125" bestFit="1" customWidth="1"/>
    <col min="45" max="49" width="4.26953125" customWidth="1"/>
    <col min="50" max="50" width="6.54296875" bestFit="1" customWidth="1"/>
    <col min="51" max="59" width="4.26953125" customWidth="1"/>
  </cols>
  <sheetData>
    <row r="1" spans="1:50" ht="71.5" customHeight="1">
      <c r="A1" s="61"/>
      <c r="B1" s="148" cm="1">
        <f t="array" aca="1" ref="B1" ca="1">SumarE1HojaAnterior()+1</f>
        <v>67</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str">
        <f ca="1">VLOOKUP(B1,'Codigo Canto'!A3:AQ236,38,FALSE)</f>
        <v>ERES HERMOSO</v>
      </c>
      <c r="AG1" s="136"/>
      <c r="AH1" s="136"/>
      <c r="AI1" s="14"/>
      <c r="AW1" s="14"/>
      <c r="AX1" s="7"/>
    </row>
    <row r="2" spans="1:50" ht="39.5">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
      <c r="AD4" s="48" t="s">
        <v>1422</v>
      </c>
    </row>
    <row r="5" spans="1:50" ht="23">
      <c r="AD5" s="48" t="str">
        <f ca="1">_xlfn.CONCAT("║                ",AD1,"               ║")</f>
        <v>║                ERES HERMOSO               ║</v>
      </c>
    </row>
    <row r="6" spans="1:50" ht="23">
      <c r="AD6" s="48" t="s">
        <v>1432</v>
      </c>
    </row>
    <row r="7" spans="1:50" ht="23">
      <c r="AD7" s="88" t="s">
        <v>2267</v>
      </c>
    </row>
    <row r="8" spans="1:50" ht="23">
      <c r="B8" t="str"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ereshermoso</v>
      </c>
      <c r="AD8" s="164" t="str">
        <f ca="1">_xlfn.CONCAT("        id: ","""",B8,"""",",")</f>
        <v xml:space="preserve">        id: "ereshermoso",</v>
      </c>
    </row>
    <row r="9" spans="1:50" ht="23">
      <c r="B9" t="str">
        <f ca="1">PROPER(AD1)</f>
        <v>Eres Hermoso</v>
      </c>
      <c r="AD9" s="164" t="str">
        <f ca="1">_xlfn.CONCAT("        tt: ","""",B9,"""",",")</f>
        <v xml:space="preserve">        tt: "Eres Hermoso",</v>
      </c>
    </row>
    <row r="10" spans="1:50" ht="23">
      <c r="B10" t="str">
        <f ca="1">PROPER(AD1)</f>
        <v>Eres Hermoso</v>
      </c>
      <c r="AD10" s="164" t="str">
        <f ca="1">_xlfn.CONCAT("        title: ","""",B10,"""",",")</f>
        <v xml:space="preserve">        title: "Eres Hermoso",</v>
      </c>
    </row>
    <row r="11" spans="1:50" ht="23">
      <c r="B11" t="str">
        <f ca="1">VLOOKUP(B1,'Codigo Canto'!A3:AQ236,12,FALSE)</f>
        <v xml:space="preserve">Salmo 45 (44) </v>
      </c>
      <c r="AD11" s="164" t="str">
        <f ca="1">_xlfn.CONCAT("        ","subtitle: ","""",B11,"""",",")</f>
        <v xml:space="preserve">        subtitle: "Salmo 45 (44) ",</v>
      </c>
    </row>
    <row r="12" spans="1:50" ht="23">
      <c r="B12" t="str">
        <f ca="1">VLOOKUP(B1,Codigo!A3:AP240,42,FALSE)</f>
        <v>category: ["PreCatecumenado","Entrada","Fracción del Pan","Antiguo Testamento"],</v>
      </c>
      <c r="AD12" s="164" t="str">
        <f ca="1">_xlfn.CONCAT("        ",B12)</f>
        <v xml:space="preserve">        category: ["PreCatecumenado","Entrada","Fracción del Pan","Antiguo Testamento"],</v>
      </c>
    </row>
    <row r="13" spans="1:50" ht="23">
      <c r="B13">
        <v>3</v>
      </c>
      <c r="AD13" s="164" t="str">
        <f>_xlfn.CONCAT("        cejilla: ","""",B13,"""",",")</f>
        <v xml:space="preserve">        cejilla: "3",</v>
      </c>
    </row>
    <row r="14" spans="1:50" ht="23">
      <c r="AD14" s="164" t="str">
        <f>_xlfn.CONCAT("        nCan: ","""",B14,"""",",")</f>
        <v xml:space="preserve">        nCan: "",</v>
      </c>
    </row>
    <row r="15" spans="1:50" ht="23">
      <c r="B15">
        <f ca="1">VLOOKUP(B1,'Codigo Canto'!A3:AP240,1,FALSE)</f>
        <v>67</v>
      </c>
      <c r="AD15" s="164" t="str">
        <f ca="1">_xlfn.CONCAT("        dbno: ","""",B15,"""",",")</f>
        <v xml:space="preserve">        dbno: "67",</v>
      </c>
    </row>
    <row r="16" spans="1:50" ht="23">
      <c r="AD16" s="164" t="str">
        <f>_xlfn.CONCAT("        notes: ","""",B16,"""",",")</f>
        <v xml:space="preserve">        notes: "",</v>
      </c>
    </row>
    <row r="17" spans="1:31" ht="23">
      <c r="B17" t="str">
        <f ca="1">B8</f>
        <v>ereshermoso</v>
      </c>
      <c r="AD17" s="164" t="str">
        <f ca="1">_xlfn.CONCAT("        audioSrc: ","""/audio/",B17,".mp3""",",")</f>
        <v xml:space="preserve">        audioSrc: "/audio/ereshermoso.mp3",</v>
      </c>
    </row>
    <row r="18" spans="1:31" ht="23">
      <c r="AD18" s="48" t="s">
        <v>2278</v>
      </c>
    </row>
    <row r="19" spans="1:31" ht="23">
      <c r="AD19" s="164" t="s">
        <v>2274</v>
      </c>
    </row>
    <row r="20" spans="1:31" ht="23">
      <c r="AD20" s="164" t="s">
        <v>2275</v>
      </c>
    </row>
    <row r="21" spans="1:31" ht="23">
      <c r="AD21" s="164" t="s">
        <v>2276</v>
      </c>
    </row>
    <row r="22" spans="1:31" ht="23">
      <c r="AD22" s="164" t="s">
        <v>2277</v>
      </c>
    </row>
    <row r="23" spans="1:31" ht="23">
      <c r="A23">
        <f ca="1">+B1-1</f>
        <v>66</v>
      </c>
      <c r="B23" t="str">
        <f ca="1">VLOOKUP(A23,Buscador!A3:AP240,31,FALSE)</f>
        <v>/resucito/src/index.html?canto=eresdignodetomarellibro</v>
      </c>
      <c r="AD23" s="164" t="str">
        <f ca="1">_xlfn.CONCAT("        ant: ","""",B23,"""",",")</f>
        <v xml:space="preserve">        ant: "/resucito/src/index.html?canto=eresdignodetomarellibro",</v>
      </c>
    </row>
    <row r="24" spans="1:31" ht="23">
      <c r="A24">
        <f ca="1">+B1+1</f>
        <v>68</v>
      </c>
      <c r="B24" t="str">
        <f ca="1">VLOOKUP(A24,Buscador!A3:AP240,31,FALSE)</f>
        <v>/resucito/src/index.html?canto=espaciente</v>
      </c>
      <c r="AD24" s="164" t="str">
        <f ca="1">_xlfn.CONCAT("        sig: ","""",B24,"""",",")</f>
        <v xml:space="preserve">        sig: "/resucito/src/index.html?canto=espaciente",</v>
      </c>
    </row>
    <row r="25" spans="1:31" ht="23">
      <c r="AD25" s="48" t="s">
        <v>2279</v>
      </c>
    </row>
    <row r="26" spans="1:31" ht="36" thickBot="1">
      <c r="AD26" s="212" t="s">
        <v>2313</v>
      </c>
    </row>
    <row r="27" spans="1:31" ht="24.5" thickTop="1" thickBot="1">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4.5" thickTop="1" thickBot="1">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4.5" thickTop="1" thickBot="1">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4.5" thickTop="1" thickBot="1">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4.5" thickTop="1" thickBot="1">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4.5" thickTop="1" thickBot="1">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4.5" thickTop="1" thickBot="1">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4.5" thickTop="1" thickBot="1">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4.5" thickTop="1" thickBot="1">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4.5" thickTop="1" thickBot="1">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4.5" thickTop="1" thickBot="1">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4.5" thickTop="1" thickBot="1">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4.5" thickTop="1" thickBot="1">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4.5" thickTop="1" thickBot="1">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4.5" thickTop="1" thickBot="1">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4.5" thickTop="1" thickBot="1">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 thickBot="1">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4.5" thickTop="1" thickBot="1">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4.5" thickTop="1" thickBot="1">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4.5" thickTop="1" thickBot="1">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4.5" thickTop="1" thickBot="1">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4.5" thickTop="1" thickBot="1">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4.5" thickTop="1" thickBot="1">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4.5" thickTop="1" thickBot="1">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3.5" thickBot="1">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3.5" thickBot="1">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4.5" thickTop="1" thickBot="1">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4.5" thickTop="1" thickBot="1">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4.5" thickTop="1" thickBot="1">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4.5" thickTop="1" thickBot="1">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5" customHeight="1" thickBot="1">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3.5" thickBot="1">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3.5" thickBot="1">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4.5" thickTop="1" thickBot="1">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4.5" thickTop="1" thickBot="1">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4.5" thickTop="1" thickBot="1">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4.5" thickTop="1" thickBot="1">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str">
        <f ca="1">_xlfn.CONCAT("]} // ULTIMA LINEA DEL CANTO: ",B9)</f>
        <v>]} // ULTIMA LINEA DEL CANTO: Eres Hermoso</v>
      </c>
      <c r="AE68" s="211"/>
    </row>
    <row r="69" spans="1:31" ht="20.5">
      <c r="AD69" s="214" t="s">
        <v>2316</v>
      </c>
      <c r="AE69" s="166" t="e">
        <f>IF(#REF!="","","(")</f>
        <v>#REF!</v>
      </c>
    </row>
    <row r="70" spans="1:31">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8585200</xdr:colOff>
                    <xdr:row>1</xdr:row>
                    <xdr:rowOff>88900</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7899400</xdr:colOff>
                    <xdr:row>1</xdr:row>
                    <xdr:rowOff>88900</xdr:rowOff>
                  </from>
                  <to>
                    <xdr:col>29</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4.5"/>
  <cols>
    <col min="1" max="1" width="13.1796875" customWidth="1"/>
    <col min="2" max="2" width="60.81640625" bestFit="1" customWidth="1"/>
    <col min="3" max="3" width="175.81640625" customWidth="1"/>
    <col min="4" max="4" width="1.7265625" hidden="1" customWidth="1"/>
    <col min="5" max="5" width="5" bestFit="1" customWidth="1"/>
    <col min="6" max="6" width="2.1796875" hidden="1" customWidth="1"/>
    <col min="7" max="7" width="4" bestFit="1" customWidth="1"/>
    <col min="8" max="8" width="2.1796875" hidden="1" customWidth="1"/>
    <col min="9" max="9" width="6.453125" bestFit="1" customWidth="1"/>
    <col min="10" max="11" width="2.26953125" hidden="1" customWidth="1"/>
    <col min="12" max="12" width="5.81640625" bestFit="1" customWidth="1"/>
    <col min="13" max="13" width="2.1796875" hidden="1" customWidth="1"/>
    <col min="14" max="14" width="4" bestFit="1" customWidth="1"/>
    <col min="15" max="15" width="2.1796875" hidden="1" customWidth="1"/>
    <col min="16" max="16" width="6.453125" bestFit="1" customWidth="1"/>
    <col min="17" max="17" width="4.26953125" hidden="1" customWidth="1"/>
    <col min="18" max="32" width="4.26953125" customWidth="1"/>
  </cols>
  <sheetData>
    <row r="1" spans="1:23" ht="71.5" customHeight="1">
      <c r="A1" s="61"/>
      <c r="B1" s="148" cm="1">
        <f t="array" aca="1" ref="B1" ca="1">SumarE1HojaAnterior()+1</f>
        <v>1</v>
      </c>
      <c r="C1" s="165" t="str">
        <f ca="1">VLOOKUP(B1,'Codigo Canto'!A3:AQ236,38,FALSE)</f>
        <v>A LA VÍCTIMA PASCUAL</v>
      </c>
      <c r="F1" s="136"/>
      <c r="G1" s="136"/>
      <c r="H1" s="14"/>
      <c r="V1" s="14"/>
      <c r="W1" s="7"/>
    </row>
    <row r="2" spans="1:23" ht="39.5">
      <c r="A2" s="163" t="s">
        <v>2281</v>
      </c>
      <c r="B2" s="162" t="s">
        <v>2180</v>
      </c>
      <c r="C2" s="156" t="str">
        <f>IF(B2="","",_xlfn.CONCAT("Cejilla ",B2," traste"))</f>
        <v>Cejilla 5ᵒ traste</v>
      </c>
    </row>
    <row r="3" spans="1:23" ht="34.5">
      <c r="B3" s="156" t="str">
        <f>IF(B2="","",_xlfn.CONCAT(B2," traste"))</f>
        <v>5ᵒ traste</v>
      </c>
      <c r="C3" s="48" t="s">
        <v>1421</v>
      </c>
    </row>
    <row r="4" spans="1:23" ht="23">
      <c r="C4" s="48" t="s">
        <v>1422</v>
      </c>
    </row>
    <row r="5" spans="1:23" ht="23">
      <c r="C5" s="48" t="str">
        <f ca="1">_xlfn.CONCAT("║                ",C1,"               ║")</f>
        <v>║                A LA VÍCTIMA PASCUAL               ║</v>
      </c>
    </row>
    <row r="6" spans="1:23" ht="23">
      <c r="C6" s="48" t="s">
        <v>1432</v>
      </c>
    </row>
    <row r="7" spans="1:23" ht="23">
      <c r="C7" s="88" t="s">
        <v>2267</v>
      </c>
    </row>
    <row r="8" spans="1:23" ht="23">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
      <c r="B9" t="str">
        <f ca="1">PROPER(C1)</f>
        <v>A La Víctima Pascual</v>
      </c>
      <c r="C9" s="164" t="str">
        <f ca="1">_xlfn.CONCAT("        tt: ","""",B9,"""",",")</f>
        <v xml:space="preserve">        tt: "A La Víctima Pascual",</v>
      </c>
    </row>
    <row r="10" spans="1:23" ht="23">
      <c r="B10" t="str">
        <f ca="1">PROPER(C1)</f>
        <v>A La Víctima Pascual</v>
      </c>
      <c r="C10" s="164" t="str">
        <f ca="1">_xlfn.CONCAT("        title: ","""",B10,"""",",")</f>
        <v xml:space="preserve">        title: "A La Víctima Pascual",</v>
      </c>
    </row>
    <row r="11" spans="1:23" ht="23">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
      <c r="B13">
        <v>2</v>
      </c>
      <c r="C13" s="164" t="str">
        <f>_xlfn.CONCAT("        cejilla: ","""",B13,"""",",")</f>
        <v xml:space="preserve">        cejilla: "2",</v>
      </c>
    </row>
    <row r="14" spans="1:23" ht="23">
      <c r="C14" s="164" t="str">
        <f>_xlfn.CONCAT("        nCan: ","""",B14,"""",",")</f>
        <v xml:space="preserve">        nCan: "",</v>
      </c>
    </row>
    <row r="15" spans="1:23" ht="23">
      <c r="B15">
        <f ca="1">VLOOKUP(B1,'Codigo Canto'!A3:AP240,1,FALSE)</f>
        <v>1</v>
      </c>
      <c r="C15" s="164" t="str">
        <f ca="1">_xlfn.CONCAT("        dbno: ","""",B15,"""",",")</f>
        <v xml:space="preserve">        dbno: "1",</v>
      </c>
    </row>
    <row r="16" spans="1:23" ht="23">
      <c r="C16" s="164" t="str">
        <f>_xlfn.CONCAT("        notes: ","""",B16,"""",",")</f>
        <v xml:space="preserve">        notes: "",</v>
      </c>
    </row>
    <row r="17" spans="1:31" ht="23">
      <c r="B17" t="str">
        <f ca="1">B8</f>
        <v>alavictimapascual</v>
      </c>
      <c r="C17" s="164" t="str">
        <f ca="1">_xlfn.CONCAT("        audioSrc: ","""/audio/",B17,".mp3""",",")</f>
        <v xml:space="preserve">        audioSrc: "/audio/alavictimapascual.mp3",</v>
      </c>
    </row>
    <row r="18" spans="1:31" ht="23">
      <c r="C18" s="48" t="s">
        <v>2278</v>
      </c>
    </row>
    <row r="19" spans="1:31" ht="23">
      <c r="C19" s="164" t="s">
        <v>2274</v>
      </c>
    </row>
    <row r="20" spans="1:31" ht="23">
      <c r="C20" s="164" t="s">
        <v>2275</v>
      </c>
    </row>
    <row r="21" spans="1:31" ht="23">
      <c r="C21" s="164" t="s">
        <v>2276</v>
      </c>
    </row>
    <row r="22" spans="1:31" ht="23">
      <c r="C22" s="164" t="s">
        <v>2277</v>
      </c>
    </row>
    <row r="23" spans="1:31" ht="23">
      <c r="A23">
        <f ca="1">+B1-1</f>
        <v>0</v>
      </c>
      <c r="B23" t="e">
        <f ca="1">VLOOKUP(A23,Buscador!A3:AP240,31,FALSE)</f>
        <v>#N/A</v>
      </c>
      <c r="C23" s="164" t="e">
        <f ca="1">_xlfn.CONCAT("        ant: ","""",B23,"""",",")</f>
        <v>#N/A</v>
      </c>
    </row>
    <row r="24" spans="1:31" ht="23">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
      <c r="C25" s="48" t="s">
        <v>2279</v>
      </c>
    </row>
    <row r="26" spans="1:31" ht="36" thickBot="1">
      <c r="C26" s="212" t="s">
        <v>2313</v>
      </c>
    </row>
    <row r="27" spans="1:31" ht="24.5" thickTop="1" thickBot="1">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4.5" thickTop="1" thickBot="1">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4.5" thickTop="1" thickBot="1">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4.5" thickTop="1" thickBot="1">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4.5" thickTop="1" thickBot="1">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4.5" thickTop="1" thickBot="1">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4.5" thickTop="1" thickBot="1">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4.5" thickTop="1" thickBot="1">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4.5" thickTop="1" thickBot="1">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4.5" thickTop="1" thickBot="1">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4.5" thickTop="1" thickBot="1">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4.5" thickTop="1" thickBot="1">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4.5" thickTop="1" thickBot="1">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4.5" thickTop="1" thickBot="1">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4.5" thickTop="1" thickBot="1">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4.5" thickTop="1" thickBot="1">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 thickBot="1">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4.5" thickTop="1" thickBot="1">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4.5" thickTop="1" thickBot="1">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4.5" thickTop="1" thickBot="1">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4.5" thickTop="1" thickBot="1">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4.5" thickTop="1" thickBot="1">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4.5" thickTop="1" thickBot="1">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4.5" thickTop="1" thickBot="1">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4.5" thickTop="1" thickBot="1">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4.5" thickTop="1" thickBot="1">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4.5" thickTop="1" thickBot="1">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4.5" thickTop="1" thickBot="1">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4.5" thickTop="1" thickBot="1">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4.5" thickTop="1" thickBot="1">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4.5" thickTop="1" thickBot="1">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5" customHeight="1" thickBot="1">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4.5" thickTop="1" thickBot="1">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4.5" thickTop="1" thickBot="1">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4.5" thickTop="1" thickBot="1">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4.5" thickTop="1" thickBot="1">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4.5" thickTop="1" thickBot="1">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4.5" thickTop="1" thickBot="1">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4.5" thickTop="1" thickBot="1">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3.5">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3.5">
      <c r="D70" s="166" t="str">
        <f t="shared" si="1"/>
        <v/>
      </c>
      <c r="F70" s="182" t="str">
        <f t="shared" si="2"/>
        <v/>
      </c>
      <c r="H70" s="170" t="str">
        <f t="shared" si="3"/>
        <v/>
      </c>
      <c r="J70" s="171" t="str">
        <f t="shared" si="4"/>
        <v/>
      </c>
      <c r="M70" s="173" t="str">
        <f t="shared" si="6"/>
        <v/>
      </c>
      <c r="O70" s="173" t="str">
        <f t="shared" si="7"/>
        <v/>
      </c>
      <c r="Q70" s="12" t="str">
        <f t="shared" si="9"/>
        <v/>
      </c>
    </row>
    <row r="71" spans="1:30" ht="23.5">
      <c r="F71" s="182" t="str">
        <f t="shared" si="2"/>
        <v/>
      </c>
      <c r="H71" s="170" t="str">
        <f t="shared" si="3"/>
        <v/>
      </c>
      <c r="J71" s="171" t="str">
        <f t="shared" si="4"/>
        <v/>
      </c>
      <c r="M71" s="173" t="str">
        <f t="shared" si="6"/>
        <v/>
      </c>
      <c r="O71" s="173" t="str">
        <f t="shared" si="7"/>
        <v/>
      </c>
      <c r="Q71" s="12" t="str">
        <f t="shared" si="9"/>
        <v/>
      </c>
    </row>
    <row r="72" spans="1:30" ht="23.5">
      <c r="F72" s="182" t="str">
        <f t="shared" si="2"/>
        <v/>
      </c>
      <c r="H72" s="170" t="str">
        <f t="shared" si="3"/>
        <v/>
      </c>
      <c r="J72" s="171" t="str">
        <f t="shared" si="4"/>
        <v/>
      </c>
      <c r="M72" s="173" t="str">
        <f t="shared" si="6"/>
        <v/>
      </c>
      <c r="O72" s="173" t="str">
        <f t="shared" si="7"/>
        <v/>
      </c>
      <c r="Q72" s="12" t="str">
        <f t="shared" si="9"/>
        <v/>
      </c>
    </row>
    <row r="73" spans="1:30" ht="23.5">
      <c r="F73" s="182" t="str">
        <f t="shared" si="2"/>
        <v/>
      </c>
      <c r="H73" s="170" t="str">
        <f t="shared" si="3"/>
        <v/>
      </c>
      <c r="J73" s="171" t="str">
        <f t="shared" si="4"/>
        <v/>
      </c>
      <c r="M73" s="173" t="str">
        <f t="shared" si="6"/>
        <v/>
      </c>
      <c r="O73" s="173" t="str">
        <f t="shared" si="7"/>
        <v/>
      </c>
      <c r="Q73" s="12" t="str">
        <f t="shared" si="9"/>
        <v/>
      </c>
    </row>
    <row r="74" spans="1:30" ht="23.5">
      <c r="F74" s="182" t="str">
        <f t="shared" si="2"/>
        <v/>
      </c>
      <c r="H74" s="170" t="str">
        <f t="shared" si="3"/>
        <v/>
      </c>
      <c r="J74" s="171" t="str">
        <f t="shared" si="4"/>
        <v/>
      </c>
      <c r="M74" s="173" t="str">
        <f t="shared" si="6"/>
        <v/>
      </c>
      <c r="O74" s="173" t="str">
        <f t="shared" si="7"/>
        <v/>
      </c>
      <c r="Q74" s="12" t="str">
        <f t="shared" si="9"/>
        <v/>
      </c>
    </row>
    <row r="75" spans="1:30" ht="23.5">
      <c r="F75" s="182" t="str">
        <f t="shared" si="2"/>
        <v/>
      </c>
      <c r="H75" s="170" t="str">
        <f t="shared" si="3"/>
        <v/>
      </c>
      <c r="J75" s="171" t="str">
        <f t="shared" si="4"/>
        <v/>
      </c>
      <c r="M75" s="173" t="str">
        <f t="shared" si="6"/>
        <v/>
      </c>
      <c r="O75" s="173" t="str">
        <f t="shared" si="7"/>
        <v/>
      </c>
      <c r="Q75" s="12" t="str">
        <f t="shared" si="9"/>
        <v/>
      </c>
    </row>
    <row r="76" spans="1:30" ht="23.5">
      <c r="F76" s="182" t="str">
        <f t="shared" si="2"/>
        <v/>
      </c>
      <c r="H76" s="170" t="str">
        <f t="shared" si="3"/>
        <v/>
      </c>
      <c r="J76" s="171" t="str">
        <f t="shared" si="4"/>
        <v/>
      </c>
      <c r="M76" s="173" t="str">
        <f t="shared" si="6"/>
        <v/>
      </c>
      <c r="O76" s="173" t="str">
        <f t="shared" si="7"/>
        <v/>
      </c>
      <c r="Q76" s="12" t="str">
        <f t="shared" si="9"/>
        <v/>
      </c>
    </row>
    <row r="77" spans="1:30" ht="23.5">
      <c r="F77" s="182" t="str">
        <f t="shared" si="2"/>
        <v/>
      </c>
      <c r="H77" s="170" t="str">
        <f t="shared" si="3"/>
        <v/>
      </c>
      <c r="J77" s="171" t="str">
        <f t="shared" si="4"/>
        <v/>
      </c>
      <c r="M77" s="173" t="str">
        <f t="shared" si="6"/>
        <v/>
      </c>
      <c r="O77" s="173" t="str">
        <f t="shared" si="7"/>
        <v/>
      </c>
      <c r="Q77" s="12" t="str">
        <f t="shared" si="9"/>
        <v/>
      </c>
    </row>
    <row r="78" spans="1:30" ht="23.5">
      <c r="F78" s="182" t="str">
        <f t="shared" si="2"/>
        <v/>
      </c>
      <c r="H78" s="170" t="str">
        <f t="shared" si="3"/>
        <v/>
      </c>
      <c r="J78" s="171" t="str">
        <f t="shared" si="4"/>
        <v/>
      </c>
      <c r="M78" s="173" t="str">
        <f t="shared" si="6"/>
        <v/>
      </c>
      <c r="O78" s="173" t="str">
        <f t="shared" si="7"/>
        <v/>
      </c>
      <c r="Q78" s="12" t="str">
        <f t="shared" si="9"/>
        <v/>
      </c>
    </row>
    <row r="79" spans="1:30" ht="23.5">
      <c r="F79" s="182" t="str">
        <f t="shared" si="2"/>
        <v/>
      </c>
      <c r="H79" s="170" t="str">
        <f t="shared" si="3"/>
        <v/>
      </c>
      <c r="J79" s="171" t="str">
        <f t="shared" si="4"/>
        <v/>
      </c>
      <c r="M79" s="173" t="str">
        <f t="shared" si="6"/>
        <v/>
      </c>
      <c r="O79" s="173" t="str">
        <f t="shared" si="7"/>
        <v/>
      </c>
      <c r="Q79" s="12" t="str">
        <f t="shared" si="9"/>
        <v/>
      </c>
    </row>
    <row r="80" spans="1:30" ht="23.5">
      <c r="F80" s="182" t="str">
        <f t="shared" si="2"/>
        <v/>
      </c>
      <c r="H80" s="170" t="str">
        <f t="shared" si="3"/>
        <v/>
      </c>
      <c r="J80" s="171" t="str">
        <f t="shared" si="4"/>
        <v/>
      </c>
      <c r="M80" s="173" t="str">
        <f t="shared" si="6"/>
        <v/>
      </c>
      <c r="O80" s="173" t="str">
        <f t="shared" si="7"/>
        <v/>
      </c>
      <c r="Q80" s="12" t="str">
        <f t="shared" si="9"/>
        <v/>
      </c>
    </row>
    <row r="81" spans="6:17" ht="23.5">
      <c r="F81" s="182" t="str">
        <f t="shared" si="2"/>
        <v/>
      </c>
      <c r="H81" s="170" t="str">
        <f t="shared" si="3"/>
        <v/>
      </c>
      <c r="J81" s="171" t="str">
        <f t="shared" si="4"/>
        <v/>
      </c>
      <c r="M81" s="173" t="str">
        <f t="shared" si="6"/>
        <v/>
      </c>
      <c r="O81" s="173" t="str">
        <f t="shared" si="7"/>
        <v/>
      </c>
      <c r="Q81" s="12" t="str">
        <f t="shared" si="9"/>
        <v/>
      </c>
    </row>
    <row r="82" spans="6:17" ht="23.5">
      <c r="F82" s="182" t="str">
        <f t="shared" si="2"/>
        <v/>
      </c>
      <c r="H82" s="170" t="str">
        <f t="shared" si="3"/>
        <v/>
      </c>
      <c r="J82" s="171" t="str">
        <f t="shared" si="4"/>
        <v/>
      </c>
      <c r="M82" s="173" t="str">
        <f t="shared" si="6"/>
        <v/>
      </c>
      <c r="O82" s="173" t="str">
        <f t="shared" si="7"/>
        <v/>
      </c>
      <c r="Q82" s="12" t="str">
        <f t="shared" si="9"/>
        <v/>
      </c>
    </row>
    <row r="83" spans="6:17" ht="23.5">
      <c r="F83" s="182" t="str">
        <f t="shared" si="2"/>
        <v/>
      </c>
      <c r="H83" s="170" t="str">
        <f t="shared" si="3"/>
        <v/>
      </c>
      <c r="J83" s="171" t="str">
        <f t="shared" si="4"/>
        <v/>
      </c>
      <c r="M83" s="173" t="str">
        <f t="shared" si="6"/>
        <v/>
      </c>
      <c r="O83" s="173" t="str">
        <f t="shared" si="7"/>
        <v/>
      </c>
      <c r="Q83" s="12" t="str">
        <f t="shared" si="9"/>
        <v/>
      </c>
    </row>
    <row r="84" spans="6:17" ht="23.5">
      <c r="F84" s="182" t="str">
        <f t="shared" si="2"/>
        <v/>
      </c>
      <c r="H84" s="170" t="str">
        <f t="shared" si="3"/>
        <v/>
      </c>
      <c r="J84" s="171" t="str">
        <f t="shared" si="4"/>
        <v/>
      </c>
      <c r="M84" s="173" t="str">
        <f t="shared" si="6"/>
        <v/>
      </c>
      <c r="O84" s="173" t="str">
        <f t="shared" si="7"/>
        <v/>
      </c>
      <c r="Q84" s="12" t="str">
        <f t="shared" si="9"/>
        <v/>
      </c>
    </row>
    <row r="85" spans="6:17" ht="23.5">
      <c r="F85" s="182" t="str">
        <f t="shared" si="2"/>
        <v/>
      </c>
      <c r="H85" s="170" t="str">
        <f t="shared" si="3"/>
        <v/>
      </c>
      <c r="J85" s="171" t="str">
        <f t="shared" si="4"/>
        <v/>
      </c>
      <c r="M85" s="173" t="str">
        <f t="shared" si="6"/>
        <v/>
      </c>
      <c r="O85" s="173" t="str">
        <f t="shared" si="7"/>
        <v/>
      </c>
      <c r="Q85" s="12" t="str">
        <f t="shared" si="9"/>
        <v/>
      </c>
    </row>
    <row r="86" spans="6:17" ht="23.5">
      <c r="F86" s="182" t="str">
        <f t="shared" si="2"/>
        <v/>
      </c>
      <c r="H86" s="170" t="str">
        <f t="shared" si="3"/>
        <v/>
      </c>
      <c r="J86" s="171" t="str">
        <f t="shared" si="4"/>
        <v/>
      </c>
      <c r="M86" s="173" t="str">
        <f t="shared" si="6"/>
        <v/>
      </c>
      <c r="O86" s="173" t="str">
        <f t="shared" si="7"/>
        <v/>
      </c>
      <c r="Q86" s="12" t="str">
        <f t="shared" si="9"/>
        <v/>
      </c>
    </row>
    <row r="87" spans="6:17" ht="23.5">
      <c r="F87" s="182" t="str">
        <f t="shared" si="2"/>
        <v/>
      </c>
      <c r="H87" s="170" t="str">
        <f t="shared" si="3"/>
        <v/>
      </c>
      <c r="J87" s="171" t="str">
        <f t="shared" si="4"/>
        <v/>
      </c>
      <c r="M87" s="173" t="str">
        <f t="shared" si="6"/>
        <v/>
      </c>
      <c r="O87" s="173" t="str">
        <f t="shared" si="7"/>
        <v/>
      </c>
      <c r="Q87" s="12" t="str">
        <f t="shared" si="9"/>
        <v/>
      </c>
    </row>
    <row r="88" spans="6:17" ht="23.5">
      <c r="F88" s="182" t="str">
        <f t="shared" si="2"/>
        <v/>
      </c>
      <c r="H88" s="170" t="str">
        <f t="shared" si="3"/>
        <v/>
      </c>
      <c r="J88" s="171" t="str">
        <f t="shared" si="4"/>
        <v/>
      </c>
      <c r="M88" s="173" t="str">
        <f t="shared" si="6"/>
        <v/>
      </c>
      <c r="O88" s="173" t="str">
        <f t="shared" si="7"/>
        <v/>
      </c>
      <c r="Q88" s="12" t="str">
        <f t="shared" si="9"/>
        <v/>
      </c>
    </row>
    <row r="89" spans="6:17" ht="23.5">
      <c r="F89" s="182" t="str">
        <f t="shared" si="2"/>
        <v/>
      </c>
      <c r="H89" s="170" t="str">
        <f t="shared" si="3"/>
        <v/>
      </c>
      <c r="J89" s="171" t="str">
        <f t="shared" si="4"/>
        <v/>
      </c>
      <c r="M89" s="173" t="str">
        <f t="shared" si="6"/>
        <v/>
      </c>
      <c r="O89" s="173" t="str">
        <f t="shared" si="7"/>
        <v/>
      </c>
      <c r="Q89" s="12" t="str">
        <f t="shared" si="9"/>
        <v/>
      </c>
    </row>
    <row r="90" spans="6:17" ht="23.5">
      <c r="F90" s="182" t="str">
        <f t="shared" si="2"/>
        <v/>
      </c>
      <c r="H90" s="170" t="str">
        <f t="shared" si="3"/>
        <v/>
      </c>
      <c r="J90" s="171" t="str">
        <f t="shared" si="4"/>
        <v/>
      </c>
      <c r="M90" s="173" t="str">
        <f t="shared" si="6"/>
        <v/>
      </c>
      <c r="O90" s="173" t="str">
        <f t="shared" si="7"/>
        <v/>
      </c>
      <c r="Q90" s="12" t="str">
        <f t="shared" si="9"/>
        <v/>
      </c>
    </row>
    <row r="91" spans="6:17" ht="23.5">
      <c r="F91" s="182" t="str">
        <f t="shared" si="2"/>
        <v/>
      </c>
      <c r="H91" s="170" t="str">
        <f t="shared" si="3"/>
        <v/>
      </c>
      <c r="J91" s="171" t="str">
        <f t="shared" si="4"/>
        <v/>
      </c>
      <c r="M91" s="173" t="str">
        <f t="shared" si="6"/>
        <v/>
      </c>
      <c r="O91" s="173" t="str">
        <f t="shared" si="7"/>
        <v/>
      </c>
      <c r="Q91" s="12" t="str">
        <f t="shared" si="9"/>
        <v/>
      </c>
    </row>
    <row r="92" spans="6:17" ht="23.5">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3.5">
      <c r="F93" s="182" t="str">
        <f t="shared" si="41"/>
        <v/>
      </c>
      <c r="H93" s="170" t="str">
        <f t="shared" si="42"/>
        <v/>
      </c>
      <c r="J93" s="171" t="str">
        <f t="shared" si="43"/>
        <v/>
      </c>
      <c r="M93" s="173" t="str">
        <f t="shared" si="44"/>
        <v/>
      </c>
      <c r="O93" s="173" t="str">
        <f t="shared" si="45"/>
        <v/>
      </c>
      <c r="Q93" s="12" t="str">
        <f t="shared" si="46"/>
        <v/>
      </c>
    </row>
    <row r="94" spans="6:17" ht="23.5">
      <c r="F94" s="182" t="str">
        <f t="shared" si="41"/>
        <v/>
      </c>
      <c r="H94" s="170" t="str">
        <f t="shared" si="42"/>
        <v/>
      </c>
      <c r="J94" s="171" t="str">
        <f t="shared" si="43"/>
        <v/>
      </c>
      <c r="M94" s="173" t="str">
        <f t="shared" si="44"/>
        <v/>
      </c>
      <c r="O94" s="173" t="str">
        <f t="shared" si="45"/>
        <v/>
      </c>
      <c r="Q94" s="12" t="str">
        <f t="shared" si="46"/>
        <v/>
      </c>
    </row>
    <row r="95" spans="6:17" ht="23.5">
      <c r="F95" s="182" t="str">
        <f t="shared" si="41"/>
        <v/>
      </c>
      <c r="H95" s="170" t="str">
        <f t="shared" si="42"/>
        <v/>
      </c>
      <c r="J95" s="171" t="str">
        <f t="shared" si="43"/>
        <v/>
      </c>
      <c r="M95" s="173" t="str">
        <f t="shared" si="44"/>
        <v/>
      </c>
      <c r="O95" s="173" t="str">
        <f t="shared" si="45"/>
        <v/>
      </c>
      <c r="Q95" s="12" t="str">
        <f t="shared" si="46"/>
        <v/>
      </c>
    </row>
    <row r="96" spans="6:17" ht="23.5">
      <c r="F96" s="182" t="str">
        <f t="shared" si="41"/>
        <v/>
      </c>
      <c r="H96" s="170" t="str">
        <f t="shared" si="42"/>
        <v/>
      </c>
      <c r="J96" s="171" t="str">
        <f t="shared" si="43"/>
        <v/>
      </c>
      <c r="M96" s="173" t="str">
        <f t="shared" si="44"/>
        <v/>
      </c>
      <c r="O96" s="173" t="str">
        <f t="shared" si="45"/>
        <v/>
      </c>
      <c r="Q96" s="12" t="str">
        <f t="shared" si="46"/>
        <v/>
      </c>
    </row>
    <row r="97" spans="6:17" ht="23.5">
      <c r="F97" s="182" t="str">
        <f t="shared" si="41"/>
        <v/>
      </c>
      <c r="H97" s="170" t="str">
        <f t="shared" si="42"/>
        <v/>
      </c>
      <c r="J97" s="171" t="str">
        <f t="shared" si="43"/>
        <v/>
      </c>
      <c r="M97" s="173" t="str">
        <f t="shared" si="44"/>
        <v/>
      </c>
      <c r="O97" s="173" t="str">
        <f t="shared" si="45"/>
        <v/>
      </c>
      <c r="Q97" s="12" t="str">
        <f t="shared" si="46"/>
        <v/>
      </c>
    </row>
    <row r="98" spans="6:17" ht="23.5">
      <c r="F98" s="182" t="str">
        <f t="shared" si="41"/>
        <v/>
      </c>
      <c r="H98" s="170" t="str">
        <f t="shared" si="42"/>
        <v/>
      </c>
      <c r="J98" s="171" t="str">
        <f t="shared" si="43"/>
        <v/>
      </c>
      <c r="M98" s="173" t="str">
        <f t="shared" si="44"/>
        <v/>
      </c>
      <c r="O98" s="173" t="str">
        <f t="shared" si="45"/>
        <v/>
      </c>
      <c r="Q98" s="12" t="str">
        <f t="shared" si="46"/>
        <v/>
      </c>
    </row>
    <row r="99" spans="6:17" ht="23.5">
      <c r="F99" s="182" t="str">
        <f t="shared" si="41"/>
        <v/>
      </c>
      <c r="H99" s="170" t="str">
        <f t="shared" si="42"/>
        <v/>
      </c>
      <c r="J99" s="171" t="str">
        <f t="shared" si="43"/>
        <v/>
      </c>
      <c r="M99" s="173" t="str">
        <f t="shared" si="44"/>
        <v/>
      </c>
      <c r="O99" s="173" t="str">
        <f t="shared" si="45"/>
        <v/>
      </c>
      <c r="Q99" s="12" t="str">
        <f t="shared" si="46"/>
        <v/>
      </c>
    </row>
    <row r="100" spans="6:17" ht="23.5">
      <c r="F100" s="182" t="str">
        <f t="shared" si="41"/>
        <v/>
      </c>
      <c r="H100" s="170" t="str">
        <f t="shared" si="42"/>
        <v/>
      </c>
      <c r="J100" s="171" t="str">
        <f t="shared" si="43"/>
        <v/>
      </c>
      <c r="M100" s="173" t="str">
        <f t="shared" si="44"/>
        <v/>
      </c>
      <c r="O100" s="173" t="str">
        <f t="shared" si="45"/>
        <v/>
      </c>
      <c r="Q100" s="12" t="str">
        <f t="shared" si="46"/>
        <v/>
      </c>
    </row>
    <row r="101" spans="6:17" ht="23.5">
      <c r="F101" s="182" t="str">
        <f t="shared" si="41"/>
        <v/>
      </c>
      <c r="H101" s="170" t="str">
        <f t="shared" si="42"/>
        <v/>
      </c>
      <c r="J101" s="171" t="str">
        <f t="shared" si="43"/>
        <v/>
      </c>
      <c r="M101" s="173" t="str">
        <f t="shared" si="44"/>
        <v/>
      </c>
      <c r="O101" s="173" t="str">
        <f t="shared" si="45"/>
        <v/>
      </c>
      <c r="Q101" s="12" t="str">
        <f t="shared" si="46"/>
        <v/>
      </c>
    </row>
    <row r="102" spans="6:17" ht="23.5">
      <c r="F102" s="182" t="str">
        <f t="shared" si="41"/>
        <v/>
      </c>
      <c r="H102" s="170" t="str">
        <f t="shared" si="42"/>
        <v/>
      </c>
      <c r="J102" s="171" t="str">
        <f t="shared" si="43"/>
        <v/>
      </c>
      <c r="M102" s="173" t="str">
        <f t="shared" si="44"/>
        <v/>
      </c>
      <c r="O102" s="173" t="str">
        <f t="shared" si="45"/>
        <v/>
      </c>
      <c r="Q102" s="12" t="str">
        <f t="shared" si="46"/>
        <v/>
      </c>
    </row>
    <row r="103" spans="6:17" ht="23.5">
      <c r="F103" s="182" t="str">
        <f t="shared" si="41"/>
        <v/>
      </c>
      <c r="H103" s="170" t="str">
        <f t="shared" si="42"/>
        <v/>
      </c>
      <c r="J103" s="171" t="str">
        <f t="shared" si="43"/>
        <v/>
      </c>
      <c r="M103" s="173" t="str">
        <f t="shared" si="44"/>
        <v/>
      </c>
      <c r="O103" s="173" t="str">
        <f t="shared" si="45"/>
        <v/>
      </c>
      <c r="Q103" s="12" t="str">
        <f t="shared" si="46"/>
        <v/>
      </c>
    </row>
    <row r="104" spans="6:17" ht="23.5">
      <c r="F104" s="182" t="str">
        <f t="shared" si="41"/>
        <v/>
      </c>
      <c r="H104" s="170" t="str">
        <f t="shared" si="42"/>
        <v/>
      </c>
      <c r="J104" s="171" t="str">
        <f t="shared" si="43"/>
        <v/>
      </c>
      <c r="M104" s="173" t="str">
        <f t="shared" si="44"/>
        <v/>
      </c>
      <c r="O104" s="173" t="str">
        <f t="shared" si="45"/>
        <v/>
      </c>
      <c r="Q104" s="12" t="str">
        <f t="shared" si="46"/>
        <v/>
      </c>
    </row>
    <row r="105" spans="6:17" ht="23.5">
      <c r="F105" s="182" t="str">
        <f t="shared" si="41"/>
        <v/>
      </c>
      <c r="H105" s="170" t="str">
        <f t="shared" si="42"/>
        <v/>
      </c>
      <c r="J105" s="171" t="str">
        <f t="shared" si="43"/>
        <v/>
      </c>
      <c r="M105" s="173" t="str">
        <f t="shared" si="44"/>
        <v/>
      </c>
      <c r="O105" s="173" t="str">
        <f t="shared" si="45"/>
        <v/>
      </c>
      <c r="Q105" s="12" t="str">
        <f t="shared" si="46"/>
        <v/>
      </c>
    </row>
    <row r="106" spans="6:17" ht="23.5">
      <c r="F106" s="182" t="str">
        <f t="shared" si="41"/>
        <v/>
      </c>
      <c r="H106" s="170" t="str">
        <f t="shared" si="42"/>
        <v/>
      </c>
      <c r="J106" s="171" t="str">
        <f t="shared" si="43"/>
        <v/>
      </c>
      <c r="M106" s="173" t="str">
        <f t="shared" si="44"/>
        <v/>
      </c>
      <c r="O106" s="173" t="str">
        <f t="shared" si="45"/>
        <v/>
      </c>
      <c r="Q106" s="12" t="str">
        <f t="shared" si="46"/>
        <v/>
      </c>
    </row>
    <row r="107" spans="6:17" ht="23.5">
      <c r="F107" s="182" t="str">
        <f t="shared" si="41"/>
        <v/>
      </c>
      <c r="H107" s="170" t="str">
        <f t="shared" si="42"/>
        <v/>
      </c>
      <c r="J107" s="171" t="str">
        <f t="shared" si="43"/>
        <v/>
      </c>
      <c r="M107" s="173" t="str">
        <f t="shared" si="44"/>
        <v/>
      </c>
      <c r="O107" s="173" t="str">
        <f t="shared" si="45"/>
        <v/>
      </c>
      <c r="Q107" s="12" t="str">
        <f t="shared" si="46"/>
        <v/>
      </c>
    </row>
    <row r="108" spans="6:17" ht="23.5">
      <c r="F108" s="182" t="str">
        <f t="shared" si="41"/>
        <v/>
      </c>
      <c r="H108" s="170" t="str">
        <f t="shared" si="42"/>
        <v/>
      </c>
      <c r="J108" s="171" t="str">
        <f t="shared" si="43"/>
        <v/>
      </c>
      <c r="M108" s="173" t="str">
        <f t="shared" si="44"/>
        <v/>
      </c>
      <c r="O108" s="173" t="str">
        <f t="shared" si="45"/>
        <v/>
      </c>
      <c r="Q108" s="12" t="str">
        <f t="shared" si="46"/>
        <v/>
      </c>
    </row>
    <row r="109" spans="6:17" ht="23.5">
      <c r="F109" s="182" t="str">
        <f t="shared" si="41"/>
        <v/>
      </c>
      <c r="M109" s="173" t="str">
        <f t="shared" si="44"/>
        <v/>
      </c>
      <c r="O109" s="173" t="str">
        <f t="shared" si="45"/>
        <v/>
      </c>
      <c r="Q109" s="12" t="str">
        <f t="shared" si="46"/>
        <v/>
      </c>
    </row>
    <row r="110" spans="6:17" ht="23.5">
      <c r="F110" s="182" t="str">
        <f t="shared" si="41"/>
        <v/>
      </c>
      <c r="M110" s="173" t="str">
        <f t="shared" si="44"/>
        <v/>
      </c>
      <c r="O110" s="173" t="str">
        <f t="shared" si="45"/>
        <v/>
      </c>
      <c r="Q110" s="12" t="str">
        <f t="shared" si="46"/>
        <v/>
      </c>
    </row>
    <row r="111" spans="6:17" ht="23.5">
      <c r="F111" s="182" t="str">
        <f t="shared" si="41"/>
        <v/>
      </c>
      <c r="O111" s="173" t="str">
        <f t="shared" si="45"/>
        <v/>
      </c>
      <c r="Q111" s="12" t="str">
        <f t="shared" si="46"/>
        <v/>
      </c>
    </row>
    <row r="112" spans="6:17" ht="23.5">
      <c r="F112" s="182" t="str">
        <f t="shared" si="41"/>
        <v/>
      </c>
    </row>
    <row r="113" spans="6:6" ht="23.5">
      <c r="F113" s="182" t="str">
        <f t="shared" si="41"/>
        <v/>
      </c>
    </row>
    <row r="114" spans="6:6" ht="23.5">
      <c r="F114" s="182" t="str">
        <f t="shared" si="41"/>
        <v/>
      </c>
    </row>
    <row r="115" spans="6:6" ht="23.5">
      <c r="F115" s="182" t="str">
        <f t="shared" si="41"/>
        <v/>
      </c>
    </row>
    <row r="116" spans="6:6" ht="23.5">
      <c r="F116" s="182" t="str">
        <f t="shared" si="41"/>
        <v/>
      </c>
    </row>
    <row r="117" spans="6:6" ht="23.5">
      <c r="F117" s="182" t="str">
        <f t="shared" si="41"/>
        <v/>
      </c>
    </row>
    <row r="118" spans="6:6" ht="23.5">
      <c r="F118" s="182" t="str">
        <f t="shared" si="41"/>
        <v/>
      </c>
    </row>
    <row r="119" spans="6:6" ht="23.5">
      <c r="F119" s="182" t="str">
        <f t="shared" si="41"/>
        <v/>
      </c>
    </row>
    <row r="120" spans="6:6" ht="23.5">
      <c r="F120" s="182" t="str">
        <f t="shared" si="41"/>
        <v/>
      </c>
    </row>
    <row r="121" spans="6:6" ht="23.5">
      <c r="F121" s="182" t="str">
        <f t="shared" si="41"/>
        <v/>
      </c>
    </row>
    <row r="122" spans="6:6" ht="23.5">
      <c r="F122" s="182" t="str">
        <f t="shared" si="41"/>
        <v/>
      </c>
    </row>
    <row r="123" spans="6:6" ht="23.5">
      <c r="F123" s="182" t="str">
        <f t="shared" si="41"/>
        <v/>
      </c>
    </row>
    <row r="124" spans="6:6" ht="23.5">
      <c r="F124" s="182" t="str">
        <f t="shared" si="41"/>
        <v/>
      </c>
    </row>
    <row r="125" spans="6:6" ht="23.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8585200</xdr:colOff>
                    <xdr:row>1</xdr:row>
                    <xdr:rowOff>88900</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7899400</xdr:colOff>
                    <xdr:row>1</xdr:row>
                    <xdr:rowOff>88900</xdr:rowOff>
                  </from>
                  <to>
                    <xdr:col>2</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4.5"/>
  <sheetData>
    <row r="1" spans="1:2">
      <c r="A1" t="s">
        <v>2176</v>
      </c>
      <c r="B1" t="s">
        <v>1153</v>
      </c>
    </row>
    <row r="2" spans="1:2">
      <c r="A2" t="s">
        <v>2177</v>
      </c>
      <c r="B2" t="s">
        <v>1150</v>
      </c>
    </row>
    <row r="3" spans="1:2">
      <c r="A3" t="s">
        <v>2178</v>
      </c>
      <c r="B3" t="s">
        <v>1152</v>
      </c>
    </row>
    <row r="4" spans="1:2">
      <c r="A4" t="s">
        <v>2179</v>
      </c>
      <c r="B4" t="s">
        <v>1151</v>
      </c>
    </row>
    <row r="5" spans="1:2">
      <c r="A5" t="s">
        <v>2180</v>
      </c>
    </row>
    <row r="6" spans="1:2">
      <c r="A6" t="s">
        <v>2181</v>
      </c>
    </row>
    <row r="7" spans="1:2">
      <c r="A7" t="s">
        <v>2182</v>
      </c>
    </row>
    <row r="8" spans="1:2">
      <c r="A8" t="s">
        <v>2183</v>
      </c>
    </row>
    <row r="9" spans="1:2">
      <c r="A9" t="s">
        <v>2184</v>
      </c>
    </row>
    <row r="10" spans="1:2">
      <c r="A10" t="s">
        <v>2185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4.5"/>
  <cols>
    <col min="2" max="2" width="29" bestFit="1" customWidth="1"/>
    <col min="3" max="3" width="29" customWidth="1"/>
    <col min="4" max="6" width="15.54296875" customWidth="1"/>
    <col min="7" max="7" width="29" customWidth="1"/>
    <col min="8" max="8" width="36" bestFit="1" customWidth="1"/>
    <col min="9" max="9" width="47.453125" bestFit="1" customWidth="1"/>
  </cols>
  <sheetData>
    <row r="1" spans="1:10">
      <c r="H1" s="9" t="s">
        <v>1476</v>
      </c>
      <c r="I1" t="s">
        <v>1477</v>
      </c>
    </row>
    <row r="2" spans="1:10">
      <c r="A2" s="121" t="s">
        <v>276</v>
      </c>
      <c r="B2" s="122" t="s">
        <v>282</v>
      </c>
      <c r="C2" s="123"/>
      <c r="D2" s="123"/>
      <c r="E2" s="123"/>
      <c r="F2" s="123"/>
      <c r="G2" s="123"/>
      <c r="H2" s="9"/>
    </row>
    <row r="3" spans="1:10">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3.5" outlineLevelRow="1"/>
  <cols>
    <col min="1" max="1" width="36.7265625" bestFit="1" customWidth="1"/>
    <col min="2" max="2" width="7.54296875" style="12" bestFit="1" customWidth="1"/>
    <col min="3" max="3" width="53.453125" style="13" customWidth="1"/>
    <col min="4" max="4" width="42.7265625" style="12" bestFit="1" customWidth="1"/>
    <col min="5" max="5" width="28.81640625" bestFit="1" customWidth="1"/>
    <col min="6" max="6" width="19.1796875" style="14" bestFit="1" customWidth="1"/>
    <col min="7" max="7" width="13.26953125" style="14" bestFit="1" customWidth="1"/>
    <col min="8" max="8" width="20.453125" style="14" customWidth="1"/>
    <col min="9" max="9" width="11.7265625" style="14" bestFit="1" customWidth="1"/>
    <col min="10" max="10" width="12.81640625" style="18" bestFit="1" customWidth="1"/>
    <col min="11" max="11" width="12.7265625" style="14" bestFit="1" customWidth="1"/>
    <col min="12" max="12" width="12.81640625" style="14" bestFit="1" customWidth="1"/>
    <col min="13" max="13" width="12.7265625" bestFit="1" customWidth="1"/>
    <col min="14" max="14" width="42" style="28" customWidth="1"/>
    <col min="15" max="15" width="12.7265625" style="14" bestFit="1" customWidth="1"/>
    <col min="16" max="16" width="10.453125" style="35" customWidth="1"/>
    <col min="17" max="17" width="6.54296875" style="18" bestFit="1" customWidth="1"/>
    <col min="18" max="18" width="29.1796875" style="28" bestFit="1" customWidth="1"/>
    <col min="19" max="19" width="11.81640625" bestFit="1" customWidth="1"/>
    <col min="20" max="20" width="11.7265625" bestFit="1" customWidth="1"/>
    <col min="21" max="21" width="12.81640625" bestFit="1" customWidth="1"/>
    <col min="22" max="22" width="12.7265625" bestFit="1" customWidth="1"/>
    <col min="23" max="23" width="12.81640625" bestFit="1" customWidth="1"/>
    <col min="24" max="24" width="12.7265625" bestFit="1" customWidth="1"/>
    <col min="25" max="25" width="12.81640625" style="14" bestFit="1" customWidth="1"/>
    <col min="26" max="26" width="12.7265625" bestFit="1" customWidth="1"/>
    <col min="32" max="32" width="12.54296875" style="14" customWidth="1"/>
  </cols>
  <sheetData>
    <row r="1" spans="1:33" ht="71.5" customHeight="1">
      <c r="A1" s="61"/>
      <c r="B1" s="329" t="str">
        <f>I1</f>
        <v>COMO DESTILA LA MIEL</v>
      </c>
      <c r="C1" s="329"/>
      <c r="D1" s="157"/>
      <c r="E1" s="148">
        <f>A614</f>
        <v>239</v>
      </c>
      <c r="F1" s="136"/>
      <c r="G1" s="136"/>
      <c r="I1" s="330" t="str">
        <f>D151</f>
        <v>COMO DESTILA LA MIEL</v>
      </c>
      <c r="J1" s="330"/>
      <c r="K1" s="330"/>
      <c r="L1" s="330"/>
      <c r="M1" s="330"/>
      <c r="N1" s="330"/>
      <c r="R1" s="156" t="str">
        <f>IF(D1="","",_xlfn.CONCAT(D1," traste"))</f>
        <v/>
      </c>
      <c r="S1" s="156" t="str">
        <f>IF(D1="","",_xlfn.CONCAT("Cejilla ",D1," traste"))</f>
        <v/>
      </c>
      <c r="AG1" s="7"/>
    </row>
    <row r="2" spans="1:33" ht="41">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1">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7">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7">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7">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7">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7">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7">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7">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7">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7">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7">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7">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7">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7">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7">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7">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7">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7">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7">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7">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7">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7">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7">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7">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7">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7">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outlineLevel="1">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 outlineLevel="1">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 outlineLevel="1">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 outlineLevel="1">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 outlineLevel="1">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 outlineLevel="1">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 outlineLevel="1">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 outlineLevel="1">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 outlineLevel="1">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 outlineLevel="1">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 outlineLevel="1">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 outlineLevel="1">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 outlineLevel="1">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 outlineLevel="1">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 outlineLevel="1">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 outlineLevel="1">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 outlineLevel="1">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 outlineLevel="1">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 outlineLevel="1">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 outlineLevel="1">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 outlineLevel="1">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 outlineLevel="1">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 outlineLevel="1">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 outlineLevel="1">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 outlineLevel="1">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 outlineLevel="1">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 outlineLevel="1">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 outlineLevel="1">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 outlineLevel="1">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 outlineLevel="1">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 outlineLevel="1">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 outlineLevel="1">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 outlineLevel="1">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 outlineLevel="1">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 outlineLevel="1">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 outlineLevel="1">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 outlineLevel="1">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 outlineLevel="1">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 outlineLevel="1">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 outlineLevel="1">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 outlineLevel="1">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 outlineLevel="1">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 outlineLevel="1">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 outlineLevel="1">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 outlineLevel="1">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 outlineLevel="1">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 outlineLevel="1">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 outlineLevel="1">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 outlineLevel="1">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 outlineLevel="1">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 outlineLevel="1">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 outlineLevel="1">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c r="C104" s="48" t="s">
        <v>1421</v>
      </c>
      <c r="D104"/>
      <c r="E104" t="str">
        <f>D152</f>
        <v>comodestilalamiel</v>
      </c>
    </row>
    <row r="105" spans="1:33">
      <c r="C105" s="48" t="s">
        <v>1422</v>
      </c>
    </row>
    <row r="106" spans="1:33">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
      <c r="A145" s="12"/>
      <c r="C145" s="47" t="s">
        <v>1438</v>
      </c>
      <c r="E145" s="12"/>
      <c r="F145" s="71"/>
      <c r="G145" s="12"/>
      <c r="H145" s="12"/>
      <c r="I145" s="331" t="s">
        <v>1144</v>
      </c>
      <c r="J145" s="331"/>
      <c r="K145" s="331"/>
      <c r="L145" s="331"/>
      <c r="M145" s="12"/>
      <c r="U145" s="70"/>
      <c r="AB145" s="12"/>
      <c r="AC145" s="12"/>
      <c r="AD145" s="12"/>
      <c r="AE145" s="12"/>
      <c r="AF145" s="15"/>
    </row>
    <row r="146" spans="1:32">
      <c r="A146" s="12"/>
      <c r="C146" s="47" t="s">
        <v>1440</v>
      </c>
      <c r="E146" s="12"/>
      <c r="J146" s="12"/>
      <c r="K146" s="12"/>
      <c r="L146" s="12"/>
      <c r="M146" s="12"/>
      <c r="AB146" s="12"/>
      <c r="AC146" s="12"/>
      <c r="AD146" s="12"/>
      <c r="AE146" s="12"/>
      <c r="AF146" s="15"/>
    </row>
    <row r="147" spans="1:32">
      <c r="A147" s="12"/>
      <c r="C147" s="48" t="s">
        <v>1428</v>
      </c>
      <c r="J147" s="12"/>
      <c r="K147" s="12"/>
      <c r="L147" s="12"/>
      <c r="M147" s="12"/>
      <c r="AB147" s="12"/>
      <c r="AC147" s="12"/>
      <c r="AD147" s="12"/>
      <c r="AE147" s="12"/>
      <c r="AF147" s="15"/>
    </row>
    <row r="148" spans="1:32" ht="24" thickBot="1">
      <c r="A148" s="12"/>
      <c r="C148" s="48" t="s">
        <v>1422</v>
      </c>
      <c r="J148" s="12"/>
      <c r="K148" s="12"/>
      <c r="L148" s="12"/>
      <c r="M148" s="12"/>
      <c r="AB148" s="12"/>
      <c r="AC148" s="12"/>
      <c r="AD148" s="12"/>
      <c r="AE148" s="12"/>
      <c r="AF148" s="15"/>
    </row>
    <row r="149" spans="1:32" ht="24.5" thickTop="1" thickBot="1">
      <c r="A149" s="12"/>
      <c r="C149" s="48" t="s">
        <v>1441</v>
      </c>
      <c r="D149" s="83">
        <f>E1</f>
        <v>239</v>
      </c>
      <c r="E149" s="12"/>
      <c r="J149" s="12"/>
      <c r="K149" s="12"/>
      <c r="L149" s="12"/>
      <c r="M149" s="12"/>
      <c r="AB149" s="12"/>
      <c r="AC149" s="12"/>
      <c r="AD149" s="12"/>
      <c r="AE149" s="12"/>
      <c r="AF149" s="15"/>
    </row>
    <row r="150" spans="1:32" ht="31.5" thickTop="1">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c r="C152" s="42" t="s">
        <v>1429</v>
      </c>
      <c r="D152" s="12" t="str">
        <f>VLOOKUP(D149,'Codigo Canto'!A3:AQ236,7,FALSE)</f>
        <v>comodestilalamiel</v>
      </c>
      <c r="E152" s="14" t="str">
        <f>_xlfn.CONCAT(VLOOKUP(D149,'Codigo Canto'!A3:AQ236,7,FALSE),".mp3")</f>
        <v>comodestilalamiel.mp3</v>
      </c>
    </row>
    <row r="153" spans="1:32">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c r="A154" s="12"/>
      <c r="C154" s="42" t="s">
        <v>1117</v>
      </c>
      <c r="D154" s="67"/>
      <c r="AB154" s="12"/>
      <c r="AC154" s="12"/>
      <c r="AD154" s="12"/>
      <c r="AE154" s="12"/>
      <c r="AF154" s="15"/>
    </row>
    <row r="155" spans="1:32">
      <c r="A155" s="12"/>
      <c r="C155" s="84" t="str">
        <f>_xlfn.CONCAT("      salmo: ","""",D155,"""",",")</f>
        <v xml:space="preserve">      salmo: "Oda XL de Salomón",</v>
      </c>
      <c r="D155" s="12" t="str">
        <f>VLOOKUP(D149,'Codigo Canto'!A3:AQ236,12,FALSE)</f>
        <v>Oda XL de Salomón</v>
      </c>
      <c r="AB155" s="12"/>
      <c r="AC155" s="12"/>
      <c r="AD155" s="12"/>
      <c r="AE155" s="12"/>
      <c r="AF155" s="15"/>
    </row>
    <row r="156" spans="1:32">
      <c r="C156" s="84" t="str">
        <f>_xlfn.CONCAT("      dbnos: ","""",D156,"""",",")</f>
        <v xml:space="preserve">      dbnos: "239",</v>
      </c>
      <c r="D156" s="65">
        <f>VLOOKUP(D149,'Codigo Canto'!A3:AQ236,1,FALSE)</f>
        <v>239</v>
      </c>
      <c r="E156" s="12"/>
    </row>
    <row r="157" spans="1:32">
      <c r="C157" s="84" t="str">
        <f>_xlfn.CONCAT("      catg: ","""",D157,"""",",")</f>
        <v xml:space="preserve">      catg: "ELECCIÓN",</v>
      </c>
      <c r="D157" s="12" t="str">
        <f>VLOOKUP(D149,'Codigo Canto'!A3:AQ236,16,FALSE)</f>
        <v>ELECCIÓN</v>
      </c>
      <c r="E157" s="12"/>
    </row>
    <row r="158" spans="1:32">
      <c r="C158" s="48" t="s">
        <v>1421</v>
      </c>
      <c r="D158" s="141" t="str">
        <f>IF(D157="Precatecumenado","precat",IF(D157="LITÚRGICOS","liturgia",IF(D157="Catecumenado","cat",IF(D157="ELECCIÓN","eleccion"))))</f>
        <v>eleccion</v>
      </c>
      <c r="E158" s="12"/>
    </row>
    <row r="159" spans="1:32">
      <c r="C159" s="48" t="s">
        <v>1422</v>
      </c>
      <c r="E159" s="12"/>
    </row>
    <row r="160" spans="1:32">
      <c r="C160" s="48" t="s">
        <v>1442</v>
      </c>
    </row>
    <row r="161" spans="1:32">
      <c r="C161" s="48" t="s">
        <v>1432</v>
      </c>
    </row>
    <row r="162" spans="1:32" ht="30.5">
      <c r="C162" s="42" t="s">
        <v>1471</v>
      </c>
    </row>
    <row r="163" spans="1:32" ht="27">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7">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7">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7">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7">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7">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7">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7">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7">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7">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7">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7">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7">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7">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7">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7">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7">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7">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7">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7">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7">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7">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7">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7">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7">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7">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7">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7">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7">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7">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7">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7">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7">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7">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7">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7">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7">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7">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7">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7">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7">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7">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7">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7">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7">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7">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7">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7">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7">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7">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7">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7">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7">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7">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7">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7">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7">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7">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7">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7">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7">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7">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7">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7">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7">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7">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7">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7">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7">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7">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7">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7">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7">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7">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7">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7">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7">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7">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7">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7">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7">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7">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7">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7">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7">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7">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7">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7">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7">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7">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7">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7">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7">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7">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7">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7">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7">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7">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7">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7">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7">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c r="C264" s="81" t="s">
        <v>1453</v>
      </c>
      <c r="D264"/>
    </row>
    <row r="265" spans="1:32">
      <c r="C265" s="48" t="s">
        <v>1422</v>
      </c>
    </row>
    <row r="266" spans="1:32">
      <c r="C266" s="48" t="s">
        <v>1443</v>
      </c>
      <c r="F266" s="15"/>
    </row>
    <row r="267" spans="1:32">
      <c r="C267" s="48" t="s">
        <v>1432</v>
      </c>
      <c r="F267" s="15"/>
    </row>
    <row r="268" spans="1:32" ht="30.5">
      <c r="C268" s="42" t="s">
        <v>1472</v>
      </c>
      <c r="D268" s="46"/>
      <c r="F268" s="15"/>
      <c r="L268" t="s">
        <v>1124</v>
      </c>
      <c r="S268" t="s">
        <v>1124</v>
      </c>
    </row>
    <row r="269" spans="1:32" ht="2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5">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7">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7">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7">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7">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7">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7">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7">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7">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7">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7">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7">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7">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7">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7">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7">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7">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7">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7">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7">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7">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7">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7">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7">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7">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7">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7">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7">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7">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7">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7">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7">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7">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7">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7">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7">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7">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7">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7">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7">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7">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7">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7">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7">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7">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7">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7">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7">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7">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7">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7">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7">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7">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7">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7">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7">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7">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7">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7">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7">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7">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7">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7">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7">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7">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7">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7">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7">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7">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7">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7">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7">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7">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7">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7">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7">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7">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7">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7">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7">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7">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7">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7">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7">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7">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7">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7">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7">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7">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7">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7">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7">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7">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7">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7">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7">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7">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7">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7">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7">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7">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7">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5">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5">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c r="C580" s="43" t="s">
        <v>1422</v>
      </c>
      <c r="M580" s="16"/>
      <c r="N580" s="40"/>
    </row>
    <row r="581" spans="1:32">
      <c r="C581" s="43" t="s">
        <v>1445</v>
      </c>
    </row>
    <row r="582" spans="1:32">
      <c r="C582" s="43" t="s">
        <v>1432</v>
      </c>
    </row>
    <row r="583" spans="1:32">
      <c r="A583" s="12"/>
      <c r="C583" s="42" t="s">
        <v>1454</v>
      </c>
      <c r="AB583" s="12"/>
      <c r="AC583" s="12"/>
      <c r="AD583" s="12"/>
      <c r="AE583" s="12"/>
      <c r="AF583" s="15"/>
    </row>
    <row r="584" spans="1:32">
      <c r="C584" s="42" t="s">
        <v>1455</v>
      </c>
    </row>
    <row r="585" spans="1:32">
      <c r="C585" s="42" t="s">
        <v>1456</v>
      </c>
    </row>
    <row r="586" spans="1:32">
      <c r="C586" s="42" t="s">
        <v>1457</v>
      </c>
    </row>
    <row r="587" spans="1:32">
      <c r="C587" s="42" t="s">
        <v>1458</v>
      </c>
    </row>
    <row r="588" spans="1:32">
      <c r="C588" s="42" t="s">
        <v>1459</v>
      </c>
    </row>
    <row r="589" spans="1:32">
      <c r="C589" s="88" t="s">
        <v>1166</v>
      </c>
    </row>
    <row r="590" spans="1:32">
      <c r="A590" s="12"/>
      <c r="C590" s="88" t="s">
        <v>1165</v>
      </c>
      <c r="AB590" s="12"/>
      <c r="AC590" s="12"/>
      <c r="AD590" s="12"/>
      <c r="AE590" s="12"/>
      <c r="AF590" s="15"/>
    </row>
    <row r="591" spans="1:32">
      <c r="A591" s="12"/>
      <c r="C591" s="42" t="s">
        <v>1460</v>
      </c>
      <c r="AB591" s="12"/>
      <c r="AC591" s="12"/>
      <c r="AD591" s="12"/>
      <c r="AE591" s="12"/>
      <c r="AF591" s="15"/>
    </row>
    <row r="592" spans="1:32">
      <c r="A592" s="12"/>
      <c r="C592" s="42" t="s">
        <v>1461</v>
      </c>
      <c r="AB592" s="12"/>
      <c r="AC592" s="12"/>
      <c r="AD592" s="12"/>
      <c r="AE592" s="12"/>
      <c r="AF592" s="15"/>
    </row>
    <row r="593" spans="1:32">
      <c r="A593" s="12"/>
      <c r="C593" s="42" t="s">
        <v>1462</v>
      </c>
      <c r="AB593" s="12"/>
      <c r="AC593" s="12"/>
      <c r="AD593" s="12"/>
      <c r="AE593" s="12"/>
      <c r="AF593" s="15"/>
    </row>
    <row r="594" spans="1:32">
      <c r="A594" s="12"/>
      <c r="C594" s="42" t="s">
        <v>1463</v>
      </c>
      <c r="AB594" s="12"/>
      <c r="AC594" s="12"/>
      <c r="AD594" s="12"/>
      <c r="AE594" s="12"/>
      <c r="AF594" s="15"/>
    </row>
    <row r="595" spans="1:32">
      <c r="A595" s="12"/>
      <c r="C595" s="42" t="s">
        <v>1464</v>
      </c>
      <c r="AB595" s="12"/>
      <c r="AC595" s="12"/>
      <c r="AD595" s="12"/>
      <c r="AE595" s="12"/>
      <c r="AF595" s="15"/>
    </row>
    <row r="596" spans="1:32">
      <c r="A596" s="12"/>
      <c r="C596" s="42" t="s">
        <v>1446</v>
      </c>
      <c r="AB596" s="12"/>
      <c r="AC596" s="12"/>
      <c r="AD596" s="12"/>
      <c r="AE596" s="12"/>
      <c r="AF596" s="15"/>
    </row>
    <row r="597" spans="1:32">
      <c r="A597" s="12"/>
      <c r="C597" s="88" t="s">
        <v>1447</v>
      </c>
      <c r="AB597" s="12"/>
      <c r="AC597" s="12"/>
      <c r="AD597" s="12"/>
      <c r="AE597" s="12"/>
      <c r="AF597" s="15"/>
    </row>
    <row r="598" spans="1:32">
      <c r="A598" s="12"/>
      <c r="C598" s="43" t="s">
        <v>1422</v>
      </c>
      <c r="AB598" s="12"/>
      <c r="AC598" s="12"/>
      <c r="AD598" s="12"/>
      <c r="AE598" s="12"/>
      <c r="AF598" s="15"/>
    </row>
    <row r="599" spans="1:32">
      <c r="A599" s="12"/>
      <c r="C599" s="43" t="s">
        <v>1448</v>
      </c>
      <c r="AB599" s="12"/>
      <c r="AC599" s="12"/>
      <c r="AD599" s="12"/>
      <c r="AE599" s="12"/>
      <c r="AF599" s="15"/>
    </row>
    <row r="600" spans="1:32">
      <c r="A600" s="12"/>
      <c r="C600" s="43" t="s">
        <v>1432</v>
      </c>
      <c r="AB600" s="12"/>
      <c r="AC600" s="12"/>
      <c r="AD600" s="12"/>
      <c r="AE600" s="12"/>
      <c r="AF600" s="15"/>
    </row>
    <row r="601" spans="1:32">
      <c r="A601" s="12"/>
      <c r="C601" s="42" t="s">
        <v>1465</v>
      </c>
      <c r="AB601" s="12"/>
      <c r="AC601" s="12"/>
      <c r="AD601" s="12"/>
      <c r="AE601" s="12"/>
      <c r="AF601" s="15"/>
    </row>
    <row r="602" spans="1:32">
      <c r="A602" s="12"/>
      <c r="C602" s="43" t="s">
        <v>1421</v>
      </c>
      <c r="AB602" s="12"/>
      <c r="AC602" s="12"/>
      <c r="AD602" s="12"/>
      <c r="AE602" s="12"/>
      <c r="AF602" s="15"/>
    </row>
    <row r="603" spans="1:32">
      <c r="A603" s="12"/>
      <c r="C603" s="43" t="s">
        <v>1422</v>
      </c>
      <c r="AB603" s="12"/>
      <c r="AC603" s="12"/>
      <c r="AD603" s="12"/>
      <c r="AE603" s="12"/>
      <c r="AF603" s="15"/>
    </row>
    <row r="604" spans="1:32">
      <c r="A604" s="12"/>
      <c r="C604" s="43" t="s">
        <v>1449</v>
      </c>
      <c r="AB604" s="12"/>
      <c r="AC604" s="12"/>
      <c r="AD604" s="12"/>
      <c r="AE604" s="12"/>
      <c r="AF604" s="15"/>
    </row>
    <row r="605" spans="1:32">
      <c r="A605" s="12"/>
      <c r="C605" s="43" t="s">
        <v>1432</v>
      </c>
      <c r="AB605" s="12"/>
      <c r="AC605" s="12"/>
      <c r="AD605" s="12"/>
      <c r="AE605" s="12"/>
      <c r="AF605" s="15"/>
    </row>
    <row r="606" spans="1:32">
      <c r="A606" s="12"/>
      <c r="C606" s="42" t="s">
        <v>1466</v>
      </c>
      <c r="AB606" s="12"/>
      <c r="AC606" s="12"/>
      <c r="AD606" s="12"/>
      <c r="AE606" s="12"/>
      <c r="AF606" s="15"/>
    </row>
    <row r="607" spans="1:32">
      <c r="A607" s="12"/>
      <c r="C607" s="42" t="s">
        <v>1467</v>
      </c>
      <c r="AB607" s="12"/>
      <c r="AC607" s="12"/>
      <c r="AD607" s="12"/>
      <c r="AE607" s="12"/>
      <c r="AF607" s="15"/>
    </row>
    <row r="608" spans="1:32">
      <c r="A608" s="12"/>
      <c r="C608" s="42" t="s">
        <v>1468</v>
      </c>
      <c r="AB608" s="12"/>
      <c r="AC608" s="12"/>
      <c r="AD608" s="12"/>
      <c r="AE608" s="12"/>
      <c r="AF608" s="15"/>
    </row>
    <row r="609" spans="1:32">
      <c r="A609" s="12"/>
      <c r="C609" s="42" t="s">
        <v>1469</v>
      </c>
      <c r="AB609" s="12"/>
      <c r="AC609" s="12"/>
      <c r="AD609" s="12"/>
      <c r="AE609" s="12"/>
      <c r="AF609" s="15"/>
    </row>
    <row r="610" spans="1:32">
      <c r="A610" s="12"/>
      <c r="C610" s="88" t="s">
        <v>1175</v>
      </c>
      <c r="AB610" s="12"/>
      <c r="AC610" s="12"/>
      <c r="AD610" s="12"/>
      <c r="AE610" s="12"/>
      <c r="AF610" s="15"/>
    </row>
    <row r="611" spans="1:32">
      <c r="A611" s="12"/>
      <c r="C611" s="88" t="s">
        <v>1450</v>
      </c>
      <c r="AB611" s="12"/>
      <c r="AC611" s="12"/>
      <c r="AD611" s="12"/>
      <c r="AE611" s="12"/>
      <c r="AF611" s="15"/>
    </row>
    <row r="612" spans="1:32">
      <c r="A612" s="15" t="s">
        <v>2253</v>
      </c>
      <c r="C612" s="88"/>
      <c r="AB612" s="12"/>
      <c r="AC612" s="12"/>
      <c r="AD612" s="12"/>
      <c r="AE612" s="12"/>
      <c r="AF612" s="15"/>
    </row>
    <row r="613" spans="1:32" ht="93.5">
      <c r="A613" s="158">
        <f>D1</f>
        <v>0</v>
      </c>
      <c r="C613" s="144" t="s">
        <v>1985</v>
      </c>
      <c r="AB613" s="12"/>
      <c r="AC613" s="12"/>
      <c r="AD613" s="12"/>
      <c r="AE613" s="12"/>
      <c r="AF613" s="15"/>
    </row>
    <row r="614" spans="1:32" ht="41">
      <c r="A614" s="148">
        <f>SUM(A618:A623)</f>
        <v>239</v>
      </c>
      <c r="C614" s="139" t="s">
        <v>1962</v>
      </c>
    </row>
    <row r="615" spans="1:32">
      <c r="A615" s="159" t="str">
        <f>I1</f>
        <v>COMO DESTILA LA MIEL</v>
      </c>
      <c r="C615" s="139" t="s">
        <v>1963</v>
      </c>
    </row>
    <row r="616" spans="1:32">
      <c r="C616" s="139" t="s">
        <v>1964</v>
      </c>
    </row>
    <row r="617" spans="1:32">
      <c r="C617" s="42" t="s">
        <v>1996</v>
      </c>
    </row>
    <row r="618" spans="1:32" ht="31">
      <c r="A618" s="161">
        <v>239</v>
      </c>
      <c r="C618" s="42" t="s">
        <v>1997</v>
      </c>
    </row>
    <row r="619" spans="1:32" ht="31">
      <c r="A619" s="161"/>
      <c r="C619" s="42" t="s">
        <v>1995</v>
      </c>
    </row>
    <row r="620" spans="1:32" ht="31">
      <c r="A620" s="161"/>
      <c r="C620" s="42" t="s">
        <v>1998</v>
      </c>
    </row>
    <row r="621" spans="1:32" ht="31">
      <c r="A621" s="161"/>
      <c r="C621" s="42" t="s">
        <v>1999</v>
      </c>
    </row>
    <row r="622" spans="1:32" ht="31">
      <c r="A622" s="161"/>
      <c r="C622" s="42" t="s">
        <v>2000</v>
      </c>
    </row>
    <row r="623" spans="1:32" ht="31">
      <c r="A623" s="161"/>
      <c r="C623" s="42" t="s">
        <v>2001</v>
      </c>
    </row>
    <row r="624" spans="1:32" ht="31">
      <c r="A624" s="160"/>
      <c r="C624" s="140" t="str">
        <f>_xlfn.CONCAT("    &lt;link type=text/css rel=stylesheet href=","""","/cantos/src/css/cssc/",D153,".css",""""," &gt;")</f>
        <v xml:space="preserve">    &lt;link type=text/css rel=stylesheet href="/cantos/src/css/cssc/comodestilalamiel.css" &gt;</v>
      </c>
    </row>
    <row r="625" spans="1:3" ht="31">
      <c r="A625" s="160"/>
      <c r="C625" s="43" t="s">
        <v>1965</v>
      </c>
    </row>
    <row r="626" spans="1:3" ht="31">
      <c r="A626" s="160"/>
      <c r="C626" s="42" t="s">
        <v>2002</v>
      </c>
    </row>
    <row r="627" spans="1:3" ht="31">
      <c r="A627" s="160"/>
      <c r="C627" s="139" t="s">
        <v>1966</v>
      </c>
    </row>
    <row r="628" spans="1:3" ht="31">
      <c r="A628" s="160"/>
      <c r="C628" s="139" t="s">
        <v>1967</v>
      </c>
    </row>
    <row r="629" spans="1:3" ht="31">
      <c r="A629" s="160"/>
      <c r="C629" s="43" t="s">
        <v>1968</v>
      </c>
    </row>
    <row r="630" spans="1:3">
      <c r="C630" s="42" t="s">
        <v>2003</v>
      </c>
    </row>
    <row r="631" spans="1:3">
      <c r="C631" s="42" t="s">
        <v>2004</v>
      </c>
    </row>
    <row r="632" spans="1:3">
      <c r="C632" s="42" t="s">
        <v>2005</v>
      </c>
    </row>
    <row r="633" spans="1:3">
      <c r="C633" s="42" t="s">
        <v>2006</v>
      </c>
    </row>
    <row r="634" spans="1:3">
      <c r="C634" s="84" t="str">
        <f>_xlfn.CONCAT("                            &lt;source src=","""","/audio/",D153,".mp3"""," type=","""","audio/mpeg""","&gt;")</f>
        <v xml:space="preserve">                            &lt;source src="/audio/comodestilalamiel.mp3" type="audio/mpeg"&gt;</v>
      </c>
    </row>
    <row r="635" spans="1:3">
      <c r="C635" s="42" t="s">
        <v>2007</v>
      </c>
    </row>
    <row r="636" spans="1:3">
      <c r="C636" s="42" t="s">
        <v>2100</v>
      </c>
    </row>
    <row r="637" spans="1:3">
      <c r="C637" s="42" t="s">
        <v>2008</v>
      </c>
    </row>
    <row r="638" spans="1:3">
      <c r="C638" s="42" t="s">
        <v>2009</v>
      </c>
    </row>
    <row r="639" spans="1:3">
      <c r="C639" s="42" t="s">
        <v>2010</v>
      </c>
    </row>
    <row r="640" spans="1:3">
      <c r="C640" s="42" t="s">
        <v>2011</v>
      </c>
    </row>
    <row r="641" spans="1:8">
      <c r="C641" s="42" t="s">
        <v>2012</v>
      </c>
    </row>
    <row r="642" spans="1:8">
      <c r="C642" s="42" t="s">
        <v>2013</v>
      </c>
    </row>
    <row r="643" spans="1:8">
      <c r="C643" s="42" t="s">
        <v>2014</v>
      </c>
    </row>
    <row r="644" spans="1:8" ht="31">
      <c r="A644" s="146"/>
      <c r="C644" s="42" t="s">
        <v>2015</v>
      </c>
    </row>
    <row r="645" spans="1:8">
      <c r="C645" s="42" t="s">
        <v>2101</v>
      </c>
    </row>
    <row r="646" spans="1:8">
      <c r="C646" s="42" t="s">
        <v>2016</v>
      </c>
    </row>
    <row r="647" spans="1:8">
      <c r="C647" s="42" t="s">
        <v>2102</v>
      </c>
    </row>
    <row r="648" spans="1:8">
      <c r="C648" s="42" t="s">
        <v>2103</v>
      </c>
    </row>
    <row r="649" spans="1:8">
      <c r="C649" s="42" t="s">
        <v>2017</v>
      </c>
    </row>
    <row r="650" spans="1:8">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c r="C651" s="42" t="s">
        <v>2018</v>
      </c>
    </row>
    <row r="652" spans="1:8">
      <c r="C652" s="42" t="s">
        <v>2019</v>
      </c>
    </row>
    <row r="653" spans="1:8">
      <c r="C653" s="42" t="s">
        <v>2104</v>
      </c>
    </row>
    <row r="654" spans="1:8">
      <c r="C654" s="42" t="s">
        <v>2105</v>
      </c>
    </row>
    <row r="655" spans="1:8">
      <c r="C655" s="42" t="s">
        <v>2020</v>
      </c>
    </row>
    <row r="656" spans="1:8">
      <c r="C656" s="42" t="s">
        <v>2021</v>
      </c>
    </row>
    <row r="657" spans="3:10">
      <c r="C657" s="42" t="s">
        <v>2022</v>
      </c>
    </row>
    <row r="658" spans="3:10">
      <c r="C658" s="42" t="s">
        <v>2023</v>
      </c>
    </row>
    <row r="659" spans="3:10">
      <c r="C659" s="42" t="s">
        <v>2024</v>
      </c>
    </row>
    <row r="660" spans="3:10">
      <c r="C660" s="42" t="s">
        <v>2025</v>
      </c>
    </row>
    <row r="661" spans="3:10">
      <c r="C661" s="42" t="s">
        <v>2026</v>
      </c>
    </row>
    <row r="662" spans="3:10">
      <c r="C662" s="42" t="s">
        <v>2027</v>
      </c>
    </row>
    <row r="663" spans="3:10">
      <c r="C663" s="42" t="s">
        <v>2028</v>
      </c>
    </row>
    <row r="664" spans="3:10">
      <c r="C664" s="42" t="s">
        <v>2029</v>
      </c>
    </row>
    <row r="665" spans="3:10">
      <c r="C665" s="42" t="s">
        <v>2030</v>
      </c>
    </row>
    <row r="666" spans="3:10">
      <c r="C666" s="43" t="s">
        <v>1969</v>
      </c>
    </row>
    <row r="667" spans="3:10">
      <c r="C667" s="43" t="s">
        <v>2155</v>
      </c>
    </row>
    <row r="668" spans="3:10">
      <c r="C668" s="43" t="s">
        <v>1970</v>
      </c>
    </row>
    <row r="669" spans="3:10">
      <c r="C669" s="43" t="str">
        <f>_xlfn.CONCAT("&lt;!--║--&gt;   &lt;th class=""",D158,""" id=","""catg""","&gt;&lt;/th&gt;                                   &lt;!--║--&gt;")</f>
        <v>&lt;!--║--&gt;   &lt;th class="eleccion" id="catg"&gt;&lt;/th&gt;                                   &lt;!--║--&gt;</v>
      </c>
    </row>
    <row r="670" spans="3:10">
      <c r="C670" s="43" t="s">
        <v>1971</v>
      </c>
    </row>
    <row r="671" spans="3:10">
      <c r="C671" s="42" t="s">
        <v>2031</v>
      </c>
    </row>
    <row r="672" spans="3:10">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c r="C673" s="42" t="s">
        <v>2106</v>
      </c>
    </row>
    <row r="674" spans="1:33">
      <c r="C674" s="42" t="s">
        <v>2107</v>
      </c>
    </row>
    <row r="675" spans="1:33">
      <c r="C675" s="42" t="s">
        <v>2175</v>
      </c>
    </row>
    <row r="676" spans="1:33">
      <c r="C676" s="42" t="s">
        <v>2032</v>
      </c>
    </row>
    <row r="677" spans="1:33">
      <c r="C677" s="42" t="s">
        <v>2209</v>
      </c>
    </row>
    <row r="678" spans="1:33" s="12" customFormat="1">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c r="C704" s="42" t="s">
        <v>2050</v>
      </c>
    </row>
    <row r="705" spans="1:33">
      <c r="C705" s="42" t="s">
        <v>2051</v>
      </c>
    </row>
    <row r="706" spans="1:33">
      <c r="C706" s="42" t="s">
        <v>2052</v>
      </c>
    </row>
    <row r="707" spans="1:33">
      <c r="C707" s="42" t="s">
        <v>2053</v>
      </c>
    </row>
    <row r="708" spans="1:33">
      <c r="C708" s="42" t="s">
        <v>2054</v>
      </c>
    </row>
    <row r="709" spans="1:33">
      <c r="C709" s="42" t="s">
        <v>2055</v>
      </c>
    </row>
    <row r="710" spans="1:33">
      <c r="C710" s="42" t="s">
        <v>2056</v>
      </c>
    </row>
    <row r="711" spans="1:33">
      <c r="C711" s="42" t="s">
        <v>2057</v>
      </c>
    </row>
    <row r="712" spans="1:33">
      <c r="C712" s="42" t="s">
        <v>2058</v>
      </c>
    </row>
    <row r="713" spans="1:33">
      <c r="C713" s="42" t="s">
        <v>2060</v>
      </c>
    </row>
    <row r="714" spans="1:33">
      <c r="C714" s="42" t="s">
        <v>2061</v>
      </c>
    </row>
    <row r="715" spans="1:33">
      <c r="C715" s="42" t="s">
        <v>2062</v>
      </c>
    </row>
    <row r="716" spans="1:33">
      <c r="C716" s="42" t="s">
        <v>2063</v>
      </c>
    </row>
    <row r="717" spans="1:33" s="12" customFormat="1">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88900</xdr:colOff>
                    <xdr:row>0</xdr:row>
                    <xdr:rowOff>431800</xdr:rowOff>
                  </from>
                  <to>
                    <xdr:col>6</xdr:col>
                    <xdr:colOff>838200</xdr:colOff>
                    <xdr:row>0</xdr:row>
                    <xdr:rowOff>831850</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450850</xdr:rowOff>
                  </from>
                  <to>
                    <xdr:col>5</xdr:col>
                    <xdr:colOff>1079500</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31750</xdr:colOff>
                    <xdr:row>615</xdr:row>
                    <xdr:rowOff>69850</xdr:rowOff>
                  </from>
                  <to>
                    <xdr:col>0</xdr:col>
                    <xdr:colOff>2419350</xdr:colOff>
                    <xdr:row>616</xdr:row>
                    <xdr:rowOff>279400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3.5" outlineLevelRow="1"/>
  <cols>
    <col min="1" max="1" width="36.7265625" bestFit="1" customWidth="1"/>
    <col min="2" max="2" width="7.54296875" style="12" bestFit="1" customWidth="1"/>
    <col min="3" max="3" width="130" style="13" customWidth="1"/>
    <col min="4" max="4" width="42.7265625" style="12" bestFit="1" customWidth="1"/>
    <col min="5" max="5" width="28.81640625" bestFit="1" customWidth="1"/>
    <col min="6" max="6" width="19.1796875" style="14" bestFit="1" customWidth="1"/>
    <col min="7" max="7" width="13.26953125" style="14" bestFit="1" customWidth="1"/>
    <col min="8" max="8" width="20.453125" style="14" customWidth="1"/>
    <col min="9" max="9" width="11.7265625" style="14" bestFit="1" customWidth="1"/>
    <col min="10" max="10" width="12.81640625" style="18" bestFit="1" customWidth="1"/>
    <col min="11" max="11" width="12.7265625" style="14" bestFit="1" customWidth="1"/>
    <col min="12" max="12" width="12.81640625" style="14" bestFit="1" customWidth="1"/>
    <col min="13" max="13" width="12.7265625" bestFit="1" customWidth="1"/>
    <col min="14" max="14" width="42" style="28" customWidth="1"/>
    <col min="15" max="15" width="12.7265625" style="14" bestFit="1" customWidth="1"/>
    <col min="16" max="16" width="10.453125" style="35" customWidth="1"/>
    <col min="17" max="17" width="6.54296875" style="18" bestFit="1" customWidth="1"/>
    <col min="18" max="18" width="29.1796875" style="28" bestFit="1" customWidth="1"/>
    <col min="19" max="19" width="11.81640625" bestFit="1" customWidth="1"/>
    <col min="20" max="20" width="11.7265625" bestFit="1" customWidth="1"/>
    <col min="21" max="21" width="12.81640625" bestFit="1" customWidth="1"/>
    <col min="22" max="22" width="12.7265625" bestFit="1" customWidth="1"/>
    <col min="23" max="23" width="12.81640625" bestFit="1" customWidth="1"/>
    <col min="24" max="24" width="12.7265625" bestFit="1" customWidth="1"/>
    <col min="25" max="25" width="12.81640625" style="14" bestFit="1" customWidth="1"/>
    <col min="26" max="26" width="12.7265625" bestFit="1" customWidth="1"/>
    <col min="32" max="32" width="12.54296875" style="14" customWidth="1"/>
  </cols>
  <sheetData>
    <row r="1" spans="1:33" ht="71.5" customHeight="1">
      <c r="A1" s="61"/>
      <c r="B1" s="332" t="str" cm="1">
        <f t="array" aca="1" ref="B1" ca="1">MID(CELL("filename", A1), FIND("]", CELL("filename", A1)) + 1, 255)</f>
        <v>CANTO DE MOISES</v>
      </c>
      <c r="C1" s="332"/>
      <c r="D1" s="157"/>
      <c r="E1" s="148">
        <f>A614</f>
        <v>34</v>
      </c>
      <c r="F1" s="136"/>
      <c r="G1" s="136"/>
      <c r="I1" s="330" t="str">
        <f>D151</f>
        <v>CANTO DE MOISÉS</v>
      </c>
      <c r="J1" s="330"/>
      <c r="K1" s="330"/>
      <c r="L1" s="330"/>
      <c r="M1" s="330"/>
      <c r="N1" s="330"/>
      <c r="R1" s="156" t="str">
        <f>IF(D1="","",_xlfn.CONCAT(D1," traste"))</f>
        <v/>
      </c>
      <c r="S1" s="156" t="str">
        <f>IF(D1="","",_xlfn.CONCAT("Cejilla ",D1," traste"))</f>
        <v/>
      </c>
      <c r="AG1" s="7"/>
    </row>
    <row r="2" spans="1:33" ht="41">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1">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7">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7">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7">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7">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7">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7">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7">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7">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7">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7">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7">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7">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7">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7">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7">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7">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7">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7">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7">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7">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7">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7">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7">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7">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7">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 outlineLevel="1">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 outlineLevel="1">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 outlineLevel="1">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 outlineLevel="1">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 outlineLevel="1">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 outlineLevel="1">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 outlineLevel="1">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 outlineLevel="1">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 outlineLevel="1">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 outlineLevel="1">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 outlineLevel="1">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 outlineLevel="1">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 outlineLevel="1">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 outlineLevel="1">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 outlineLevel="1">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 outlineLevel="1">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 outlineLevel="1">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 outlineLevel="1">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 outlineLevel="1">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 outlineLevel="1">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 outlineLevel="1">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 outlineLevel="1">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 outlineLevel="1">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 outlineLevel="1">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 outlineLevel="1">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 outlineLevel="1">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 outlineLevel="1">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 outlineLevel="1">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 outlineLevel="1">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 outlineLevel="1">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 outlineLevel="1">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 outlineLevel="1">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 outlineLevel="1">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 outlineLevel="1">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 outlineLevel="1">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 outlineLevel="1">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 outlineLevel="1">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 outlineLevel="1">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 outlineLevel="1">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 outlineLevel="1">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 outlineLevel="1">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 outlineLevel="1">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 outlineLevel="1">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 outlineLevel="1">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 outlineLevel="1">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 outlineLevel="1">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 outlineLevel="1">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 outlineLevel="1">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 outlineLevel="1">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 outlineLevel="1">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 outlineLevel="1">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c r="C104" s="48" t="s">
        <v>1421</v>
      </c>
      <c r="D104"/>
      <c r="E104" t="str">
        <f>D152</f>
        <v>cantodemoises</v>
      </c>
    </row>
    <row r="105" spans="1:33">
      <c r="C105" s="48" t="s">
        <v>1422</v>
      </c>
    </row>
    <row r="106" spans="1:33">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
      <c r="A145" s="12"/>
      <c r="C145" s="47" t="s">
        <v>1438</v>
      </c>
      <c r="E145" s="12"/>
      <c r="F145" s="71"/>
      <c r="G145" s="12"/>
      <c r="H145" s="12"/>
      <c r="I145" s="331" t="s">
        <v>1144</v>
      </c>
      <c r="J145" s="331"/>
      <c r="K145" s="331"/>
      <c r="L145" s="331"/>
      <c r="M145" s="12"/>
      <c r="U145" s="70"/>
      <c r="AB145" s="12"/>
      <c r="AC145" s="12"/>
      <c r="AD145" s="12"/>
      <c r="AE145" s="12"/>
      <c r="AF145" s="15"/>
    </row>
    <row r="146" spans="1:32">
      <c r="A146" s="12"/>
      <c r="C146" s="47" t="s">
        <v>1440</v>
      </c>
      <c r="E146" s="12"/>
      <c r="J146" s="12"/>
      <c r="K146" s="12"/>
      <c r="L146" s="12"/>
      <c r="M146" s="12"/>
      <c r="AB146" s="12"/>
      <c r="AC146" s="12"/>
      <c r="AD146" s="12"/>
      <c r="AE146" s="12"/>
      <c r="AF146" s="15"/>
    </row>
    <row r="147" spans="1:32">
      <c r="A147" s="12"/>
      <c r="C147" s="48" t="s">
        <v>1428</v>
      </c>
      <c r="J147" s="12"/>
      <c r="K147" s="12"/>
      <c r="L147" s="12"/>
      <c r="M147" s="12"/>
      <c r="AB147" s="12"/>
      <c r="AC147" s="12"/>
      <c r="AD147" s="12"/>
      <c r="AE147" s="12"/>
      <c r="AF147" s="15"/>
    </row>
    <row r="148" spans="1:32" ht="24" thickBot="1">
      <c r="A148" s="12"/>
      <c r="C148" s="48" t="s">
        <v>1422</v>
      </c>
      <c r="J148" s="12"/>
      <c r="K148" s="12"/>
      <c r="L148" s="12"/>
      <c r="M148" s="12"/>
      <c r="AB148" s="12"/>
      <c r="AC148" s="12"/>
      <c r="AD148" s="12"/>
      <c r="AE148" s="12"/>
      <c r="AF148" s="15"/>
    </row>
    <row r="149" spans="1:32" ht="24.5" thickTop="1" thickBot="1">
      <c r="A149" s="12"/>
      <c r="C149" s="48" t="s">
        <v>1441</v>
      </c>
      <c r="D149" s="83">
        <f>E1</f>
        <v>34</v>
      </c>
      <c r="E149" s="12"/>
      <c r="J149" s="12"/>
      <c r="K149" s="12"/>
      <c r="L149" s="12"/>
      <c r="M149" s="12"/>
      <c r="AB149" s="12"/>
      <c r="AC149" s="12"/>
      <c r="AD149" s="12"/>
      <c r="AE149" s="12"/>
      <c r="AF149" s="15"/>
    </row>
    <row r="150" spans="1:32" ht="31.5" thickTop="1">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c r="C152" s="42" t="s">
        <v>1429</v>
      </c>
      <c r="D152" s="12" t="str">
        <f>VLOOKUP(D149,'Codigo Canto'!A3:AQ236,7,FALSE)</f>
        <v>cantodemoises</v>
      </c>
      <c r="E152" s="14" t="str">
        <f>_xlfn.CONCAT(VLOOKUP(D149,'Codigo Canto'!A3:AQ236,7,FALSE),".mp3")</f>
        <v>cantodemoises.mp3</v>
      </c>
    </row>
    <row r="153" spans="1:32">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c r="A154" s="12"/>
      <c r="C154" s="42" t="s">
        <v>1117</v>
      </c>
      <c r="D154" s="67"/>
      <c r="AB154" s="12"/>
      <c r="AC154" s="12"/>
      <c r="AD154" s="12"/>
      <c r="AE154" s="12"/>
      <c r="AF154" s="15"/>
    </row>
    <row r="155" spans="1:32">
      <c r="A155" s="12"/>
      <c r="C155" s="84" t="str">
        <f>_xlfn.CONCAT("      salmo: ","""",D155,"""",",")</f>
        <v xml:space="preserve">      salmo: "Éxodo 15,1-18",</v>
      </c>
      <c r="D155" s="12" t="str">
        <f>VLOOKUP(D149,'Codigo Canto'!A3:AQ236,12,FALSE)</f>
        <v>Éxodo 15,1-18</v>
      </c>
      <c r="AB155" s="12"/>
      <c r="AC155" s="12"/>
      <c r="AD155" s="12"/>
      <c r="AE155" s="12"/>
      <c r="AF155" s="15"/>
    </row>
    <row r="156" spans="1:32">
      <c r="C156" s="84" t="str">
        <f>_xlfn.CONCAT("      dbnos: ","""",D156,"""",",")</f>
        <v xml:space="preserve">      dbnos: "34",</v>
      </c>
      <c r="D156" s="65">
        <f>VLOOKUP(D149,'Codigo Canto'!A3:AQ236,1,FALSE)</f>
        <v>34</v>
      </c>
      <c r="E156" s="12"/>
    </row>
    <row r="157" spans="1:32">
      <c r="C157" s="84" t="str">
        <f>_xlfn.CONCAT("      catg: ","""",D157,"""",",")</f>
        <v xml:space="preserve">      catg: "PRECATECUMENADO",</v>
      </c>
      <c r="D157" s="12" t="str">
        <f>VLOOKUP(D149,'Codigo Canto'!A3:AQ236,16,FALSE)</f>
        <v>PRECATECUMENADO</v>
      </c>
      <c r="E157" s="12"/>
    </row>
    <row r="158" spans="1:32">
      <c r="C158" s="48" t="s">
        <v>1421</v>
      </c>
      <c r="D158" s="141" t="str">
        <f>IF(D157="Precatecumenado","precat",IF(D157="Liturgia","liturgia",IF(D157="Catecumenado","cat",IF(D157="Eleccion","eleccion"))))</f>
        <v>precat</v>
      </c>
      <c r="E158" s="12"/>
    </row>
    <row r="159" spans="1:32">
      <c r="C159" s="48" t="s">
        <v>1422</v>
      </c>
      <c r="E159" s="12"/>
    </row>
    <row r="160" spans="1:32">
      <c r="C160" s="48" t="s">
        <v>1442</v>
      </c>
    </row>
    <row r="161" spans="1:32">
      <c r="C161" s="48" t="s">
        <v>1432</v>
      </c>
    </row>
    <row r="162" spans="1:32" ht="30.5">
      <c r="C162" s="42" t="s">
        <v>1471</v>
      </c>
    </row>
    <row r="163" spans="1:32" ht="27">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7">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7">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7">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7">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7">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7">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7">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7">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7">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7">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7">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7">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7">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7">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7">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7">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7">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7">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7">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7">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7">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7">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7">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7">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7">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7">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7">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7">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7">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7">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7">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7">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7">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7">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7">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7">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7">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7">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7">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7">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7">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7">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7">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7">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7">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7">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7">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7">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7">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7">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7">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7">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7">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7">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7">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7">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7">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7">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7">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7">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7">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7">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7">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7">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7">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7">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7">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7">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7">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7">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7">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7">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7">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7">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7">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7">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7">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7">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7">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7">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7">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7">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7">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7">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7">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7">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7">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7">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7">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7">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7">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7">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7">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7">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7">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7">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7">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7">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7">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7">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c r="C264" s="81" t="s">
        <v>1453</v>
      </c>
      <c r="D264"/>
    </row>
    <row r="265" spans="1:32">
      <c r="C265" s="48" t="s">
        <v>1422</v>
      </c>
    </row>
    <row r="266" spans="1:32">
      <c r="C266" s="48" t="s">
        <v>1443</v>
      </c>
      <c r="F266" s="15"/>
    </row>
    <row r="267" spans="1:32">
      <c r="C267" s="48" t="s">
        <v>1432</v>
      </c>
      <c r="F267" s="15"/>
    </row>
    <row r="268" spans="1:32" ht="30.5">
      <c r="C268" s="42" t="s">
        <v>1472</v>
      </c>
      <c r="D268" s="46"/>
      <c r="F268" s="15"/>
      <c r="L268" t="s">
        <v>1124</v>
      </c>
      <c r="S268" t="s">
        <v>1124</v>
      </c>
    </row>
    <row r="269" spans="1:32" ht="2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5">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7">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7">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7">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7">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7">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7">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7">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7">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7">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7">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7">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7">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7">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7">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7">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7">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7">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7">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7" hidden="1">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7" hidden="1">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7" hidden="1">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7" hidden="1">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7" hidden="1">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7" hidden="1">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7" hidden="1">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7" hidden="1">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7" hidden="1">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7" hidden="1">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7" hidden="1">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7" hidden="1">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7" hidden="1">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7" hidden="1">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7" hidden="1">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7" hidden="1">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7" hidden="1">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7" hidden="1">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7" hidden="1">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7" hidden="1">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7" hidden="1">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7" hidden="1">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7" hidden="1">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7" hidden="1">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7" hidden="1">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7" hidden="1">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7" hidden="1">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7" hidden="1">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7" hidden="1">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7" hidden="1">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7" hidden="1">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7" hidden="1">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7" hidden="1">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7" hidden="1">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7" hidden="1">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7" hidden="1">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7" hidden="1">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7" hidden="1">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7" hidden="1">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7" hidden="1">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7" hidden="1">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7" hidden="1">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7" hidden="1">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7" hidden="1">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7" hidden="1">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7" hidden="1">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7" hidden="1">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7" hidden="1">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7" hidden="1">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7" hidden="1">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7" hidden="1">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7" hidden="1">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7" hidden="1">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7" hidden="1">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7" hidden="1">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7" hidden="1">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7" hidden="1">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7" hidden="1">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7" hidden="1">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7" hidden="1">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7" hidden="1">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7" hidden="1">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7" hidden="1">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7" hidden="1">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7" hidden="1">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7" hidden="1">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7" hidden="1">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7" hidden="1">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7" hidden="1">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7" hidden="1">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7" hidden="1">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7" hidden="1">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7" hidden="1">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7" hidden="1">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7" hidden="1">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7" hidden="1">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7" hidden="1">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7" hidden="1">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7" hidden="1">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7" hidden="1">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7" hidden="1">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7" hidden="1">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7" hidden="1">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5">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5">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 hidden="1">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 hidden="1">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 hidden="1">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 hidden="1">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 hidden="1">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 hidden="1">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 hidden="1">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 hidden="1">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 hidden="1">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 hidden="1">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 hidden="1">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 hidden="1">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 hidden="1">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 hidden="1">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 hidden="1">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 hidden="1">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 hidden="1">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 hidden="1">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 hidden="1">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 hidden="1">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 hidden="1">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 hidden="1">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 hidden="1">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 hidden="1">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 hidden="1">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 hidden="1">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 hidden="1">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 hidden="1">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 hidden="1">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 hidden="1">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 hidden="1">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 hidden="1">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 hidden="1">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 hidden="1">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 hidden="1">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 hidden="1">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 hidden="1">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 hidden="1">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 hidden="1">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 hidden="1">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 hidden="1">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 hidden="1">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 hidden="1">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 hidden="1">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 hidden="1">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 hidden="1">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 hidden="1">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 hidden="1">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 hidden="1">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 hidden="1">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 hidden="1">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 hidden="1">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 hidden="1">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 hidden="1">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 hidden="1">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 hidden="1">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 hidden="1">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 hidden="1">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 hidden="1">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 hidden="1">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 hidden="1">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 hidden="1">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 hidden="1">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 hidden="1">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 hidden="1">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 hidden="1">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 hidden="1">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 hidden="1">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 hidden="1">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 hidden="1">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 hidden="1">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 hidden="1">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 hidden="1">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 hidden="1">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 hidden="1">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 hidden="1">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 hidden="1">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 hidden="1">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 hidden="1">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 hidden="1">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 hidden="1">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 hidden="1">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 hidden="1">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c r="C580" s="43" t="s">
        <v>1422</v>
      </c>
      <c r="M580" s="16"/>
      <c r="N580" s="40"/>
    </row>
    <row r="581" spans="1:32">
      <c r="C581" s="43" t="s">
        <v>1445</v>
      </c>
    </row>
    <row r="582" spans="1:32">
      <c r="C582" s="43" t="s">
        <v>1432</v>
      </c>
    </row>
    <row r="583" spans="1:32">
      <c r="A583" s="12"/>
      <c r="C583" s="42" t="s">
        <v>1454</v>
      </c>
      <c r="AB583" s="12"/>
      <c r="AC583" s="12"/>
      <c r="AD583" s="12"/>
      <c r="AE583" s="12"/>
      <c r="AF583" s="15"/>
    </row>
    <row r="584" spans="1:32">
      <c r="C584" s="42" t="s">
        <v>1455</v>
      </c>
    </row>
    <row r="585" spans="1:32">
      <c r="C585" s="42" t="s">
        <v>1456</v>
      </c>
    </row>
    <row r="586" spans="1:32">
      <c r="C586" s="42" t="s">
        <v>1457</v>
      </c>
    </row>
    <row r="587" spans="1:32">
      <c r="C587" s="42" t="s">
        <v>1458</v>
      </c>
    </row>
    <row r="588" spans="1:32">
      <c r="C588" s="42" t="s">
        <v>1459</v>
      </c>
    </row>
    <row r="589" spans="1:32">
      <c r="C589" s="88" t="s">
        <v>1166</v>
      </c>
    </row>
    <row r="590" spans="1:32">
      <c r="A590" s="12"/>
      <c r="C590" s="88" t="s">
        <v>1165</v>
      </c>
      <c r="AB590" s="12"/>
      <c r="AC590" s="12"/>
      <c r="AD590" s="12"/>
      <c r="AE590" s="12"/>
      <c r="AF590" s="15"/>
    </row>
    <row r="591" spans="1:32">
      <c r="A591" s="12"/>
      <c r="C591" s="42" t="s">
        <v>1460</v>
      </c>
      <c r="AB591" s="12"/>
      <c r="AC591" s="12"/>
      <c r="AD591" s="12"/>
      <c r="AE591" s="12"/>
      <c r="AF591" s="15"/>
    </row>
    <row r="592" spans="1:32">
      <c r="A592" s="12"/>
      <c r="C592" s="42" t="s">
        <v>1461</v>
      </c>
      <c r="AB592" s="12"/>
      <c r="AC592" s="12"/>
      <c r="AD592" s="12"/>
      <c r="AE592" s="12"/>
      <c r="AF592" s="15"/>
    </row>
    <row r="593" spans="1:32">
      <c r="A593" s="12"/>
      <c r="C593" s="42" t="s">
        <v>1462</v>
      </c>
      <c r="AB593" s="12"/>
      <c r="AC593" s="12"/>
      <c r="AD593" s="12"/>
      <c r="AE593" s="12"/>
      <c r="AF593" s="15"/>
    </row>
    <row r="594" spans="1:32">
      <c r="A594" s="12"/>
      <c r="C594" s="42" t="s">
        <v>1463</v>
      </c>
      <c r="AB594" s="12"/>
      <c r="AC594" s="12"/>
      <c r="AD594" s="12"/>
      <c r="AE594" s="12"/>
      <c r="AF594" s="15"/>
    </row>
    <row r="595" spans="1:32">
      <c r="A595" s="12"/>
      <c r="C595" s="42" t="s">
        <v>1464</v>
      </c>
      <c r="AB595" s="12"/>
      <c r="AC595" s="12"/>
      <c r="AD595" s="12"/>
      <c r="AE595" s="12"/>
      <c r="AF595" s="15"/>
    </row>
    <row r="596" spans="1:32">
      <c r="A596" s="12"/>
      <c r="C596" s="42" t="s">
        <v>1446</v>
      </c>
      <c r="AB596" s="12"/>
      <c r="AC596" s="12"/>
      <c r="AD596" s="12"/>
      <c r="AE596" s="12"/>
      <c r="AF596" s="15"/>
    </row>
    <row r="597" spans="1:32">
      <c r="A597" s="12"/>
      <c r="C597" s="88" t="s">
        <v>1447</v>
      </c>
      <c r="AB597" s="12"/>
      <c r="AC597" s="12"/>
      <c r="AD597" s="12"/>
      <c r="AE597" s="12"/>
      <c r="AF597" s="15"/>
    </row>
    <row r="598" spans="1:32">
      <c r="A598" s="12"/>
      <c r="C598" s="43" t="s">
        <v>1422</v>
      </c>
      <c r="AB598" s="12"/>
      <c r="AC598" s="12"/>
      <c r="AD598" s="12"/>
      <c r="AE598" s="12"/>
      <c r="AF598" s="15"/>
    </row>
    <row r="599" spans="1:32">
      <c r="A599" s="12"/>
      <c r="C599" s="43" t="s">
        <v>1448</v>
      </c>
      <c r="AB599" s="12"/>
      <c r="AC599" s="12"/>
      <c r="AD599" s="12"/>
      <c r="AE599" s="12"/>
      <c r="AF599" s="15"/>
    </row>
    <row r="600" spans="1:32">
      <c r="A600" s="12"/>
      <c r="C600" s="43" t="s">
        <v>1432</v>
      </c>
      <c r="AB600" s="12"/>
      <c r="AC600" s="12"/>
      <c r="AD600" s="12"/>
      <c r="AE600" s="12"/>
      <c r="AF600" s="15"/>
    </row>
    <row r="601" spans="1:32">
      <c r="A601" s="12"/>
      <c r="C601" s="42" t="s">
        <v>1465</v>
      </c>
      <c r="AB601" s="12"/>
      <c r="AC601" s="12"/>
      <c r="AD601" s="12"/>
      <c r="AE601" s="12"/>
      <c r="AF601" s="15"/>
    </row>
    <row r="602" spans="1:32">
      <c r="A602" s="12"/>
      <c r="C602" s="43" t="s">
        <v>1421</v>
      </c>
      <c r="AB602" s="12"/>
      <c r="AC602" s="12"/>
      <c r="AD602" s="12"/>
      <c r="AE602" s="12"/>
      <c r="AF602" s="15"/>
    </row>
    <row r="603" spans="1:32">
      <c r="A603" s="12"/>
      <c r="C603" s="43" t="s">
        <v>1422</v>
      </c>
      <c r="AB603" s="12"/>
      <c r="AC603" s="12"/>
      <c r="AD603" s="12"/>
      <c r="AE603" s="12"/>
      <c r="AF603" s="15"/>
    </row>
    <row r="604" spans="1:32">
      <c r="A604" s="12"/>
      <c r="C604" s="43" t="s">
        <v>1449</v>
      </c>
      <c r="AB604" s="12"/>
      <c r="AC604" s="12"/>
      <c r="AD604" s="12"/>
      <c r="AE604" s="12"/>
      <c r="AF604" s="15"/>
    </row>
    <row r="605" spans="1:32">
      <c r="A605" s="12"/>
      <c r="C605" s="43" t="s">
        <v>1432</v>
      </c>
      <c r="AB605" s="12"/>
      <c r="AC605" s="12"/>
      <c r="AD605" s="12"/>
      <c r="AE605" s="12"/>
      <c r="AF605" s="15"/>
    </row>
    <row r="606" spans="1:32">
      <c r="A606" s="12"/>
      <c r="C606" s="42" t="s">
        <v>1466</v>
      </c>
      <c r="AB606" s="12"/>
      <c r="AC606" s="12"/>
      <c r="AD606" s="12"/>
      <c r="AE606" s="12"/>
      <c r="AF606" s="15"/>
    </row>
    <row r="607" spans="1:32">
      <c r="A607" s="12"/>
      <c r="C607" s="42" t="s">
        <v>1467</v>
      </c>
      <c r="AB607" s="12"/>
      <c r="AC607" s="12"/>
      <c r="AD607" s="12"/>
      <c r="AE607" s="12"/>
      <c r="AF607" s="15"/>
    </row>
    <row r="608" spans="1:32">
      <c r="A608" s="12"/>
      <c r="C608" s="42" t="s">
        <v>1468</v>
      </c>
      <c r="AB608" s="12"/>
      <c r="AC608" s="12"/>
      <c r="AD608" s="12"/>
      <c r="AE608" s="12"/>
      <c r="AF608" s="15"/>
    </row>
    <row r="609" spans="1:32">
      <c r="A609" s="12"/>
      <c r="C609" s="42" t="s">
        <v>1469</v>
      </c>
      <c r="AB609" s="12"/>
      <c r="AC609" s="12"/>
      <c r="AD609" s="12"/>
      <c r="AE609" s="12"/>
      <c r="AF609" s="15"/>
    </row>
    <row r="610" spans="1:32">
      <c r="A610" s="12"/>
      <c r="C610" s="88" t="s">
        <v>1175</v>
      </c>
      <c r="AB610" s="12"/>
      <c r="AC610" s="12"/>
      <c r="AD610" s="12"/>
      <c r="AE610" s="12"/>
      <c r="AF610" s="15"/>
    </row>
    <row r="611" spans="1:32">
      <c r="A611" s="12"/>
      <c r="C611" s="88" t="s">
        <v>1450</v>
      </c>
      <c r="AB611" s="12"/>
      <c r="AC611" s="12"/>
      <c r="AD611" s="12"/>
      <c r="AE611" s="12"/>
      <c r="AF611" s="15"/>
    </row>
    <row r="612" spans="1:32">
      <c r="A612" s="12"/>
      <c r="C612" s="88"/>
      <c r="AB612" s="12"/>
      <c r="AC612" s="12"/>
      <c r="AD612" s="12"/>
      <c r="AE612" s="12"/>
      <c r="AF612" s="15"/>
    </row>
    <row r="613" spans="1:32" ht="90.5">
      <c r="A613" s="12"/>
      <c r="C613" s="144" t="s">
        <v>1985</v>
      </c>
      <c r="AB613" s="12"/>
      <c r="AC613" s="12"/>
      <c r="AD613" s="12"/>
      <c r="AE613" s="12"/>
      <c r="AF613" s="15"/>
    </row>
    <row r="614" spans="1:32" ht="41">
      <c r="A614" s="148">
        <v>34</v>
      </c>
      <c r="C614" s="139" t="s">
        <v>1962</v>
      </c>
    </row>
    <row r="615" spans="1:32">
      <c r="A615" t="str">
        <f>I1</f>
        <v>CANTO DE MOISÉS</v>
      </c>
      <c r="C615" s="139" t="s">
        <v>1963</v>
      </c>
    </row>
    <row r="616" spans="1:32">
      <c r="C616" s="139" t="s">
        <v>1964</v>
      </c>
    </row>
    <row r="617" spans="1:32">
      <c r="C617" s="42" t="s">
        <v>1996</v>
      </c>
    </row>
    <row r="618" spans="1:32">
      <c r="C618" s="42" t="s">
        <v>1997</v>
      </c>
    </row>
    <row r="619" spans="1:32">
      <c r="C619" s="42" t="s">
        <v>1995</v>
      </c>
    </row>
    <row r="620" spans="1:32">
      <c r="C620" s="42" t="s">
        <v>1998</v>
      </c>
    </row>
    <row r="621" spans="1:32">
      <c r="C621" s="42" t="s">
        <v>1999</v>
      </c>
    </row>
    <row r="622" spans="1:32">
      <c r="C622" s="42" t="s">
        <v>2000</v>
      </c>
    </row>
    <row r="623" spans="1:32">
      <c r="C623" s="42" t="s">
        <v>2001</v>
      </c>
    </row>
    <row r="624" spans="1:32">
      <c r="C624" s="140" t="str">
        <f>_xlfn.CONCAT("    &lt;link type=text/css rel=stylesheet href=","""","/cantos/src/css/cssc/",D153,".css",""""," &gt;")</f>
        <v xml:space="preserve">    &lt;link type=text/css rel=stylesheet href="/cantos/src/css/cssc/cantodemoises.css" &gt;</v>
      </c>
    </row>
    <row r="625" spans="3:3">
      <c r="C625" s="43" t="s">
        <v>1965</v>
      </c>
    </row>
    <row r="626" spans="3:3">
      <c r="C626" s="42" t="s">
        <v>2002</v>
      </c>
    </row>
    <row r="627" spans="3:3">
      <c r="C627" s="139" t="s">
        <v>1966</v>
      </c>
    </row>
    <row r="628" spans="3:3">
      <c r="C628" s="139" t="s">
        <v>1967</v>
      </c>
    </row>
    <row r="629" spans="3:3">
      <c r="C629" s="43" t="s">
        <v>1968</v>
      </c>
    </row>
    <row r="630" spans="3:3">
      <c r="C630" s="42" t="s">
        <v>2003</v>
      </c>
    </row>
    <row r="631" spans="3:3">
      <c r="C631" s="42" t="s">
        <v>2004</v>
      </c>
    </row>
    <row r="632" spans="3:3">
      <c r="C632" s="42" t="s">
        <v>2005</v>
      </c>
    </row>
    <row r="633" spans="3:3">
      <c r="C633" s="42" t="s">
        <v>2006</v>
      </c>
    </row>
    <row r="634" spans="3:3">
      <c r="C634" s="84" t="str">
        <f>_xlfn.CONCAT("                            &lt;source src=","""","/audio/",D153,".mp3"""," type=","""","audio/mpeg""","&gt;")</f>
        <v xml:space="preserve">                            &lt;source src="/audio/cantodemoises.mp3" type="audio/mpeg"&gt;</v>
      </c>
    </row>
    <row r="635" spans="3:3">
      <c r="C635" s="42" t="s">
        <v>2007</v>
      </c>
    </row>
    <row r="636" spans="3:3">
      <c r="C636" s="42" t="s">
        <v>2100</v>
      </c>
    </row>
    <row r="637" spans="3:3">
      <c r="C637" s="42" t="s">
        <v>2008</v>
      </c>
    </row>
    <row r="638" spans="3:3">
      <c r="C638" s="42" t="s">
        <v>2009</v>
      </c>
    </row>
    <row r="639" spans="3:3">
      <c r="C639" s="42" t="s">
        <v>2010</v>
      </c>
    </row>
    <row r="640" spans="3:3">
      <c r="C640" s="42" t="s">
        <v>2011</v>
      </c>
    </row>
    <row r="641" spans="1:8">
      <c r="C641" s="42" t="s">
        <v>2012</v>
      </c>
    </row>
    <row r="642" spans="1:8">
      <c r="C642" s="42" t="s">
        <v>2013</v>
      </c>
    </row>
    <row r="643" spans="1:8">
      <c r="C643" s="42" t="s">
        <v>2014</v>
      </c>
    </row>
    <row r="644" spans="1:8" ht="31">
      <c r="A644" s="146"/>
      <c r="C644" s="42" t="s">
        <v>2015</v>
      </c>
    </row>
    <row r="645" spans="1:8">
      <c r="C645" s="42" t="s">
        <v>2101</v>
      </c>
    </row>
    <row r="646" spans="1:8">
      <c r="C646" s="42" t="s">
        <v>2016</v>
      </c>
    </row>
    <row r="647" spans="1:8">
      <c r="C647" s="42" t="s">
        <v>2102</v>
      </c>
    </row>
    <row r="648" spans="1:8">
      <c r="C648" s="42" t="s">
        <v>2103</v>
      </c>
    </row>
    <row r="649" spans="1:8">
      <c r="C649" s="42" t="s">
        <v>2017</v>
      </c>
    </row>
    <row r="650" spans="1:8">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c r="C651" s="42" t="s">
        <v>2018</v>
      </c>
    </row>
    <row r="652" spans="1:8">
      <c r="C652" s="42" t="s">
        <v>2019</v>
      </c>
    </row>
    <row r="653" spans="1:8">
      <c r="C653" s="42" t="s">
        <v>2104</v>
      </c>
    </row>
    <row r="654" spans="1:8">
      <c r="C654" s="42" t="s">
        <v>2105</v>
      </c>
    </row>
    <row r="655" spans="1:8">
      <c r="C655" s="42" t="s">
        <v>2020</v>
      </c>
    </row>
    <row r="656" spans="1:8">
      <c r="C656" s="42" t="s">
        <v>2021</v>
      </c>
    </row>
    <row r="657" spans="3:10">
      <c r="C657" s="42" t="s">
        <v>2022</v>
      </c>
    </row>
    <row r="658" spans="3:10">
      <c r="C658" s="42" t="s">
        <v>2023</v>
      </c>
    </row>
    <row r="659" spans="3:10">
      <c r="C659" s="42" t="s">
        <v>2024</v>
      </c>
    </row>
    <row r="660" spans="3:10">
      <c r="C660" s="42" t="s">
        <v>2025</v>
      </c>
    </row>
    <row r="661" spans="3:10">
      <c r="C661" s="42" t="s">
        <v>2026</v>
      </c>
    </row>
    <row r="662" spans="3:10">
      <c r="C662" s="42" t="s">
        <v>2027</v>
      </c>
    </row>
    <row r="663" spans="3:10">
      <c r="C663" s="42" t="s">
        <v>2028</v>
      </c>
    </row>
    <row r="664" spans="3:10">
      <c r="C664" s="42" t="s">
        <v>2029</v>
      </c>
    </row>
    <row r="665" spans="3:10">
      <c r="C665" s="42" t="s">
        <v>2030</v>
      </c>
    </row>
    <row r="666" spans="3:10">
      <c r="C666" s="43" t="s">
        <v>1969</v>
      </c>
    </row>
    <row r="667" spans="3:10">
      <c r="C667" s="43" t="s">
        <v>2155</v>
      </c>
    </row>
    <row r="668" spans="3:10">
      <c r="C668" s="43" t="s">
        <v>1970</v>
      </c>
    </row>
    <row r="669" spans="3:10">
      <c r="C669" s="43" t="str">
        <f>_xlfn.CONCAT("&lt;!--║--&gt;   &lt;th class=""",D158,""" id=","""catg""","&gt;&lt;/th&gt;                                   &lt;!--║--&gt;")</f>
        <v>&lt;!--║--&gt;   &lt;th class="precat" id="catg"&gt;&lt;/th&gt;                                   &lt;!--║--&gt;</v>
      </c>
    </row>
    <row r="670" spans="3:10">
      <c r="C670" s="43" t="s">
        <v>1971</v>
      </c>
    </row>
    <row r="671" spans="3:10">
      <c r="C671" s="42" t="s">
        <v>2031</v>
      </c>
    </row>
    <row r="672" spans="3:10">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c r="C673" s="42" t="s">
        <v>2106</v>
      </c>
    </row>
    <row r="674" spans="1:33">
      <c r="C674" s="42" t="s">
        <v>2107</v>
      </c>
    </row>
    <row r="675" spans="1:33">
      <c r="C675" s="42" t="s">
        <v>2175</v>
      </c>
    </row>
    <row r="676" spans="1:33">
      <c r="C676" s="42" t="s">
        <v>2032</v>
      </c>
    </row>
    <row r="677" spans="1:33">
      <c r="C677" s="42" t="s">
        <v>2209</v>
      </c>
    </row>
    <row r="678" spans="1:33" s="12" customFormat="1">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c r="C704" s="42" t="s">
        <v>2050</v>
      </c>
    </row>
    <row r="705" spans="1:33">
      <c r="C705" s="42" t="s">
        <v>2051</v>
      </c>
    </row>
    <row r="706" spans="1:33">
      <c r="C706" s="42" t="s">
        <v>2052</v>
      </c>
    </row>
    <row r="707" spans="1:33">
      <c r="C707" s="42" t="s">
        <v>2053</v>
      </c>
    </row>
    <row r="708" spans="1:33">
      <c r="C708" s="42" t="s">
        <v>2054</v>
      </c>
    </row>
    <row r="709" spans="1:33">
      <c r="C709" s="42" t="s">
        <v>2055</v>
      </c>
    </row>
    <row r="710" spans="1:33">
      <c r="C710" s="42" t="s">
        <v>2056</v>
      </c>
    </row>
    <row r="711" spans="1:33">
      <c r="C711" s="42" t="s">
        <v>2057</v>
      </c>
    </row>
    <row r="712" spans="1:33">
      <c r="C712" s="42" t="s">
        <v>2058</v>
      </c>
    </row>
    <row r="713" spans="1:33">
      <c r="C713" s="42" t="s">
        <v>2060</v>
      </c>
    </row>
    <row r="714" spans="1:33">
      <c r="C714" s="42" t="s">
        <v>2061</v>
      </c>
    </row>
    <row r="715" spans="1:33">
      <c r="C715" s="42" t="s">
        <v>2062</v>
      </c>
    </row>
    <row r="716" spans="1:33">
      <c r="C716" s="42" t="s">
        <v>2063</v>
      </c>
    </row>
    <row r="717" spans="1:33" s="12" customFormat="1">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88900</xdr:colOff>
                    <xdr:row>0</xdr:row>
                    <xdr:rowOff>431800</xdr:rowOff>
                  </from>
                  <to>
                    <xdr:col>6</xdr:col>
                    <xdr:colOff>838200</xdr:colOff>
                    <xdr:row>0</xdr:row>
                    <xdr:rowOff>831850</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450850</xdr:rowOff>
                  </from>
                  <to>
                    <xdr:col>5</xdr:col>
                    <xdr:colOff>1079500</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717550</xdr:colOff>
                    <xdr:row>615</xdr:row>
                    <xdr:rowOff>107950</xdr:rowOff>
                  </from>
                  <to>
                    <xdr:col>0</xdr:col>
                    <xdr:colOff>1631950</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4.5"/>
  <sheetData>
    <row r="1" spans="1:8" ht="47.5" customHeight="1">
      <c r="A1" s="60"/>
      <c r="B1" s="60"/>
      <c r="C1" s="333" t="str" cm="1">
        <f t="array" aca="1" ref="C1" ca="1">MID(CELL("filename", B1), FIND("]", CELL("filename", B1)) + 1, 255)</f>
        <v>Scripts mains</v>
      </c>
      <c r="D1" s="333"/>
      <c r="E1" s="333"/>
      <c r="F1" s="333"/>
      <c r="G1" s="333"/>
      <c r="H1" s="333"/>
    </row>
    <row r="2" spans="1:8">
      <c r="A2" s="57"/>
    </row>
    <row r="3" spans="1:8" ht="28">
      <c r="B3" s="49" t="s">
        <v>1128</v>
      </c>
    </row>
    <row r="4" spans="1:8" ht="28">
      <c r="B4" s="49" t="s">
        <v>1129</v>
      </c>
    </row>
    <row r="5" spans="1:8" ht="28">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84" activePane="bottomLeft" state="frozen"/>
      <selection pane="bottomLeft" activeCell="E97" sqref="E97"/>
    </sheetView>
  </sheetViews>
  <sheetFormatPr defaultRowHeight="14.5"/>
  <cols>
    <col min="1" max="1" width="24.1796875" customWidth="1"/>
    <col min="2" max="2" width="59.1796875" bestFit="1" customWidth="1"/>
    <col min="3" max="3" width="24.1796875" customWidth="1"/>
    <col min="4" max="4" width="40.453125" bestFit="1" customWidth="1"/>
    <col min="5" max="5" width="27.54296875" customWidth="1"/>
    <col min="6" max="7" width="22.7265625" customWidth="1"/>
    <col min="8" max="8" width="33.26953125" customWidth="1"/>
    <col min="9" max="9" width="55.81640625" customWidth="1"/>
  </cols>
  <sheetData>
    <row r="1" spans="1:10" ht="45" customHeight="1">
      <c r="A1" s="60"/>
      <c r="B1" s="60"/>
      <c r="C1" s="333" t="str" cm="1">
        <f t="array" aca="1" ref="C1" ca="1">MID(CELL("filename", A1), FIND("]", CELL("filename", A1)) + 1, 255)</f>
        <v>Indice Canto</v>
      </c>
      <c r="D1" s="333"/>
      <c r="E1" s="333"/>
      <c r="F1" s="333"/>
      <c r="G1" s="333"/>
      <c r="H1" s="333"/>
    </row>
    <row r="2" spans="1:10">
      <c r="A2" s="10" t="s">
        <v>763</v>
      </c>
      <c r="B2" s="10"/>
      <c r="D2" t="s">
        <v>773</v>
      </c>
    </row>
    <row r="3" spans="1:10">
      <c r="A3" s="10" t="s">
        <v>764</v>
      </c>
      <c r="B3" s="10"/>
    </row>
    <row r="4" spans="1:10">
      <c r="A4" s="10" t="s">
        <v>765</v>
      </c>
      <c r="B4" s="10"/>
    </row>
    <row r="5" spans="1:10">
      <c r="A5" s="10" t="s">
        <v>766</v>
      </c>
      <c r="B5" s="10"/>
    </row>
    <row r="6" spans="1:10">
      <c r="A6" s="10" t="s">
        <v>767</v>
      </c>
      <c r="B6" s="10"/>
    </row>
    <row r="7" spans="1:10">
      <c r="A7" s="10" t="s">
        <v>768</v>
      </c>
      <c r="B7" s="10"/>
      <c r="E7" s="10" t="s">
        <v>776</v>
      </c>
    </row>
    <row r="8" spans="1:10">
      <c r="E8" s="11" t="s">
        <v>777</v>
      </c>
    </row>
    <row r="9" spans="1:10">
      <c r="A9" s="10" t="s">
        <v>769</v>
      </c>
      <c r="B9" s="10"/>
    </row>
    <row r="10" spans="1:10">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c r="B11" s="1" t="s">
        <v>1134</v>
      </c>
    </row>
    <row r="12" spans="1:10">
      <c r="A12" t="s">
        <v>152</v>
      </c>
      <c r="B12" t="s">
        <v>1133</v>
      </c>
      <c r="C12" t="s">
        <v>770</v>
      </c>
      <c r="D12" t="s">
        <v>774</v>
      </c>
      <c r="E12" t="s">
        <v>149</v>
      </c>
      <c r="F12" t="s">
        <v>150</v>
      </c>
      <c r="G12" t="s">
        <v>1109</v>
      </c>
      <c r="H12" t="s">
        <v>151</v>
      </c>
      <c r="I12" t="s">
        <v>775</v>
      </c>
      <c r="J12" t="s">
        <v>756</v>
      </c>
    </row>
    <row r="13" spans="1:10">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41" bestFit="1" customWidth="1"/>
    <col min="8" max="8" width="5.26953125" bestFit="1" customWidth="1"/>
    <col min="9" max="9" width="10.453125" bestFit="1" customWidth="1"/>
    <col min="10" max="10" width="6.26953125" bestFit="1" customWidth="1"/>
    <col min="11" max="11" width="31.26953125" customWidth="1"/>
    <col min="12" max="12" width="6.26953125" bestFit="1" customWidth="1"/>
    <col min="13" max="13" width="11.453125" bestFit="1" customWidth="1"/>
    <col min="14" max="14" width="6.26953125" bestFit="1" customWidth="1"/>
    <col min="15" max="15" width="19.26953125" bestFit="1" customWidth="1"/>
    <col min="16" max="16" width="6.26953125" bestFit="1" customWidth="1"/>
    <col min="17" max="17" width="11.81640625" bestFit="1" customWidth="1"/>
    <col min="18" max="18" width="5.7265625" bestFit="1" customWidth="1"/>
    <col min="19" max="19" width="18.7265625" bestFit="1" customWidth="1"/>
    <col min="20" max="20" width="5.7265625" bestFit="1" customWidth="1"/>
    <col min="21" max="21" width="18.7265625" bestFit="1" customWidth="1"/>
    <col min="22" max="22" width="6.26953125" bestFit="1" customWidth="1"/>
    <col min="23" max="23" width="18.7265625" bestFit="1" customWidth="1"/>
    <col min="24" max="24" width="6.1796875" bestFit="1" customWidth="1"/>
    <col min="25" max="25" width="18.7265625" bestFit="1" customWidth="1"/>
    <col min="26" max="26" width="6.26953125" bestFit="1" customWidth="1"/>
    <col min="27" max="27" width="18.7265625" bestFit="1" customWidth="1"/>
    <col min="28" max="28" width="5.54296875" bestFit="1" customWidth="1"/>
    <col min="29" max="29" width="17.54296875" bestFit="1" customWidth="1"/>
    <col min="30" max="30" width="7.453125" bestFit="1" customWidth="1"/>
    <col min="31" max="31" width="37.1796875" bestFit="1" customWidth="1"/>
    <col min="32" max="32" width="8.1796875" bestFit="1" customWidth="1"/>
    <col min="33" max="33" width="7.1796875" bestFit="1" customWidth="1"/>
    <col min="34" max="35" width="7.1796875" customWidth="1"/>
    <col min="36" max="37" width="26" customWidth="1"/>
    <col min="38" max="38" width="16.7265625" customWidth="1"/>
  </cols>
  <sheetData>
    <row r="1" spans="1:42" ht="34.5" customHeight="1">
      <c r="A1" s="60"/>
      <c r="B1" s="60"/>
      <c r="C1" s="334" t="str" cm="1">
        <f t="array" aca="1" ref="C1" ca="1">MID(CELL("filename", B1), FIND("]", CELL("filename", B1)) + 1, 255)</f>
        <v>data-Cantos</v>
      </c>
      <c r="D1" s="334"/>
      <c r="E1" s="334"/>
      <c r="F1" s="334"/>
      <c r="G1" s="334"/>
      <c r="H1" s="334"/>
    </row>
    <row r="2" spans="1:42">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4.5"/>
  <cols>
    <col min="1" max="1" width="4.26953125" bestFit="1" customWidth="1"/>
    <col min="2" max="2" width="24.1796875" customWidth="1"/>
    <col min="3" max="3" width="8.7265625" bestFit="1" customWidth="1"/>
    <col min="5" max="5" width="147.81640625" bestFit="1" customWidth="1"/>
  </cols>
  <sheetData>
    <row r="1" spans="1:6" ht="37">
      <c r="A1" s="61"/>
      <c r="B1" s="78" t="str" cm="1">
        <f t="array" aca="1" ref="B1" ca="1">MID(CELL("filename", A1), FIND("]", CELL("filename", A1)) + 1, 255)</f>
        <v>creando Directorios</v>
      </c>
      <c r="C1" s="78"/>
      <c r="D1" s="78"/>
      <c r="E1" s="78"/>
      <c r="F1" s="10"/>
    </row>
    <row r="2" spans="1:6">
      <c r="A2" t="s">
        <v>152</v>
      </c>
      <c r="B2" t="s">
        <v>770</v>
      </c>
      <c r="C2" t="s">
        <v>1158</v>
      </c>
      <c r="D2" t="s">
        <v>756</v>
      </c>
      <c r="E2" t="s">
        <v>760</v>
      </c>
      <c r="F2" t="s">
        <v>1419</v>
      </c>
    </row>
    <row r="3" spans="1:6" hidden="1">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4.5"/>
  <cols>
    <col min="1" max="2" width="24.1796875" customWidth="1"/>
    <col min="3" max="3" width="40.453125" bestFit="1" customWidth="1"/>
    <col min="4" max="4" width="27.54296875" customWidth="1"/>
    <col min="5" max="5" width="22.7265625" customWidth="1"/>
    <col min="6" max="6" width="40.7265625" bestFit="1" customWidth="1"/>
    <col min="7" max="7" width="23.54296875" customWidth="1"/>
  </cols>
  <sheetData>
    <row r="1" spans="1:12" ht="37">
      <c r="A1" s="61"/>
      <c r="B1" s="334" t="str" cm="1">
        <f t="array" aca="1" ref="B1" ca="1">MID(CELL("filename", A1), FIND("]", CELL("filename", A1)) + 1, 255)</f>
        <v>Find bk2</v>
      </c>
      <c r="C1" s="334"/>
      <c r="D1" s="334"/>
      <c r="E1" s="334"/>
      <c r="F1" s="10" t="s">
        <v>763</v>
      </c>
      <c r="H1" t="s">
        <v>773</v>
      </c>
    </row>
    <row r="2" spans="1:12">
      <c r="A2" s="10" t="s">
        <v>764</v>
      </c>
    </row>
    <row r="3" spans="1:12">
      <c r="A3" s="10" t="s">
        <v>765</v>
      </c>
    </row>
    <row r="4" spans="1:12">
      <c r="A4" s="10" t="s">
        <v>766</v>
      </c>
    </row>
    <row r="5" spans="1:12">
      <c r="A5" s="10" t="s">
        <v>767</v>
      </c>
    </row>
    <row r="6" spans="1:12">
      <c r="A6" s="10" t="s">
        <v>768</v>
      </c>
      <c r="D6" s="10" t="s">
        <v>776</v>
      </c>
    </row>
    <row r="7" spans="1:12">
      <c r="D7" s="11" t="s">
        <v>777</v>
      </c>
    </row>
    <row r="8" spans="1:12">
      <c r="A8" s="10" t="s">
        <v>769</v>
      </c>
      <c r="G8" t="s">
        <v>1161</v>
      </c>
    </row>
    <row r="9" spans="1:12">
      <c r="B9" t="s">
        <v>778</v>
      </c>
    </row>
    <row r="10" spans="1:12">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c r="A11" t="s">
        <v>152</v>
      </c>
      <c r="B11" t="s">
        <v>770</v>
      </c>
      <c r="C11" t="s">
        <v>774</v>
      </c>
      <c r="D11" t="s">
        <v>1162</v>
      </c>
      <c r="E11" t="s">
        <v>1159</v>
      </c>
      <c r="F11" t="s">
        <v>1158</v>
      </c>
      <c r="G11" t="s">
        <v>1160</v>
      </c>
      <c r="H11" t="s">
        <v>290</v>
      </c>
      <c r="I11" t="s">
        <v>150</v>
      </c>
      <c r="J11" t="s">
        <v>151</v>
      </c>
      <c r="K11" t="s">
        <v>775</v>
      </c>
      <c r="L11" t="s">
        <v>756</v>
      </c>
    </row>
    <row r="12" spans="1:12">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16.7265625" customWidth="1"/>
    <col min="43" max="43" width="50" bestFit="1" customWidth="1"/>
  </cols>
  <sheetData>
    <row r="1" spans="1:44" ht="34.5" customHeight="1">
      <c r="A1" s="60"/>
      <c r="B1" s="60"/>
      <c r="C1" s="334" t="str" cm="1">
        <f t="array" aca="1" ref="C1" ca="1">MID(CELL("filename", B1), FIND("]", CELL("filename", B1)) + 1, 255)</f>
        <v>Codigo Canto</v>
      </c>
      <c r="D1" s="334"/>
      <c r="E1" s="334"/>
      <c r="F1" s="334"/>
      <c r="G1" s="334"/>
      <c r="H1" s="334"/>
      <c r="I1" s="334"/>
    </row>
    <row r="2" spans="1:44">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1796875" bestFit="1" customWidth="1"/>
    <col min="18" max="18" width="18.7265625" bestFit="1" customWidth="1"/>
    <col min="19" max="19" width="5.7265625" bestFit="1" customWidth="1"/>
    <col min="20" max="20" width="18.7265625" bestFit="1" customWidth="1"/>
    <col min="21" max="21" width="6.26953125" bestFit="1" customWidth="1"/>
    <col min="22" max="22" width="18.7265625" bestFit="1" customWidth="1"/>
    <col min="23" max="23" width="6.1796875" bestFit="1" customWidth="1"/>
    <col min="24" max="24" width="18.7265625" bestFit="1" customWidth="1"/>
    <col min="25" max="25" width="6.26953125" bestFit="1" customWidth="1"/>
    <col min="26" max="26" width="18.7265625" bestFit="1" customWidth="1"/>
    <col min="27" max="27" width="5.54296875" bestFit="1" customWidth="1"/>
    <col min="28" max="28" width="17.54296875" bestFit="1" customWidth="1"/>
    <col min="29" max="29" width="7.453125" bestFit="1" customWidth="1"/>
    <col min="30" max="31" width="37.1796875" bestFit="1" customWidth="1"/>
    <col min="32" max="32" width="8.1796875" bestFit="1" customWidth="1"/>
    <col min="33" max="33" width="7.1796875" bestFit="1" customWidth="1"/>
    <col min="34" max="34" width="7.1796875" customWidth="1"/>
    <col min="35" max="36" width="26" customWidth="1"/>
    <col min="37" max="37" width="16.7265625" customWidth="1"/>
    <col min="41" max="41" width="50" bestFit="1" customWidth="1"/>
  </cols>
  <sheetData>
    <row r="1" spans="1:42" ht="34.5" customHeight="1">
      <c r="A1" s="60"/>
      <c r="B1" s="60"/>
      <c r="C1" s="334" t="str" cm="1">
        <f t="array" aca="1" ref="C1" ca="1">MID(CELL("filename", B1), FIND("]", CELL("filename", B1)) + 1, 255)</f>
        <v>Codigo</v>
      </c>
      <c r="D1" s="334"/>
      <c r="E1" s="334"/>
      <c r="F1" s="334"/>
      <c r="G1" s="334"/>
      <c r="H1" s="334"/>
      <c r="I1" s="334"/>
    </row>
    <row r="2" spans="1:42">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47"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c r="A1" s="60"/>
      <c r="B1" s="60"/>
      <c r="C1" s="334" t="str" cm="1">
        <f t="array" aca="1" ref="C1" ca="1">MID(CELL("filename", B1), FIND("]", CELL("filename", B1)) + 1, 255)</f>
        <v>Buscador</v>
      </c>
      <c r="D1" s="334"/>
      <c r="E1" s="334"/>
      <c r="F1" s="334"/>
      <c r="G1" s="334"/>
      <c r="H1" s="334"/>
      <c r="I1" s="334"/>
    </row>
    <row r="2" spans="1:43">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c r="A1" s="60"/>
      <c r="B1" s="60"/>
      <c r="C1" s="334" t="str" cm="1">
        <f t="array" aca="1" ref="C1" ca="1">MID(CELL("filename", B1), FIND("]", CELL("filename", B1)) + 1, 255)</f>
        <v>Buscador (fail1)</v>
      </c>
      <c r="D1" s="334"/>
      <c r="E1" s="334"/>
      <c r="F1" s="334"/>
      <c r="G1" s="334"/>
      <c r="H1" s="334"/>
      <c r="I1" s="334"/>
    </row>
    <row r="2" spans="1:43">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4" ht="34.5" customHeight="1">
      <c r="A1" s="60"/>
      <c r="B1" s="60"/>
      <c r="C1" s="334" t="str" cm="1">
        <f t="array" aca="1" ref="C1" ca="1">MID(CELL("filename", B1), FIND("]", CELL("filename", B1)) + 1, 255)</f>
        <v>Buscador (fail2)</v>
      </c>
      <c r="D1" s="334"/>
      <c r="E1" s="334"/>
      <c r="F1" s="334"/>
      <c r="G1" s="334"/>
      <c r="H1" s="334"/>
      <c r="I1" s="334"/>
    </row>
    <row r="2" spans="1:44">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4.5"/>
  <cols>
    <col min="1" max="1" width="24.1796875" customWidth="1"/>
    <col min="2" max="2" width="44.81640625" customWidth="1"/>
    <col min="3" max="3" width="40.453125" bestFit="1" customWidth="1"/>
    <col min="4" max="4" width="27.54296875" customWidth="1"/>
    <col min="5" max="5" width="22.7265625" customWidth="1"/>
    <col min="6" max="6" width="33.26953125" customWidth="1"/>
    <col min="7" max="7" width="55.81640625" customWidth="1"/>
  </cols>
  <sheetData>
    <row r="1" spans="1:8" ht="33" customHeight="1">
      <c r="A1" s="62" t="s">
        <v>763</v>
      </c>
      <c r="B1" s="334" t="str" cm="1">
        <f t="array" aca="1" ref="B1" ca="1">MID(CELL("filename", A1), FIND("]", CELL("filename", A1)) + 1, 255)</f>
        <v>Indice Backups</v>
      </c>
      <c r="C1" s="334"/>
      <c r="D1" s="334"/>
      <c r="E1" s="334"/>
    </row>
    <row r="2" spans="1:8">
      <c r="A2" s="10" t="s">
        <v>764</v>
      </c>
      <c r="C2" t="s">
        <v>773</v>
      </c>
    </row>
    <row r="3" spans="1:8">
      <c r="A3" s="10" t="s">
        <v>765</v>
      </c>
    </row>
    <row r="4" spans="1:8">
      <c r="A4" s="10" t="s">
        <v>766</v>
      </c>
    </row>
    <row r="5" spans="1:8">
      <c r="A5" s="10" t="s">
        <v>767</v>
      </c>
    </row>
    <row r="6" spans="1:8">
      <c r="A6" s="10" t="s">
        <v>768</v>
      </c>
      <c r="D6" s="10" t="s">
        <v>776</v>
      </c>
    </row>
    <row r="7" spans="1:8">
      <c r="D7" s="11" t="s">
        <v>777</v>
      </c>
    </row>
    <row r="8" spans="1:8">
      <c r="A8" s="10" t="s">
        <v>769</v>
      </c>
    </row>
    <row r="9" spans="1:8">
      <c r="B9" t="s">
        <v>778</v>
      </c>
    </row>
    <row r="10" spans="1:8">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c r="A11" t="s">
        <v>152</v>
      </c>
      <c r="B11" t="s">
        <v>770</v>
      </c>
      <c r="C11" t="s">
        <v>774</v>
      </c>
      <c r="D11" t="s">
        <v>149</v>
      </c>
      <c r="E11" t="s">
        <v>150</v>
      </c>
      <c r="F11" t="s">
        <v>151</v>
      </c>
      <c r="G11" t="s">
        <v>775</v>
      </c>
      <c r="H11" t="s">
        <v>756</v>
      </c>
    </row>
    <row r="12" spans="1:8">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1</v>
      </c>
      <c r="D1" s="165" t="str">
        <f ca="1">VLOOKUP(C1,'Codigo Canto'!A3:AQ236,38,FALSE)</f>
        <v>A LA VÍCTIMA PASCUAL</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LA VÍCTIMA PASCUAL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
      <c r="C9" t="str">
        <f ca="1">PROPER(D1)</f>
        <v>A La Víctima Pascual</v>
      </c>
      <c r="D9" s="164" t="str">
        <f ca="1">_xlfn.CONCAT("        tt: ","""",C9,"""",",")</f>
        <v xml:space="preserve">        tt: "A La Víctima Pascual",</v>
      </c>
    </row>
    <row r="10" spans="2:24" ht="23">
      <c r="C10" t="str">
        <f ca="1">PROPER(D1)</f>
        <v>A La Víctima Pascual</v>
      </c>
      <c r="D10" s="164" t="str">
        <f ca="1">_xlfn.CONCAT("        title: ","""",C10,"""",",")</f>
        <v xml:space="preserve">        title: "A La Víctima Pascual",</v>
      </c>
    </row>
    <row r="11" spans="2:24" ht="23">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1</v>
      </c>
      <c r="D15" s="164" t="str">
        <f ca="1">_xlfn.CONCAT("        dbno: ","""",C15,"""",",")</f>
        <v xml:space="preserve">        dbno: "1",</v>
      </c>
    </row>
    <row r="16" spans="2:24" ht="23">
      <c r="D16" s="164" t="str">
        <f>_xlfn.CONCAT("        notes: ","""",C16,"""",",")</f>
        <v xml:space="preserve">        notes: "",</v>
      </c>
    </row>
    <row r="17" spans="2:32" ht="23">
      <c r="C17" t="str">
        <f ca="1">C8</f>
        <v>alavictimapascual</v>
      </c>
      <c r="D17" s="164" t="str">
        <f ca="1">_xlfn.CONCAT("        audioSrc: ","""/audio/",C17,".mp3""",",")</f>
        <v xml:space="preserve">        audioSrc: "/audio/alavictimapascual.mp3",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0</v>
      </c>
      <c r="C23" t="e">
        <f ca="1">VLOOKUP(B23,Buscador!A3:AP240,31,FALSE)</f>
        <v>#N/A</v>
      </c>
      <c r="D23" s="164" t="e">
        <f ca="1">_xlfn.CONCAT("        ant: ","""",C23,"""",",")</f>
        <v>#N/A</v>
      </c>
    </row>
    <row r="24" spans="2:32" ht="23">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2</v>
      </c>
      <c r="D1" s="165" t="str">
        <f ca="1">VLOOKUP(C1,'Codigo Canto'!A3:AQ236,38,FALSE)</f>
        <v>A NADIE DEMOS OCASIÓN DE TROPIEZO</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NADIE DEMOS OCASIÓN DE TROPIEZO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
      <c r="C9" t="str">
        <f ca="1">PROPER(D1)</f>
        <v>A Nadie Demos Ocasión De Tropiezo</v>
      </c>
      <c r="D9" s="164" t="str">
        <f ca="1">_xlfn.CONCAT("        tt: ","""",C9,"""",",")</f>
        <v xml:space="preserve">        tt: "A Nadie Demos Ocasión De Tropiezo",</v>
      </c>
    </row>
    <row r="10" spans="2:24" ht="23">
      <c r="C10" t="str">
        <f ca="1">PROPER(D1)</f>
        <v>A Nadie Demos Ocasión De Tropiezo</v>
      </c>
      <c r="D10" s="164" t="str">
        <f ca="1">_xlfn.CONCAT("        title: ","""",C10,"""",",")</f>
        <v xml:space="preserve">        title: "A Nadie Demos Ocasión De Tropiezo",</v>
      </c>
    </row>
    <row r="11" spans="2:24" ht="23">
      <c r="C11" t="str">
        <f ca="1">VLOOKUP(C1,'Codigo Canto'!A3:AQ236,12,FALSE)</f>
        <v>2ª Corintios 6,3ss</v>
      </c>
      <c r="D11" s="164" t="str">
        <f ca="1">_xlfn.CONCAT("        ","subtitle: ","""",C11,"""",",")</f>
        <v xml:space="preserve">        subtitle: "2ª Corintios 6,3ss",</v>
      </c>
    </row>
    <row r="12" spans="2:24" ht="23">
      <c r="C12" t="str">
        <f ca="1">VLOOKUP(C1,Codigo!A3:AP240,42,FALSE)</f>
        <v>category: ["PreCatecumenado","Nuevo Testamento"],</v>
      </c>
      <c r="D12" s="164" t="str">
        <f ca="1">_xlfn.CONCAT("        ",C12)</f>
        <v xml:space="preserve">        category: ["PreCatecumenado","Nuevo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2</v>
      </c>
      <c r="D15" s="164" t="str">
        <f ca="1">_xlfn.CONCAT("        dbno: ","""",C15,"""",",")</f>
        <v xml:space="preserve">        dbno: "2",</v>
      </c>
    </row>
    <row r="16" spans="2:24" ht="23">
      <c r="D16" s="164" t="str">
        <f>_xlfn.CONCAT("        notes: ","""",C16,"""",",")</f>
        <v xml:space="preserve">        notes: "",</v>
      </c>
    </row>
    <row r="17" spans="2:32" ht="23">
      <c r="C17" t="str">
        <f ca="1">C8</f>
        <v>anadiedemosocasiondetropiezo</v>
      </c>
      <c r="D17" s="164" t="str">
        <f ca="1">_xlfn.CONCAT("        audioSrc: ","""/audio/",C17,".mp3""",",")</f>
        <v xml:space="preserve">        audioSrc: "/audio/anadiedemosocasiondetropiezo.mp3",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1</v>
      </c>
      <c r="C23" t="str">
        <f ca="1">VLOOKUP(B23,Buscador!A3:AP240,31,FALSE)</f>
        <v>/resucito/src/index.html?canto=alavictimapascual</v>
      </c>
      <c r="D23" s="164" t="str">
        <f ca="1">_xlfn.CONCAT("        ant: ","""",C23,"""",",")</f>
        <v xml:space="preserve">        ant: "/resucito/src/index.html?canto=alavictimapascual",</v>
      </c>
    </row>
    <row r="24" spans="2:32" ht="23">
      <c r="B24">
        <f ca="1">+C1+1</f>
        <v>3</v>
      </c>
      <c r="C24" t="str">
        <f ca="1">VLOOKUP(B24,Buscador!A3:AP240,31,FALSE)</f>
        <v>/resucito/src/index.html?canto=atilevantomisojos</v>
      </c>
      <c r="D24" s="164" t="str">
        <f ca="1">_xlfn.CONCAT("        sig: ","""",C24,"""",",")</f>
        <v xml:space="preserve">        sig: "/resucito/src/index.html?canto=atilevantomisojos",</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3</v>
      </c>
      <c r="D1" s="165" t="str">
        <f ca="1">VLOOKUP(C1,'Codigo Canto'!A3:AQ236,38,FALSE)</f>
        <v>A TI LEVANTO MIS OJOS</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TI LEVANTO MIS OJOS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
      <c r="C9" t="str">
        <f ca="1">PROPER(D1)</f>
        <v>A Ti Levanto Mis Ojos</v>
      </c>
      <c r="D9" s="164" t="str">
        <f ca="1">_xlfn.CONCAT("        tt: ","""",C9,"""",",")</f>
        <v xml:space="preserve">        tt: "A Ti Levanto Mis Ojos",</v>
      </c>
    </row>
    <row r="10" spans="2:24" ht="23">
      <c r="C10" t="str">
        <f ca="1">PROPER(D1)</f>
        <v>A Ti Levanto Mis Ojos</v>
      </c>
      <c r="D10" s="164" t="str">
        <f ca="1">_xlfn.CONCAT("        title: ","""",C10,"""",",")</f>
        <v xml:space="preserve">        title: "A Ti Levanto Mis Ojos",</v>
      </c>
    </row>
    <row r="11" spans="2:24" ht="23">
      <c r="C11" t="str">
        <f ca="1">VLOOKUP(C1,'Codigo Canto'!A3:AQ236,12,FALSE)</f>
        <v>Salmo 123 (122)</v>
      </c>
      <c r="D11" s="164" t="str">
        <f ca="1">_xlfn.CONCAT("        ","subtitle: ","""",C11,"""",",")</f>
        <v xml:space="preserve">        subtitle: "Salmo 123 (122)",</v>
      </c>
    </row>
    <row r="12" spans="2:24" ht="23">
      <c r="C12" t="str">
        <f ca="1">VLOOKUP(C1,Codigo!A3:AP240,42,FALSE)</f>
        <v>category: ["PreCatecumenado","Cuaresma","Antiguo Testamento"],</v>
      </c>
      <c r="D12" s="164" t="str">
        <f ca="1">_xlfn.CONCAT("        ",C12)</f>
        <v xml:space="preserve">        category: ["PreCatecumenado","Cuaresma","Antiguo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3</v>
      </c>
      <c r="D15" s="164" t="str">
        <f ca="1">_xlfn.CONCAT("        dbno: ","""",C15,"""",",")</f>
        <v xml:space="preserve">        dbno: "3",</v>
      </c>
    </row>
    <row r="16" spans="2:24" ht="23">
      <c r="D16" s="164" t="str">
        <f>_xlfn.CONCAT("        notes: ","""",C16,"""",",")</f>
        <v xml:space="preserve">        notes: "",</v>
      </c>
    </row>
    <row r="17" spans="2:32" ht="23">
      <c r="C17" t="str">
        <f ca="1">C8</f>
        <v>atilevantomisojos</v>
      </c>
      <c r="D17" s="164" t="str">
        <f ca="1">_xlfn.CONCAT("        audioSrc: ","""/audio/",C17,".mp3""",",")</f>
        <v xml:space="preserve">        audioSrc: "/audio/atilevantomisojos.mp3",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
      <c r="B24">
        <f ca="1">+C1+1</f>
        <v>4</v>
      </c>
      <c r="C24" t="str">
        <f ca="1">VLOOKUP(B24,Buscador!A3:AP240,31,FALSE)</f>
        <v>/resucito/src/index.html?canto=atisenorenmiclamorimploro</v>
      </c>
      <c r="D24" s="164" t="str">
        <f ca="1">_xlfn.CONCAT("        sig: ","""",C24,"""",",")</f>
        <v xml:space="preserve">        sig: "/resucito/src/index.html?canto=atisenorenmiclamorimploro",</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topLeftCell="A42" zoomScale="85" zoomScaleNormal="85" workbookViewId="0">
      <selection activeCell="Q64" sqref="Q64"/>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4</v>
      </c>
      <c r="D1" s="165" t="str">
        <f ca="1">VLOOKUP(C1,'Codigo Canto'!A3:AQ236,38,FALSE)</f>
        <v>A TI, SEÑOR, EN MI CLAMOR IMPLORO</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TI, SEÑOR, EN MI CLAMOR IMPLORO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
      <c r="C9" t="str">
        <f ca="1">PROPER(D1)</f>
        <v>A Ti, Señor, En Mi Clamor Imploro</v>
      </c>
      <c r="D9" s="164" t="str">
        <f ca="1">_xlfn.CONCAT("        tt: ","""",C9,"""",",")</f>
        <v xml:space="preserve">        tt: "A Ti, Señor, En Mi Clamor Imploro",</v>
      </c>
    </row>
    <row r="10" spans="2:24" ht="23">
      <c r="C10" t="str">
        <f ca="1">PROPER(D1)</f>
        <v>A Ti, Señor, En Mi Clamor Imploro</v>
      </c>
      <c r="D10" s="164" t="str">
        <f ca="1">_xlfn.CONCAT("        title: ","""",C10,"""",",")</f>
        <v xml:space="preserve">        title: "A Ti, Señor, En Mi Clamor Imploro",</v>
      </c>
    </row>
    <row r="11" spans="2:24" ht="23">
      <c r="C11" t="str">
        <f ca="1">VLOOKUP(C1,'Codigo Canto'!A3:AQ236,12,FALSE)</f>
        <v>Salmo 142 (141)</v>
      </c>
      <c r="D11" s="164" t="str">
        <f ca="1">_xlfn.CONCAT("        ","subtitle: ","""",C11,"""",",")</f>
        <v xml:space="preserve">        subtitle: "Salmo 142 (141)",</v>
      </c>
    </row>
    <row r="12" spans="2:24" ht="23">
      <c r="C12" t="str">
        <f ca="1">VLOOKUP(C1,Codigo!A3:AP240,42,FALSE)</f>
        <v>category: ["PreCatecumenado","Cuaresma","Antiguo Testamento"],</v>
      </c>
      <c r="D12" s="164" t="str">
        <f ca="1">_xlfn.CONCAT("        ",C12)</f>
        <v xml:space="preserve">        category: ["PreCatecumenado","Cuaresma","Antiguo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4</v>
      </c>
      <c r="D15" s="164" t="str">
        <f ca="1">_xlfn.CONCAT("        dbno: ","""",C15,"""",",")</f>
        <v xml:space="preserve">        dbno: "4",</v>
      </c>
    </row>
    <row r="16" spans="2:24" ht="23">
      <c r="D16" s="164" t="str">
        <f>_xlfn.CONCAT("        notes: ","""",C16,"""",",")</f>
        <v xml:space="preserve">        notes: "",</v>
      </c>
    </row>
    <row r="17" spans="2:32" ht="23">
      <c r="C17" t="str">
        <f ca="1">C8</f>
        <v>atisenorenmiclamorimploro</v>
      </c>
      <c r="D17" s="164" t="str">
        <f ca="1">_xlfn.CONCAT("        audioSrc: ","""/audio/",C17,".mp3""",",")</f>
        <v xml:space="preserve">        audioSrc: "/audio/atisenorenmiclamorimploro.mp3",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3</v>
      </c>
      <c r="C23" t="str">
        <f ca="1">VLOOKUP(B23,Buscador!A3:AP240,31,FALSE)</f>
        <v>/resucito/src/index.html?canto=atilevantomisojos</v>
      </c>
      <c r="D23" s="164" t="str">
        <f ca="1">_xlfn.CONCAT("        ant: ","""",C23,"""",",")</f>
        <v xml:space="preserve">        ant: "/resucito/src/index.html?canto=atilevantomisojos",</v>
      </c>
    </row>
    <row r="24" spans="2:32" ht="23">
      <c r="B24">
        <f ca="1">+C1+1</f>
        <v>5</v>
      </c>
      <c r="C24" t="str">
        <f ca="1">VLOOKUP(B24,Buscador!A3:AP240,31,FALSE)</f>
        <v>/resucito/src/index.html?canto=atisenorlevantomialma</v>
      </c>
      <c r="D24" s="164" t="str">
        <f ca="1">_xlfn.CONCAT("        sig: ","""",C24,"""",",")</f>
        <v xml:space="preserve">        sig: "/resucito/src/index.html?canto=atisenorlevantomialma",</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3.5">
      <c r="G81" s="182" t="str">
        <f t="shared" si="41"/>
        <v/>
      </c>
      <c r="I81" s="170" t="str">
        <f t="shared" si="42"/>
        <v/>
      </c>
      <c r="K81" s="171" t="str">
        <f t="shared" si="43"/>
        <v/>
      </c>
      <c r="N81" s="173" t="str">
        <f t="shared" si="44"/>
        <v/>
      </c>
      <c r="P81" s="173" t="str">
        <f t="shared" si="45"/>
        <v/>
      </c>
      <c r="R81" s="12" t="str">
        <f t="shared" si="46"/>
        <v/>
      </c>
    </row>
    <row r="82" spans="7:18" ht="23.5">
      <c r="G82" s="182" t="str">
        <f t="shared" si="41"/>
        <v/>
      </c>
      <c r="I82" s="170" t="str">
        <f t="shared" si="42"/>
        <v/>
      </c>
      <c r="K82" s="171" t="str">
        <f t="shared" si="43"/>
        <v/>
      </c>
      <c r="N82" s="173" t="str">
        <f t="shared" si="44"/>
        <v/>
      </c>
      <c r="P82" s="173" t="str">
        <f t="shared" si="45"/>
        <v/>
      </c>
      <c r="R82" s="12" t="str">
        <f t="shared" si="46"/>
        <v/>
      </c>
    </row>
    <row r="83" spans="7:18" ht="23.5">
      <c r="G83" s="182" t="str">
        <f t="shared" si="41"/>
        <v/>
      </c>
      <c r="I83" s="170" t="str">
        <f t="shared" si="42"/>
        <v/>
      </c>
      <c r="K83" s="171" t="str">
        <f t="shared" si="43"/>
        <v/>
      </c>
      <c r="N83" s="173" t="str">
        <f t="shared" si="44"/>
        <v/>
      </c>
      <c r="P83" s="173" t="str">
        <f t="shared" si="45"/>
        <v/>
      </c>
      <c r="R83" s="12" t="str">
        <f t="shared" si="46"/>
        <v/>
      </c>
    </row>
    <row r="84" spans="7:18" ht="23.5">
      <c r="G84" s="182" t="str">
        <f t="shared" si="41"/>
        <v/>
      </c>
      <c r="I84" s="170" t="str">
        <f t="shared" si="42"/>
        <v/>
      </c>
      <c r="K84" s="171" t="str">
        <f t="shared" si="43"/>
        <v/>
      </c>
      <c r="N84" s="173" t="str">
        <f t="shared" si="44"/>
        <v/>
      </c>
      <c r="P84" s="173" t="str">
        <f t="shared" si="45"/>
        <v/>
      </c>
      <c r="R84" s="12" t="str">
        <f t="shared" si="46"/>
        <v/>
      </c>
    </row>
    <row r="85" spans="7:18" ht="23.5">
      <c r="G85" s="182" t="str">
        <f t="shared" si="41"/>
        <v/>
      </c>
      <c r="I85" s="170" t="str">
        <f t="shared" si="42"/>
        <v/>
      </c>
      <c r="K85" s="171" t="str">
        <f t="shared" si="43"/>
        <v/>
      </c>
      <c r="N85" s="173" t="str">
        <f t="shared" si="44"/>
        <v/>
      </c>
      <c r="P85" s="173" t="str">
        <f t="shared" si="45"/>
        <v/>
      </c>
      <c r="R85" s="12" t="str">
        <f t="shared" si="46"/>
        <v/>
      </c>
    </row>
    <row r="86" spans="7:18" ht="23.5">
      <c r="G86" s="182" t="str">
        <f t="shared" si="41"/>
        <v/>
      </c>
      <c r="I86" s="170" t="str">
        <f t="shared" si="42"/>
        <v/>
      </c>
      <c r="K86" s="171" t="str">
        <f t="shared" si="43"/>
        <v/>
      </c>
      <c r="N86" s="173" t="str">
        <f t="shared" si="44"/>
        <v/>
      </c>
      <c r="P86" s="173" t="str">
        <f t="shared" si="45"/>
        <v/>
      </c>
      <c r="R86" s="12" t="str">
        <f t="shared" si="46"/>
        <v/>
      </c>
    </row>
    <row r="87" spans="7:18" ht="23.5">
      <c r="G87" s="182" t="str">
        <f t="shared" si="41"/>
        <v/>
      </c>
      <c r="I87" s="170" t="str">
        <f t="shared" si="42"/>
        <v/>
      </c>
      <c r="K87" s="171" t="str">
        <f t="shared" si="43"/>
        <v/>
      </c>
      <c r="N87" s="173" t="str">
        <f t="shared" si="44"/>
        <v/>
      </c>
      <c r="P87" s="173" t="str">
        <f t="shared" si="45"/>
        <v/>
      </c>
      <c r="R87" s="12" t="str">
        <f t="shared" si="46"/>
        <v/>
      </c>
    </row>
    <row r="88" spans="7:18" ht="23.5">
      <c r="G88" s="182" t="str">
        <f t="shared" si="41"/>
        <v/>
      </c>
      <c r="I88" s="170" t="str">
        <f t="shared" si="42"/>
        <v/>
      </c>
      <c r="K88" s="171" t="str">
        <f t="shared" si="43"/>
        <v/>
      </c>
      <c r="N88" s="173" t="str">
        <f t="shared" si="44"/>
        <v/>
      </c>
      <c r="P88" s="173" t="str">
        <f t="shared" si="45"/>
        <v/>
      </c>
      <c r="R88" s="12" t="str">
        <f t="shared" si="46"/>
        <v/>
      </c>
    </row>
    <row r="89" spans="7:18" ht="23.5">
      <c r="G89" s="182" t="str">
        <f t="shared" si="41"/>
        <v/>
      </c>
      <c r="I89" s="170" t="str">
        <f t="shared" si="42"/>
        <v/>
      </c>
      <c r="K89" s="171" t="str">
        <f t="shared" si="43"/>
        <v/>
      </c>
      <c r="N89" s="173" t="str">
        <f t="shared" si="44"/>
        <v/>
      </c>
      <c r="P89" s="173" t="str">
        <f t="shared" si="45"/>
        <v/>
      </c>
      <c r="R89" s="12" t="str">
        <f t="shared" si="46"/>
        <v/>
      </c>
    </row>
    <row r="90" spans="7:18" ht="23.5">
      <c r="G90" s="182" t="str">
        <f t="shared" si="41"/>
        <v/>
      </c>
      <c r="I90" s="170" t="str">
        <f t="shared" si="42"/>
        <v/>
      </c>
      <c r="K90" s="171" t="str">
        <f t="shared" si="43"/>
        <v/>
      </c>
      <c r="N90" s="173" t="str">
        <f t="shared" si="44"/>
        <v/>
      </c>
      <c r="P90" s="173" t="str">
        <f t="shared" si="45"/>
        <v/>
      </c>
      <c r="R90" s="12" t="str">
        <f t="shared" si="46"/>
        <v/>
      </c>
    </row>
    <row r="91" spans="7:18" ht="23.5">
      <c r="G91" s="182" t="str">
        <f t="shared" si="41"/>
        <v/>
      </c>
      <c r="I91" s="170" t="str">
        <f t="shared" si="42"/>
        <v/>
      </c>
      <c r="K91" s="171" t="str">
        <f t="shared" si="43"/>
        <v/>
      </c>
      <c r="N91" s="173" t="str">
        <f t="shared" si="44"/>
        <v/>
      </c>
      <c r="P91" s="173" t="str">
        <f t="shared" si="45"/>
        <v/>
      </c>
      <c r="R91" s="12" t="str">
        <f t="shared" si="46"/>
        <v/>
      </c>
    </row>
    <row r="92" spans="7:18" ht="23.5">
      <c r="G92" s="182" t="str">
        <f t="shared" si="41"/>
        <v/>
      </c>
      <c r="I92" s="170" t="str">
        <f t="shared" si="42"/>
        <v/>
      </c>
      <c r="K92" s="171" t="str">
        <f t="shared" si="43"/>
        <v/>
      </c>
      <c r="N92" s="173" t="str">
        <f t="shared" si="44"/>
        <v/>
      </c>
      <c r="P92" s="173" t="str">
        <f t="shared" si="45"/>
        <v/>
      </c>
      <c r="R92" s="12" t="str">
        <f t="shared" si="46"/>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722F6BE-565D-46C9-9433-33B0967785D3}">
          <x14:formula1>
            <xm:f>List!$A$1:$A$10</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zoomScale="85" zoomScaleNormal="85" workbookViewId="0"/>
  </sheetViews>
  <sheetFormatPr defaultRowHeight="15.5"/>
  <cols>
    <col min="2" max="2" width="13.1796875" customWidth="1"/>
    <col min="3" max="3" width="60.81640625" bestFit="1" customWidth="1"/>
    <col min="4" max="11" width="6.81640625" style="19" customWidth="1"/>
    <col min="12" max="12" width="175.81640625" customWidth="1"/>
    <col min="13" max="13" width="6" bestFit="1" customWidth="1"/>
    <col min="14" max="14" width="5.81640625" bestFit="1" customWidth="1"/>
    <col min="15" max="15" width="2.26953125" bestFit="1" customWidth="1"/>
    <col min="16" max="16" width="4.1796875" bestFit="1" customWidth="1"/>
    <col min="17" max="17" width="2.26953125" bestFit="1" customWidth="1"/>
    <col min="18" max="18" width="6.54296875" bestFit="1" customWidth="1"/>
    <col min="19" max="20" width="2.453125" bestFit="1" customWidth="1"/>
    <col min="21" max="21" width="5.81640625" bestFit="1" customWidth="1"/>
    <col min="22" max="22" width="2.26953125" bestFit="1" customWidth="1"/>
    <col min="23" max="23" width="4.1796875" bestFit="1" customWidth="1"/>
    <col min="24" max="24" width="2.26953125" bestFit="1" customWidth="1"/>
    <col min="25" max="25" width="6.54296875" bestFit="1" customWidth="1"/>
    <col min="26" max="26" width="2.453125" bestFit="1" customWidth="1"/>
    <col min="27" max="31" width="4.26953125" customWidth="1"/>
    <col min="32" max="32" width="6.54296875" bestFit="1" customWidth="1"/>
    <col min="33" max="41" width="4.26953125" customWidth="1"/>
  </cols>
  <sheetData>
    <row r="1" spans="2:32" ht="71.5" customHeight="1">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5">
      <c r="B2" s="163" t="s">
        <v>2281</v>
      </c>
      <c r="C2" s="226"/>
      <c r="D2" s="234"/>
      <c r="E2" s="235"/>
      <c r="F2" s="234"/>
      <c r="G2" s="235"/>
      <c r="H2" s="234"/>
      <c r="I2" s="235"/>
      <c r="J2" s="234"/>
      <c r="K2" s="235"/>
      <c r="L2" s="48" t="s">
        <v>1421</v>
      </c>
    </row>
    <row r="3" spans="2:32" ht="23">
      <c r="L3" s="48" t="s">
        <v>1422</v>
      </c>
    </row>
    <row r="4" spans="2:32" ht="23">
      <c r="L4" s="48" t="str">
        <f ca="1">_xlfn.CONCAT("║                ",L1,"                    ║")</f>
        <v>║                A TI, SEÑOR, LEVANTO MI ALMA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
      <c r="C8" t="str">
        <f ca="1">PROPER(L1)</f>
        <v>A Ti, Señor, Levanto Mi Alma</v>
      </c>
      <c r="L8" s="164" t="str">
        <f ca="1">_xlfn.CONCAT("        tt: ","""",C8,"""",",")</f>
        <v xml:space="preserve">        tt: "A Ti, Señor, Levanto Mi Alma",</v>
      </c>
    </row>
    <row r="9" spans="2:32" ht="23">
      <c r="C9" t="str">
        <f ca="1">PROPER(L1)</f>
        <v>A Ti, Señor, Levanto Mi Alma</v>
      </c>
      <c r="L9" s="164" t="str">
        <f ca="1">_xlfn.CONCAT("        title: ","""",C9,"""",",")</f>
        <v xml:space="preserve">        title: "A Ti, Señor, Levanto Mi Alma",</v>
      </c>
    </row>
    <row r="10" spans="2:32" ht="23">
      <c r="C10" t="str">
        <f ca="1">VLOOKUP(C1,'Codigo Canto'!A3:AQ236,12,FALSE)</f>
        <v>Salmo 25 (24)</v>
      </c>
      <c r="L10" s="164" t="str">
        <f ca="1">_xlfn.CONCAT("        ","subtitle: ","""",C10,"""",",")</f>
        <v xml:space="preserve">        subtitle: "Salmo 25 (24)",</v>
      </c>
    </row>
    <row r="11" spans="2:32" ht="23">
      <c r="C11" t="str">
        <f ca="1">VLOOKUP(C1,Codigo!A3:AP240,42,FALSE)</f>
        <v>category: ["PreCatecumenado","Cuaresma","Antiguo Testamento"],</v>
      </c>
      <c r="L11" s="164" t="str">
        <f ca="1">_xlfn.CONCAT("        ",C11)</f>
        <v xml:space="preserve">        category: ["PreCatecumenado","Cuaresma","Antiguo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5</v>
      </c>
      <c r="L14" s="164" t="str">
        <f ca="1">_xlfn.CONCAT("        dbno: ","""",C14,"""",",")</f>
        <v xml:space="preserve">        dbno: "5",</v>
      </c>
    </row>
    <row r="15" spans="2:32" ht="23">
      <c r="L15" s="164" t="str">
        <f>_xlfn.CONCAT("        notes: ","""",C15,"""",",")</f>
        <v xml:space="preserve">        notes: "",</v>
      </c>
    </row>
    <row r="16" spans="2:32" ht="23">
      <c r="C16" t="str">
        <f ca="1">C7</f>
        <v>atisenorlevantomialma</v>
      </c>
      <c r="L16" s="164" t="str">
        <f ca="1">_xlfn.CONCAT("        audioSrc: ","""/audio/",C16,".mp3""",",")</f>
        <v xml:space="preserve">        audioSrc: "/audio/atisenorlevantomialma.mp3",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4</v>
      </c>
      <c r="C22" t="str">
        <f ca="1">VLOOKUP(B22,Buscador!A3:AP240,31,FALSE)</f>
        <v>/resucito/src/index.html?canto=atisenorenmiclamorimploro</v>
      </c>
      <c r="L22" s="164" t="str">
        <f ca="1">_xlfn.CONCAT("        ant: ","""",C22,"""",",")</f>
        <v xml:space="preserve">        ant: "/resucito/src/index.html?canto=atisenorenmiclamorimploro",</v>
      </c>
    </row>
    <row r="23" spans="2:40" ht="2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
      <c r="L24" s="48" t="s">
        <v>2279</v>
      </c>
    </row>
    <row r="25" spans="2:40" ht="36" thickBot="1">
      <c r="L25" s="212" t="s">
        <v>2313</v>
      </c>
    </row>
    <row r="26" spans="2:40" ht="24.5" thickTop="1" thickBot="1">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4.5" thickTop="1" thickBot="1">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4.5" thickTop="1" thickBot="1">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4.5" thickTop="1" thickBot="1">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4.5" thickTop="1" thickBot="1">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4.5" thickTop="1" thickBot="1">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5" thickTop="1" thickBot="1">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4.5" thickTop="1" thickBot="1">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4.5" thickTop="1" thickBot="1">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4.5" thickTop="1" thickBot="1">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4.5" thickTop="1" thickBot="1">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4.5" thickTop="1" thickBot="1">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4.5" thickTop="1" thickBot="1">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4.5" thickTop="1" thickBot="1">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4.5" thickTop="1" thickBot="1">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thickTop="1" thickBot="1">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thickTop="1" thickBot="1">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thickTop="1" thickBot="1">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thickTop="1" thickBot="1">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thickTop="1" thickBot="1">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 customHeight="1" thickTop="1" thickBot="1">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4.5" thickTop="1" thickBot="1">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thickTop="1" thickBot="1">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thickTop="1" thickBot="1">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thickTop="1" thickBot="1">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thickTop="1" thickBot="1">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thickTop="1" thickBot="1">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thickTop="1" thickBot="1">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c r="B67" s="211"/>
      <c r="C67" s="211"/>
      <c r="D67" s="249"/>
      <c r="E67" s="249"/>
      <c r="F67" s="249"/>
      <c r="G67" s="249"/>
      <c r="H67" s="249"/>
      <c r="I67" s="249"/>
      <c r="J67" s="249"/>
      <c r="K67" s="249"/>
      <c r="L67" s="213" t="str">
        <f ca="1">_xlfn.CONCAT("]} // ULTIMA LINEA DEL CANTO: ",L1)</f>
        <v>]} // ULTIMA LINEA DEL CANTO: A TI, SEÑOR, LEVANTO MI ALMA</v>
      </c>
      <c r="M67" s="211"/>
    </row>
    <row r="68" spans="2:40" ht="20.5">
      <c r="L68" s="214" t="s">
        <v>2316</v>
      </c>
      <c r="M68" s="166"/>
    </row>
    <row r="69" spans="2:40">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3022600</xdr:colOff>
                    <xdr:row>3</xdr:row>
                    <xdr:rowOff>107950</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222250</xdr:colOff>
                    <xdr:row>0</xdr:row>
                    <xdr:rowOff>152400</xdr:rowOff>
                  </from>
                  <to>
                    <xdr:col>41</xdr:col>
                    <xdr:colOff>228600</xdr:colOff>
                    <xdr:row>0</xdr:row>
                    <xdr:rowOff>704850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4.5"/>
  <cols>
    <col min="2" max="2" width="13.1796875" customWidth="1"/>
    <col min="3" max="3" width="60.81640625" bestFit="1" customWidth="1"/>
    <col min="4" max="11" width="6.81640625" customWidth="1"/>
    <col min="12" max="12" width="175.81640625" customWidth="1"/>
    <col min="13" max="13" width="6" hidden="1" customWidth="1"/>
    <col min="14" max="14" width="5.81640625" hidden="1" customWidth="1"/>
    <col min="15" max="15" width="2.26953125" hidden="1" customWidth="1"/>
    <col min="16" max="16" width="4.1796875" hidden="1" customWidth="1"/>
    <col min="17" max="17" width="2.26953125" hidden="1" customWidth="1"/>
    <col min="18" max="18" width="6.54296875" hidden="1" customWidth="1"/>
    <col min="19" max="20" width="2.453125" hidden="1" customWidth="1"/>
    <col min="21" max="21" width="5.8164062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40" width="4.26953125" hidden="1" customWidth="1"/>
    <col min="41" max="41" width="4.26953125" customWidth="1"/>
  </cols>
  <sheetData>
    <row r="1" spans="2:32" ht="71.5" customHeight="1">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 TI, SEÑOR, SE DEBE LA ALABANZA EN SIÓN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
      <c r="C8" t="str">
        <f ca="1">PROPER(L1)</f>
        <v>A Ti, Señor, Se Debe La Alabanza En Sión</v>
      </c>
      <c r="L8" s="164" t="str">
        <f ca="1">_xlfn.CONCAT("        tt: ","""",C8,"""",",")</f>
        <v xml:space="preserve">        tt: "A Ti, Señor, Se Debe La Alabanza En Sión",</v>
      </c>
    </row>
    <row r="9" spans="2:32" ht="23">
      <c r="C9" t="str">
        <f ca="1">PROPER(L1)</f>
        <v>A Ti, Señor, Se Debe La Alabanza En Sión</v>
      </c>
      <c r="L9" s="164" t="str">
        <f ca="1">_xlfn.CONCAT("        title: ","""",C9,"""",",")</f>
        <v xml:space="preserve">        title: "A Ti, Señor, Se Debe La Alabanza En Sión",</v>
      </c>
    </row>
    <row r="10" spans="2:32" ht="23">
      <c r="C10" t="str">
        <f ca="1">VLOOKUP(C1,'Codigo Canto'!A3:AQ236,12,FALSE)</f>
        <v>Salmo 65 (64)</v>
      </c>
      <c r="L10" s="164" t="str">
        <f ca="1">_xlfn.CONCAT("        ","subtitle: ","""",C10,"""",",")</f>
        <v xml:space="preserve">        subtitle: "Salmo 65 (64)",</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6</v>
      </c>
      <c r="L14" s="164" t="str">
        <f ca="1">_xlfn.CONCAT("        dbno: ","""",C14,"""",",")</f>
        <v xml:space="preserve">        dbno: "6",</v>
      </c>
    </row>
    <row r="15" spans="2:32" ht="23">
      <c r="L15" s="164" t="str">
        <f>_xlfn.CONCAT("        notes: ","""",C15,"""",",")</f>
        <v xml:space="preserve">        notes: "",</v>
      </c>
    </row>
    <row r="16" spans="2:32" ht="23">
      <c r="C16" t="str">
        <f ca="1">C7</f>
        <v>atisenorsedebelaalabanzaension</v>
      </c>
      <c r="L16" s="164" t="str">
        <f ca="1">_xlfn.CONCAT("        audioSrc: ","""/audio/",C16,".mp3""",",")</f>
        <v xml:space="preserve">        audioSrc: "/audio/atisenorsedebelaalabanzaension.mp3",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5</v>
      </c>
      <c r="C22" t="str">
        <f ca="1">VLOOKUP(B22,Buscador!A3:AP240,31,FALSE)</f>
        <v>/resucito/src/index.html?canto=atisenorlevantomialma</v>
      </c>
      <c r="L22" s="164" t="str">
        <f ca="1">_xlfn.CONCAT("        ant: ","""",C22,"""",",")</f>
        <v xml:space="preserve">        ant: "/resucito/src/index.html?canto=atisenorlevantomialma",</v>
      </c>
    </row>
    <row r="23" spans="2:40" ht="23">
      <c r="B23">
        <f ca="1">+C1+1</f>
        <v>7</v>
      </c>
      <c r="C23" t="str">
        <f ca="1">VLOOKUP(B23,Buscador!A3:AP240,31,FALSE)</f>
        <v>/resucito/src/index.html?canto=abbapadre</v>
      </c>
      <c r="L23" s="164" t="str">
        <f ca="1">_xlfn.CONCAT("        sig: ","""",C23,"""",",")</f>
        <v xml:space="preserve">        sig: "/resucito/src/index.html?canto=abbapadre",</v>
      </c>
    </row>
    <row r="24" spans="2:40" ht="23">
      <c r="L24" s="48" t="s">
        <v>2279</v>
      </c>
    </row>
    <row r="25" spans="2:40" ht="36" thickBot="1">
      <c r="L25" s="212" t="s">
        <v>2313</v>
      </c>
    </row>
    <row r="26" spans="2:40" ht="24.5" thickTop="1" thickBot="1">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4.5" thickTop="1" thickBot="1">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4.5" thickTop="1" thickBot="1">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4.5" thickTop="1" thickBot="1">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4.5" thickTop="1" thickBot="1">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4.5" thickTop="1" thickBot="1">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4.5" thickTop="1" thickBot="1">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4.5" thickTop="1" thickBot="1">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4.5" thickTop="1" thickBot="1">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4.5" thickTop="1" thickBot="1">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4.5" thickTop="1" thickBot="1">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4.5" thickTop="1" thickBot="1">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4.5" thickTop="1" thickBot="1">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4.5" thickTop="1" thickBot="1">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4.5" thickTop="1" thickBot="1">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5" thickTop="1" thickBot="1">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hidden="1" thickTop="1" thickBot="1">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hidden="1" thickTop="1" thickBot="1">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hidden="1" thickTop="1" thickBot="1">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hidden="1" thickTop="1" thickBot="1">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hidden="1" thickTop="1" thickBot="1">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5" hidden="1" thickTop="1" thickBot="1">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hidden="1" thickTop="1" thickBot="1">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hidden="1" thickTop="1" thickBot="1">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hidden="1" thickTop="1" thickBot="1">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hidden="1" thickTop="1" thickBot="1">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hidden="1" thickTop="1" thickBot="1">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hidden="1" thickTop="1" thickBot="1">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5" hidden="1" thickTop="1" thickBot="1">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5" hidden="1" customHeight="1" thickTop="1" thickBot="1">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4.5" hidden="1" thickTop="1" thickBot="1">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4.5" hidden="1" thickTop="1" thickBot="1">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4.5" hidden="1" thickTop="1" thickBot="1">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4.5" hidden="1" thickTop="1" thickBot="1">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4.5" hidden="1" thickTop="1" thickBot="1">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4.5" hidden="1" thickTop="1" thickBot="1">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4.5" hidden="1" thickTop="1" thickBot="1">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 thickTop="1">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5">
      <c r="L77" s="214" t="s">
        <v>2316</v>
      </c>
      <c r="M77" s="166"/>
    </row>
    <row r="78" spans="2:40">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831850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4.5"/>
  <cols>
    <col min="2" max="2" width="13.1796875" customWidth="1"/>
    <col min="3" max="3" width="60.81640625" bestFit="1" customWidth="1"/>
    <col min="4" max="11" width="6.81640625" customWidth="1"/>
    <col min="12" max="12" width="175.81640625" customWidth="1"/>
    <col min="13" max="13" width="6" hidden="1" customWidth="1"/>
    <col min="14" max="14" width="5.81640625" hidden="1" customWidth="1"/>
    <col min="15" max="15" width="2.26953125" hidden="1" customWidth="1"/>
    <col min="16" max="16" width="4.1796875" hidden="1" customWidth="1"/>
    <col min="17" max="17" width="2.26953125" hidden="1" customWidth="1"/>
    <col min="18" max="18" width="6.54296875" hidden="1" customWidth="1"/>
    <col min="19" max="20" width="2.453125" hidden="1" customWidth="1"/>
    <col min="21" max="21" width="5.8164062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40" width="4.26953125" hidden="1" customWidth="1"/>
    <col min="41" max="41" width="4.26953125" customWidth="1"/>
  </cols>
  <sheetData>
    <row r="1" spans="2:32" ht="71.5" customHeight="1">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ABBÁ, PADRE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
      <c r="C8" t="str">
        <f ca="1">PROPER(L1)</f>
        <v>Abbá, Padre</v>
      </c>
      <c r="L8" s="164" t="str">
        <f ca="1">_xlfn.CONCAT("        tt: ","""",C8,"""",",")</f>
        <v xml:space="preserve">        tt: "Abbá, Padre",</v>
      </c>
    </row>
    <row r="9" spans="2:32" ht="23">
      <c r="C9" t="str">
        <f ca="1">PROPER(L1)</f>
        <v>Abbá, Padre</v>
      </c>
      <c r="L9" s="164" t="str">
        <f ca="1">_xlfn.CONCAT("        title: ","""",C9,"""",",")</f>
        <v xml:space="preserve">        title: "Abbá, Padre",</v>
      </c>
    </row>
    <row r="10" spans="2:32" ht="23">
      <c r="C10" t="str">
        <f ca="1">VLOOKUP(C1,'Codigo Canto'!A3:AQ236,12,FALSE)</f>
        <v>Romanos 8,15–17</v>
      </c>
      <c r="L10" s="164" t="str">
        <f ca="1">_xlfn.CONCAT("        ","subtitle: ","""",C10,"""",",")</f>
        <v xml:space="preserve">        subtitle: "Romanos 8,15–17",</v>
      </c>
    </row>
    <row r="11" spans="2:32" ht="23">
      <c r="C11" t="str">
        <f ca="1">VLOOKUP(C1,Codigo!A3:AP240,42,FALSE)</f>
        <v>category: ["PreCatecumenado","Laudes/Visperas","Comunión","Nuevo Testamento"],</v>
      </c>
      <c r="L11" s="164" t="str">
        <f ca="1">_xlfn.CONCAT("        ",C11)</f>
        <v xml:space="preserve">        category: ["PreCatecumenado","Laudes/Visperas","Comunión","Nuevo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7</v>
      </c>
      <c r="L14" s="164" t="str">
        <f ca="1">_xlfn.CONCAT("        dbno: ","""",C14,"""",",")</f>
        <v xml:space="preserve">        dbno: "7",</v>
      </c>
    </row>
    <row r="15" spans="2:32" ht="23">
      <c r="L15" s="164" t="str">
        <f>_xlfn.CONCAT("        notes: ","""",C15,"""",",")</f>
        <v xml:space="preserve">        notes: "",</v>
      </c>
    </row>
    <row r="16" spans="2:32" ht="23">
      <c r="C16" t="str">
        <f ca="1">C7</f>
        <v>abbapadre</v>
      </c>
      <c r="L16" s="164" t="str">
        <f ca="1">_xlfn.CONCAT("        audioSrc: ","""/audio/",C16,".mp3""",",")</f>
        <v xml:space="preserve">        audioSrc: "/audio/abbapadre.mp3",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
      <c r="B23">
        <f ca="1">+C1+1</f>
        <v>8</v>
      </c>
      <c r="C23" t="str">
        <f ca="1">VLOOKUP(B23,Buscador!A3:AP240,31,FALSE)</f>
        <v>/resucito/src/index.html?canto=abraham</v>
      </c>
      <c r="L23" s="164" t="str">
        <f ca="1">_xlfn.CONCAT("        sig: ","""",C23,"""",",")</f>
        <v xml:space="preserve">        sig: "/resucito/src/index.html?canto=abraham",</v>
      </c>
    </row>
    <row r="24" spans="2:40" ht="23">
      <c r="L24" s="48" t="s">
        <v>2279</v>
      </c>
    </row>
    <row r="25" spans="2:40" ht="36" thickBot="1">
      <c r="L25" s="212" t="s">
        <v>2313</v>
      </c>
    </row>
    <row r="26" spans="2:40" ht="24.5" thickTop="1" thickBot="1">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4.5" thickTop="1" thickBot="1">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4.5" thickTop="1" thickBot="1">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4.5" thickTop="1" thickBot="1">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4.5" thickTop="1" thickBot="1">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4.5" thickTop="1" thickBot="1">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5" thickTop="1" thickBot="1">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4.5" hidden="1" thickTop="1" thickBot="1">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4.5" hidden="1" thickTop="1" thickBot="1">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4.5" hidden="1" thickTop="1" thickBot="1">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4.5" hidden="1" thickTop="1" thickBot="1">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4.5" hidden="1" thickTop="1" thickBot="1">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4.5" hidden="1" thickTop="1" thickBot="1">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4.5" hidden="1" thickTop="1" thickBot="1">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4.5" hidden="1" thickTop="1" thickBot="1">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hidden="1" thickTop="1" thickBot="1">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hidden="1" thickTop="1" thickBot="1">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hidden="1" thickTop="1" thickBot="1">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hidden="1" thickTop="1" thickBot="1">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hidden="1" thickTop="1" thickBot="1">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 hidden="1" customHeight="1" thickTop="1" thickBot="1">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4.5" hidden="1" thickTop="1" thickBot="1">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hidden="1" thickTop="1" thickBot="1">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hidden="1" thickTop="1" thickBot="1">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hidden="1" thickTop="1" thickBot="1">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hidden="1" thickTop="1" thickBot="1">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hidden="1" thickTop="1" thickBot="1">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hidden="1" thickTop="1" thickBot="1">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 thickTop="1">
      <c r="B67" s="211"/>
      <c r="C67" s="211"/>
      <c r="D67" s="211"/>
      <c r="E67" s="211"/>
      <c r="F67" s="211"/>
      <c r="G67" s="211"/>
      <c r="H67" s="211"/>
      <c r="I67" s="211"/>
      <c r="J67" s="211"/>
      <c r="K67" s="211"/>
      <c r="L67" s="250" t="str">
        <f ca="1">_xlfn.CONCAT("]}, // ULTIMA LINEA DEL CANTO: ",L1)</f>
        <v>]}, // ULTIMA LINEA DEL CANTO: ABBÁ, PADRE</v>
      </c>
      <c r="M67" s="211"/>
    </row>
    <row r="68" spans="2:40" ht="20.5">
      <c r="L68" s="214" t="s">
        <v>2316</v>
      </c>
      <c r="M68" s="166"/>
    </row>
    <row r="69" spans="2:40">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831850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42" activePane="bottomRight" state="frozen"/>
      <selection pane="topRight" activeCell="C1" sqref="C1"/>
      <selection pane="bottomLeft" activeCell="A2" sqref="A2"/>
      <selection pane="bottomRight" activeCell="C44" sqref="C44"/>
    </sheetView>
  </sheetViews>
  <sheetFormatPr defaultRowHeight="14.5"/>
  <cols>
    <col min="2" max="2" width="13.1796875" customWidth="1"/>
    <col min="3" max="3" width="60.81640625" bestFit="1" customWidth="1"/>
    <col min="4" max="11" width="6.81640625" customWidth="1"/>
    <col min="12" max="12" width="227.54296875" customWidth="1"/>
    <col min="13" max="13" width="2.453125"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20" width="2.453125" bestFit="1" customWidth="1"/>
    <col min="21" max="21" width="4.81640625" bestFit="1" customWidth="1"/>
    <col min="22" max="22" width="2.26953125" bestFit="1" customWidth="1"/>
    <col min="23" max="23" width="4.1796875" bestFit="1" customWidth="1"/>
    <col min="24" max="24" width="2.26953125" bestFit="1" customWidth="1"/>
    <col min="25" max="25" width="6.54296875" bestFit="1" customWidth="1"/>
    <col min="26" max="26" width="2.453125" bestFit="1" customWidth="1"/>
    <col min="27" max="31" width="4.26953125" customWidth="1"/>
    <col min="32" max="32" width="6.54296875" customWidth="1"/>
    <col min="33" max="41" width="4.26953125" customWidth="1"/>
  </cols>
  <sheetData>
    <row r="1" spans="2:32" ht="71.5" customHeight="1">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ABRAHAM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
      <c r="C8" t="str">
        <f ca="1">PROPER(L1)</f>
        <v>Abraham</v>
      </c>
      <c r="L8" s="164" t="str">
        <f ca="1">_xlfn.CONCAT("        tt: ","""",C8,"""",",")</f>
        <v xml:space="preserve">        tt: "Abraham",</v>
      </c>
    </row>
    <row r="9" spans="2:32" ht="23">
      <c r="C9" t="str">
        <f ca="1">PROPER(L1)</f>
        <v>Abraham</v>
      </c>
      <c r="L9" s="164" t="str">
        <f ca="1">_xlfn.CONCAT("        title: ","""",C9,"""",",")</f>
        <v xml:space="preserve">        title: "Abraham",</v>
      </c>
    </row>
    <row r="10" spans="2:32" ht="23">
      <c r="C10" t="str">
        <f ca="1">VLOOKUP(C1,'Codigo Canto'!A3:AQ236,12,FALSE)</f>
        <v>Génesis 18,1–5 – Teofanía de Mambré</v>
      </c>
      <c r="L10" s="164" t="str">
        <f ca="1">_xlfn.CONCAT("        ","subtitle: ","""",C10,"""",",")</f>
        <v xml:space="preserve">        subtitle: "Génesis 18,1–5 – Teofanía de Mambré",</v>
      </c>
    </row>
    <row r="11" spans="2:32" ht="23">
      <c r="C11" t="str">
        <f ca="1">VLOOKUP(C1,Codigo!A3:AP240,42,FALSE)</f>
        <v>category: ["PreCatecumenado","Laudes/Visperas","Entrada","Antiguo Testamento"],</v>
      </c>
      <c r="L11" s="164" t="str">
        <f ca="1">_xlfn.CONCAT("        ",C11)</f>
        <v xml:space="preserve">        category: ["PreCatecumenado","Laudes/Visperas","Entrada","Antiguo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8</v>
      </c>
      <c r="L14" s="164" t="str">
        <f ca="1">_xlfn.CONCAT("        dbno: ","""",C14,"""",",")</f>
        <v xml:space="preserve">        dbno: "8",</v>
      </c>
    </row>
    <row r="15" spans="2:32" ht="23">
      <c r="L15" s="164" t="str">
        <f>_xlfn.CONCAT("        notes: ","""",C15,"""",",")</f>
        <v xml:space="preserve">        notes: "",</v>
      </c>
    </row>
    <row r="16" spans="2:32" ht="23">
      <c r="C16" t="s">
        <v>2347</v>
      </c>
      <c r="L16" s="164" t="str">
        <f>_xlfn.CONCAT("        mant: ","""",C16,"""",",")</f>
        <v xml:space="preserve">        mant: "Si",</v>
      </c>
    </row>
    <row r="17" spans="1:40" ht="23">
      <c r="C17" t="str">
        <f ca="1">C7</f>
        <v>abraham</v>
      </c>
      <c r="L17" s="164" t="str">
        <f ca="1">_xlfn.CONCAT("        audioSrc: ","""/audio/",C17,".mp3""",",")</f>
        <v xml:space="preserve">        audioSrc: "/audio/abraham.mp3",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7</v>
      </c>
      <c r="C23" t="str">
        <f ca="1">VLOOKUP(B23,Buscador!A3:AP240,31,FALSE)</f>
        <v>/resucito/src/index.html?canto=abbapadre</v>
      </c>
      <c r="L23" s="164" t="str">
        <f ca="1">_xlfn.CONCAT("        ant: ","""",C23,"""",",")</f>
        <v xml:space="preserve">        ant: "/resucito/src/index.html?canto=abbapadre",</v>
      </c>
    </row>
    <row r="24" spans="1:40" ht="23">
      <c r="B24">
        <f ca="1">+C1+1</f>
        <v>9</v>
      </c>
      <c r="C24" t="str">
        <f ca="1">VLOOKUP(B24,Buscador!A3:AP240,31,FALSE)</f>
        <v>/resucito/src/index.html?canto=aclamadalsenor</v>
      </c>
      <c r="L24" s="164" t="str">
        <f ca="1">_xlfn.CONCAT("        sig: ","""",C24,"""",",")</f>
        <v xml:space="preserve">        sig: "/resucito/src/index.html?canto=aclamadalsenor",</v>
      </c>
    </row>
    <row r="25" spans="1:40" ht="23">
      <c r="L25" s="48" t="s">
        <v>2279</v>
      </c>
    </row>
    <row r="26" spans="1:40" ht="36" thickBot="1">
      <c r="L26" s="212" t="s">
        <v>2313</v>
      </c>
    </row>
    <row r="27" spans="1:40" ht="24.5" thickTop="1" thickBot="1">
      <c r="A27">
        <v>1</v>
      </c>
      <c r="C27" s="13" t="s">
        <v>2348</v>
      </c>
      <c r="D27" s="227" t="s">
        <v>1112</v>
      </c>
      <c r="E27" s="228" t="s">
        <v>1121</v>
      </c>
      <c r="F27" s="229"/>
      <c r="G27" s="230"/>
      <c r="H27" s="227"/>
      <c r="I27" s="228"/>
      <c r="J27" s="231"/>
      <c r="K27" s="232"/>
      <c r="L27" s="164" t="str">
        <f t="shared" ref="L27:L43" si="0">IF(C27="","",_xlfn.CONCAT("            { line: ","""",C27,", ",M27:AN27,""", sC: ","""",B27,"""},"))</f>
        <v xml:space="preserve">            { line: "Hacía calor aquel día, (La,m,15)",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4.5" thickTop="1" thickBot="1">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4.5" thickTop="1" thickBot="1">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4.5" thickTop="1" thickBot="1">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4.5" thickTop="1" thickBot="1">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4.5" thickTop="1" thickBot="1">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4.5" thickTop="1" thickBot="1">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4.5" thickTop="1" thickBot="1">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4.5" thickTop="1" thickBot="1">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4.5" thickTop="1" thickBot="1">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4.5" thickTop="1" thickBot="1">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4.5" thickTop="1" thickBot="1">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4.5" thickTop="1" thickBot="1">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4.5" thickTop="1" thickBot="1">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4.5" thickTop="1" thickBot="1">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4.5" thickTop="1" thickBot="1">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4.5" thickTop="1" thickBot="1">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5" thickTop="1" thickBot="1">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4.5" thickTop="1" thickBot="1">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4.5" thickTop="1" thickBot="1">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4.5" thickTop="1" thickBot="1">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4.5" thickTop="1" thickBot="1">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4.5" thickTop="1" thickBot="1">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4.5" thickTop="1" thickBot="1">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4.5" thickTop="1" thickBot="1">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4.5" thickTop="1" thickBot="1">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4.5" thickTop="1" thickBot="1">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4.5" thickTop="1" thickBot="1">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4.5" thickTop="1" thickBot="1">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4.5" thickTop="1" thickBot="1">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4.5" thickTop="1" thickBot="1">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4.5" thickTop="1" thickBot="1">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c r="B59" s="211"/>
      <c r="C59" s="211"/>
      <c r="D59" s="211"/>
      <c r="E59" s="211"/>
      <c r="F59" s="211"/>
      <c r="G59" s="211"/>
      <c r="H59" s="211"/>
      <c r="I59" s="211"/>
      <c r="J59" s="211"/>
      <c r="K59" s="211"/>
      <c r="L59" s="213" t="str">
        <f ca="1">_xlfn.CONCAT("]}, // ULTIMA LINEA DEL CANTO: ",L1)</f>
        <v>]}, // ULTIMA LINEA DEL CANTO: ABRAHAM</v>
      </c>
      <c r="M59" s="211"/>
    </row>
    <row r="60" spans="1:40" ht="20.5">
      <c r="L60" s="214" t="s">
        <v>2316</v>
      </c>
      <c r="M60" s="166"/>
    </row>
    <row r="61" spans="1: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374650</xdr:colOff>
                    <xdr:row>0</xdr:row>
                    <xdr:rowOff>781050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4.5"/>
  <cols>
    <col min="2" max="2" width="13.1796875" customWidth="1"/>
    <col min="3" max="3" width="60.81640625" bestFit="1" customWidth="1"/>
    <col min="4" max="11" width="6.81640625" customWidth="1"/>
    <col min="12" max="12" width="191.726562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20" width="2.453125" bestFit="1" customWidth="1"/>
    <col min="21" max="21" width="5.81640625" bestFit="1" customWidth="1"/>
    <col min="22" max="22" width="2.26953125" bestFit="1" customWidth="1"/>
    <col min="23" max="23" width="4.1796875" bestFit="1" customWidth="1"/>
    <col min="24" max="24" width="2.26953125" bestFit="1" customWidth="1"/>
    <col min="25" max="25" width="6.54296875" bestFit="1" customWidth="1"/>
    <col min="26" max="27" width="2.453125" bestFit="1" customWidth="1"/>
    <col min="28" max="28" width="4.7265625" bestFit="1" customWidth="1"/>
    <col min="29" max="29" width="2.26953125" bestFit="1" customWidth="1"/>
    <col min="30" max="30" width="28.453125" hidden="1" customWidth="1"/>
    <col min="31" max="31" width="2.26953125" bestFit="1" customWidth="1"/>
    <col min="32" max="32" width="6.54296875" bestFit="1" customWidth="1"/>
    <col min="33" max="33" width="2.453125" bestFit="1" customWidth="1"/>
    <col min="34" max="40" width="7.81640625" hidden="1" customWidth="1"/>
    <col min="41" max="43" width="7.81640625" customWidth="1"/>
  </cols>
  <sheetData>
    <row r="1" spans="2:32" ht="71.5" customHeight="1">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ACLAMAD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
      <c r="C8" t="str">
        <f ca="1">PROPER(L1)</f>
        <v>Aclamad Al Señor</v>
      </c>
      <c r="L8" s="164" t="str">
        <f ca="1">_xlfn.CONCAT("        tt: ","""",C8,"""",",")</f>
        <v xml:space="preserve">        tt: "Aclamad Al Señor",</v>
      </c>
    </row>
    <row r="9" spans="2:32" ht="23">
      <c r="C9" t="str">
        <f ca="1">PROPER(L1)</f>
        <v>Aclamad Al Señor</v>
      </c>
      <c r="L9" s="164" t="str">
        <f ca="1">_xlfn.CONCAT("        title: ","""",C9,"""",",")</f>
        <v xml:space="preserve">        title: "Aclamad Al Señor",</v>
      </c>
    </row>
    <row r="10" spans="2:32" ht="23">
      <c r="C10" t="str">
        <f ca="1">VLOOKUP(C1,'Codigo Canto'!A3:AQ236,12,FALSE)</f>
        <v>Salmo 100 (99)</v>
      </c>
      <c r="L10" s="164" t="str">
        <f ca="1">_xlfn.CONCAT("        ","subtitle: ","""",C10,"""",",")</f>
        <v xml:space="preserve">        subtitle: "Salmo 100 (99)",</v>
      </c>
    </row>
    <row r="11" spans="2:32" ht="23">
      <c r="C11" t="str">
        <f ca="1">VLOOKUP(C1,Codigo!A3:AP240,42,FALSE)</f>
        <v>category: ["PreCatecumenado","Pascua"],</v>
      </c>
      <c r="L11" s="164" t="str">
        <f ca="1">_xlfn.CONCAT("        ",C11)</f>
        <v xml:space="preserve">        category: ["PreCatecumenado","Pascua"],</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9</v>
      </c>
      <c r="L14" s="164" t="str">
        <f ca="1">_xlfn.CONCAT("        dbno: ","""",C14,"""",",")</f>
        <v xml:space="preserve">        dbno: "9",</v>
      </c>
    </row>
    <row r="15" spans="2:32" ht="23">
      <c r="L15" s="164" t="str">
        <f>_xlfn.CONCAT("        notes: ","""",C15,"""",",")</f>
        <v xml:space="preserve">        notes: "",</v>
      </c>
    </row>
    <row r="16" spans="2:32" ht="23">
      <c r="C16" t="s">
        <v>2347</v>
      </c>
      <c r="L16" s="164" t="str">
        <f>_xlfn.CONCAT("        mant: ","""",C16,"""",",")</f>
        <v xml:space="preserve">        mant: "Si",</v>
      </c>
    </row>
    <row r="17" spans="1:40" ht="23">
      <c r="C17" t="str">
        <f ca="1">C7</f>
        <v>aclamadalsenor</v>
      </c>
      <c r="L17" s="164" t="str">
        <f ca="1">_xlfn.CONCAT("        audioSrc: ","""/audio/",C17,".mp3""",",")</f>
        <v xml:space="preserve">        audioSrc: "/audio/aclamadalsenor.mp3",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8</v>
      </c>
      <c r="C23" t="str">
        <f ca="1">VLOOKUP(B23,Buscador!A3:AP240,31,FALSE)</f>
        <v>/resucito/src/index.html?canto=abraham</v>
      </c>
      <c r="L23" s="164" t="str">
        <f ca="1">_xlfn.CONCAT("        ant: ","""",C23,"""",",")</f>
        <v xml:space="preserve">        ant: "/resucito/src/index.html?canto=abraham",</v>
      </c>
    </row>
    <row r="24" spans="1:40" ht="23">
      <c r="B24">
        <f ca="1">+C1+1</f>
        <v>10</v>
      </c>
      <c r="C24" t="str">
        <f ca="1">VLOOKUP(B24,Buscador!A3:AP240,31,FALSE)</f>
        <v>/resucito/src/index.html?canto=aldespertar</v>
      </c>
      <c r="L24" s="164" t="str">
        <f ca="1">_xlfn.CONCAT("        sig: ","""",C24,"""",",")</f>
        <v xml:space="preserve">        sig: "/resucito/src/index.html?canto=aldespertar",</v>
      </c>
    </row>
    <row r="25" spans="1:40" ht="23">
      <c r="L25" s="48" t="s">
        <v>2279</v>
      </c>
    </row>
    <row r="26" spans="1:40" ht="36" thickBot="1">
      <c r="L26" s="212" t="s">
        <v>2313</v>
      </c>
    </row>
    <row r="27" spans="1:40" ht="24.5" thickTop="1" thickBot="1">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4.5" thickTop="1" thickBot="1">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4.5" thickTop="1" thickBot="1">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4.5" thickTop="1" thickBot="1">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4.5" thickTop="1" thickBot="1">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4.5" thickTop="1" thickBot="1">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4.5" thickTop="1" thickBot="1">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4.5" thickTop="1" thickBot="1">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4.5" thickTop="1" thickBot="1">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4.5" thickTop="1" thickBot="1">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4.5" thickTop="1" thickBot="1">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4.5" thickTop="1" thickBot="1">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4.5" thickTop="1" thickBot="1">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4.5" thickTop="1" thickBot="1">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4.5" thickTop="1" thickBot="1">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4.5" thickTop="1" thickBot="1">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4.5" thickTop="1" thickBot="1">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4.5" thickTop="1" thickBot="1">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4.5" thickTop="1" thickBot="1">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4.5" thickTop="1" thickBot="1">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4.5" thickTop="1" thickBot="1">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4.5" thickTop="1" thickBot="1">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4.5" thickTop="1" thickBot="1">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4.5" thickTop="1" thickBot="1">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4.5" thickTop="1" thickBot="1">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4.5" thickTop="1" thickBot="1">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4.5" thickTop="1" thickBot="1">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5" thickTop="1" thickBot="1">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4.5" thickTop="1" thickBot="1">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4.5" thickTop="1" thickBot="1">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4.5" thickTop="1" thickBot="1">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4.5" thickTop="1" thickBot="1">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4.5" thickTop="1" thickBot="1">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4.5" thickTop="1" thickBot="1">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4.5" thickTop="1" thickBot="1">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4.5" thickTop="1" thickBot="1">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4.5" thickTop="1" thickBot="1">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4.5" thickTop="1" thickBot="1">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4.5" thickTop="1" thickBot="1">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4.5" thickTop="1" thickBot="1">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4.5" thickTop="1" thickBot="1">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4.5" thickTop="1" thickBot="1">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4.5" thickTop="1" thickBot="1">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4.5" thickTop="1" thickBot="1">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4.5" thickTop="1" thickBot="1">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5">
      <c r="L72" s="214" t="str">
        <f ca="1">_xlfn.CONCAT("]}, // ULTIMA LINEA DEL CANTO: ",L1)</f>
        <v>]}, // ULTIMA LINEA DEL CANTO: ACLAMAD AL SEÑOR</v>
      </c>
      <c r="M72" s="166"/>
    </row>
    <row r="73" spans="1:40" ht="20.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cols>
    <col min="2" max="2" width="13.1796875" customWidth="1"/>
    <col min="3" max="3" width="60.81640625" bestFit="1" customWidth="1"/>
    <col min="4" max="11" width="6.81640625" customWidth="1"/>
    <col min="12" max="12" width="191.7265625" bestFit="1" customWidth="1"/>
    <col min="13" max="13" width="2.453125" hidden="1" customWidth="1"/>
    <col min="14" max="14" width="6.54296875" hidden="1" customWidth="1"/>
    <col min="15" max="15" width="2.26953125" hidden="1" customWidth="1"/>
    <col min="16" max="16" width="4.1796875" hidden="1" customWidth="1"/>
    <col min="17" max="17" width="2.26953125" hidden="1" customWidth="1"/>
    <col min="18" max="18" width="4.81640625" hidden="1" customWidth="1"/>
    <col min="19" max="20" width="2.453125" hidden="1" customWidth="1"/>
    <col min="21" max="21" width="6.5429687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34" width="4.26953125" hidden="1" customWidth="1"/>
    <col min="35" max="35" width="5.81640625" hidden="1" customWidth="1"/>
    <col min="36" max="38" width="4.26953125" hidden="1" customWidth="1"/>
    <col min="39" max="39" width="6.54296875" hidden="1" customWidth="1"/>
    <col min="40" max="40" width="4.26953125" hidden="1" customWidth="1"/>
    <col min="41" max="41" width="4.26953125" customWidth="1"/>
  </cols>
  <sheetData>
    <row r="1" spans="2:32" ht="71.5" customHeight="1">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 DESPERTAR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
      <c r="C8" t="str">
        <f ca="1">PROPER(L1)</f>
        <v>Al Despertar</v>
      </c>
      <c r="L8" s="164" t="str">
        <f ca="1">_xlfn.CONCAT("        tt: ","""",C8,"""",",")</f>
        <v xml:space="preserve">        tt: "Al Despertar",</v>
      </c>
    </row>
    <row r="9" spans="2:32" ht="23">
      <c r="C9" t="str">
        <f ca="1">PROPER(L1)</f>
        <v>Al Despertar</v>
      </c>
      <c r="L9" s="164" t="str">
        <f ca="1">_xlfn.CONCAT("        title: ","""",C9,"""",",")</f>
        <v xml:space="preserve">        title: "Al Despertar",</v>
      </c>
    </row>
    <row r="10" spans="2:32" ht="23">
      <c r="C10" t="str">
        <f ca="1">VLOOKUP(C1,'Codigo Canto'!A3:AQ236,12,FALSE)</f>
        <v xml:space="preserve">Salmo 17 (16) </v>
      </c>
      <c r="L10" s="164" t="str">
        <f ca="1">_xlfn.CONCAT("        ","subtitle: ","""",C10,"""",",")</f>
        <v xml:space="preserve">        subtitle: "Salmo 17 (16) ",</v>
      </c>
    </row>
    <row r="11" spans="2:32" ht="23">
      <c r="C11" t="str">
        <f ca="1">VLOOKUP(C1,Codigo!A3:AP240,42,FALSE)</f>
        <v>category: ["PreCatecumenado","Cuaresma","Antiguo Testamento","Penitencial"],</v>
      </c>
      <c r="L11" s="164" t="str">
        <f ca="1">_xlfn.CONCAT("        ",C11)</f>
        <v xml:space="preserve">        category: ["PreCatecumenado","Cuaresma","Antiguo Testamento","Penitencial"],</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10</v>
      </c>
      <c r="L14" s="164" t="str">
        <f ca="1">_xlfn.CONCAT("        dbno: ","""",C14,"""",",")</f>
        <v xml:space="preserve">        dbno: "10",</v>
      </c>
    </row>
    <row r="15" spans="2:32" ht="23">
      <c r="L15" s="164" t="str">
        <f>_xlfn.CONCAT("        notes: ","""",C15,"""",",")</f>
        <v xml:space="preserve">        notes: "",</v>
      </c>
    </row>
    <row r="16" spans="2:32" ht="23">
      <c r="C16" t="s">
        <v>2347</v>
      </c>
      <c r="L16" s="164" t="str">
        <f>_xlfn.CONCAT("        mant: ","""",C16,"""",",")</f>
        <v xml:space="preserve">        mant: "Si",</v>
      </c>
    </row>
    <row r="17" spans="1:40" ht="23">
      <c r="C17" t="str">
        <f ca="1">C7</f>
        <v>aldespertar</v>
      </c>
      <c r="L17" s="164" t="str">
        <f ca="1">_xlfn.CONCAT("        audioSrc: ","""/audio/",C17,".mp3""",",")</f>
        <v xml:space="preserve">        audioSrc: "/audio/aldespertar.mp3",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9</v>
      </c>
      <c r="C23" t="str">
        <f ca="1">VLOOKUP(B23,Buscador!A3:AP240,31,FALSE)</f>
        <v>/resucito/src/index.html?canto=aclamadalsenor</v>
      </c>
      <c r="L23" s="164" t="str">
        <f ca="1">_xlfn.CONCAT("        ant: ","""",C23,"""",",")</f>
        <v xml:space="preserve">        ant: "/resucito/src/index.html?canto=aclamadalsenor",</v>
      </c>
    </row>
    <row r="24" spans="1:40" ht="23">
      <c r="B24">
        <f ca="1">+C1+1</f>
        <v>11</v>
      </c>
      <c r="C24" t="str">
        <f ca="1">VLOOKUP(B24,Buscador!A3:AP240,31,FALSE)</f>
        <v>/resucito/src/index.html?canto=alabadalsenorenelcielo</v>
      </c>
      <c r="L24" s="164" t="str">
        <f ca="1">_xlfn.CONCAT("        sig: ","""",C24,"""",",")</f>
        <v xml:space="preserve">        sig: "/resucito/src/index.html?canto=alabadalsenorenelcielo",</v>
      </c>
    </row>
    <row r="25" spans="1:40" ht="23">
      <c r="L25" s="48" t="s">
        <v>2279</v>
      </c>
    </row>
    <row r="26" spans="1:40" ht="36" thickBot="1">
      <c r="C26" s="291"/>
      <c r="D26" s="291"/>
      <c r="E26" s="291"/>
      <c r="F26" s="291"/>
      <c r="G26" s="291"/>
      <c r="H26" s="291"/>
      <c r="I26" s="291"/>
      <c r="J26" s="291"/>
      <c r="K26" s="291"/>
      <c r="L26" s="290" t="s">
        <v>2313</v>
      </c>
    </row>
    <row r="27" spans="1:40" ht="24.5" thickTop="1" thickBot="1">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4.5" thickTop="1" thickBot="1">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4.5" thickTop="1" thickBot="1">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4.5" thickTop="1" thickBot="1">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4.5" thickTop="1" thickBot="1">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4.5" thickTop="1" thickBot="1">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4.5" thickTop="1" thickBot="1">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4.5" thickTop="1" thickBot="1">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4.5" thickTop="1" thickBot="1">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4.5" thickTop="1" thickBot="1">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4.5" thickTop="1" thickBot="1">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4.5" thickTop="1" thickBot="1">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4.5" thickTop="1" thickBot="1">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4.5" thickTop="1" thickBot="1">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4.5" thickTop="1" thickBot="1">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4.5" thickTop="1" thickBot="1">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4.5" thickTop="1" thickBot="1">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4.5" thickTop="1" thickBot="1">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5" thickTop="1" thickBot="1">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4.5" thickTop="1" thickBot="1">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4.5" thickTop="1" thickBot="1">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4.5" thickTop="1" thickBot="1">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4.5" thickTop="1" thickBot="1">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4.5" thickTop="1" thickBot="1">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4.5" thickTop="1" thickBot="1">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4.5" thickTop="1" thickBot="1">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4.5" thickTop="1" thickBot="1">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4.5" thickTop="1" thickBot="1">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4.5" thickTop="1" thickBot="1">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4.5" thickTop="1" thickBot="1">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4.5" thickTop="1" thickBot="1">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4.5" thickTop="1" thickBot="1">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4.5" thickTop="1" thickBot="1">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c r="B86" s="211"/>
      <c r="C86" s="211"/>
      <c r="D86" s="211"/>
      <c r="E86" s="211"/>
      <c r="F86" s="211"/>
      <c r="G86" s="211"/>
      <c r="H86" s="211"/>
      <c r="I86" s="211"/>
      <c r="J86" s="211"/>
      <c r="K86" s="211"/>
      <c r="L86" s="213" t="str">
        <f ca="1">_xlfn.CONCAT("]}, // ULTIMA LINEA DEL CANTO: ",L1)</f>
        <v>]}, // ULTIMA LINEA DEL CANTO: AL DESPERTAR</v>
      </c>
      <c r="M86" s="211"/>
    </row>
    <row r="87" spans="2:40" ht="20.5">
      <c r="L87" s="214" t="s">
        <v>2316</v>
      </c>
      <c r="M87" s="166"/>
    </row>
    <row r="88" spans="2:40">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ALABAD AL SEÑOR EN EL CIELO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
      <c r="C8" t="str">
        <f ca="1">PROPER(L1)</f>
        <v>Alabad Al Señor En El Cielo</v>
      </c>
      <c r="L8" s="164" t="str">
        <f ca="1">_xlfn.CONCAT("        tt: ","""",C8,"""",",")</f>
        <v xml:space="preserve">        tt: "Alabad Al Señor En El Cielo",</v>
      </c>
    </row>
    <row r="9" spans="2:32" ht="23">
      <c r="C9" t="str">
        <f ca="1">PROPER(L1)</f>
        <v>Alabad Al Señor En El Cielo</v>
      </c>
      <c r="L9" s="164" t="str">
        <f ca="1">_xlfn.CONCAT("        title: ","""",C9,"""",",")</f>
        <v xml:space="preserve">        title: "Alabad Al Señor En El Cielo",</v>
      </c>
    </row>
    <row r="10" spans="2:32" ht="23">
      <c r="C10" t="str">
        <f ca="1">VLOOKUP(C1,'Codigo Canto'!A3:AQ236,12,FALSE)</f>
        <v xml:space="preserve">Salmo 148 </v>
      </c>
      <c r="L10" s="164" t="str">
        <f ca="1">_xlfn.CONCAT("        ","subtitle: ","""",C10,"""",",")</f>
        <v xml:space="preserve">        subtitle: "Salmo 148 ",</v>
      </c>
    </row>
    <row r="11" spans="2:32" ht="23">
      <c r="C11" t="str">
        <f ca="1">VLOOKUP(C1,Codigo!A3:AP240,42,FALSE)</f>
        <v>category: ["PreCatecumenado","Navidad","Niños"],</v>
      </c>
      <c r="L11" s="164" t="str">
        <f ca="1">_xlfn.CONCAT("        ",C11)</f>
        <v xml:space="preserve">        category: ["PreCatecumenado","Navidad","Niños"],</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11</v>
      </c>
      <c r="L15" s="164" t="str">
        <f ca="1">_xlfn.CONCAT("        dbno: ","""",C15,"""",",")</f>
        <v xml:space="preserve">        dbno: "11",</v>
      </c>
    </row>
    <row r="16" spans="2:32" ht="23">
      <c r="L16" s="164" t="str">
        <f>_xlfn.CONCAT("        notes: ","""",C16,"""",",")</f>
        <v xml:space="preserve">        notes: "",</v>
      </c>
    </row>
    <row r="17" spans="1:40" ht="23">
      <c r="C17" t="s">
        <v>2347</v>
      </c>
      <c r="L17" s="164" t="str">
        <f>_xlfn.CONCAT("        mant: ","""",C17,"""",",")</f>
        <v xml:space="preserve">        mant: "Si",</v>
      </c>
    </row>
    <row r="18" spans="1:40" ht="23">
      <c r="C18" t="str">
        <f ca="1">C7</f>
        <v>alabadalsenorenelcielo</v>
      </c>
      <c r="L18" s="164" t="str">
        <f ca="1">_xlfn.CONCAT("        audioSrc: ","""/audio/",C18,".mp3""",",")</f>
        <v xml:space="preserve">        audioSrc: "/audio/alabadalsenorenelcielo.mp3",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10</v>
      </c>
      <c r="C24" t="str">
        <f ca="1">VLOOKUP(B24,Buscador!A3:AP240,31,FALSE)</f>
        <v>/resucito/src/index.html?canto=aldespertar</v>
      </c>
      <c r="L24" s="164" t="str">
        <f ca="1">_xlfn.CONCAT("        ant: ","""",C24,"""",",")</f>
        <v xml:space="preserve">        ant: "/resucito/src/index.html?canto=aldespertar",</v>
      </c>
    </row>
    <row r="25" spans="1:40" ht="23">
      <c r="B25">
        <f ca="1">+C1+1</f>
        <v>12</v>
      </c>
      <c r="C25" t="str">
        <f ca="1">VLOOKUP(B25,Buscador!A3:AP240,31,FALSE)</f>
        <v>/resucito/src/index.html?canto=alegriahanacidoelsalvador</v>
      </c>
      <c r="L25" s="164" t="str">
        <f ca="1">_xlfn.CONCAT("        sig: ","""",C25,"""",",")</f>
        <v xml:space="preserve">        sig: "/resucito/src/index.html?canto=alegriahanacidoelsalvador",</v>
      </c>
    </row>
    <row r="26" spans="1:40" ht="23">
      <c r="L26" s="48" t="s">
        <v>2279</v>
      </c>
    </row>
    <row r="27" spans="1:40" ht="36" thickBot="1">
      <c r="L27" s="212" t="s">
        <v>2313</v>
      </c>
    </row>
    <row r="28" spans="1:40" ht="24.5" thickTop="1" thickBot="1">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4.5" thickTop="1" thickBot="1">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4.5" thickTop="1" thickBot="1">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5" thickTop="1" thickBot="1">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4.5" thickTop="1" thickBot="1">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4.5" thickTop="1" thickBot="1">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4.5" thickTop="1" thickBot="1">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4.5" thickTop="1" thickBot="1">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4.5" thickTop="1" thickBot="1">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4.5" thickTop="1" thickBot="1">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4.5" thickTop="1" thickBot="1">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4.5" thickTop="1" thickBot="1">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4.5" thickTop="1" thickBot="1">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4.5" thickTop="1" thickBot="1">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4.5" thickTop="1" thickBot="1">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4.5" thickTop="1" thickBot="1">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c r="B66" s="211"/>
      <c r="C66" s="211"/>
      <c r="D66" s="211"/>
      <c r="E66" s="211"/>
      <c r="F66" s="211"/>
      <c r="G66" s="211"/>
      <c r="H66" s="211"/>
      <c r="I66" s="211"/>
      <c r="J66" s="211"/>
      <c r="K66" s="211"/>
      <c r="L66" s="213" t="str">
        <f ca="1">_xlfn.CONCAT("]}, // ULTIMA LINEA DEL CANTO: ",L1)</f>
        <v>]}, // ULTIMA LINEA DEL CANTO: ALABAD AL SEÑOR EN EL CIELO</v>
      </c>
      <c r="M66" s="211"/>
    </row>
    <row r="67" spans="1:40" ht="20.5">
      <c r="L67" s="214" t="s">
        <v>2316</v>
      </c>
      <c r="M67" s="166"/>
    </row>
    <row r="68" spans="1:40">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9"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ALEGRÍA, HA NACIDO EL SALVADOR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
      <c r="C8" t="str">
        <f ca="1">PROPER(L1)</f>
        <v>Alegría, Ha Nacido El Salvador</v>
      </c>
      <c r="L8" s="164" t="str">
        <f ca="1">_xlfn.CONCAT("        tt: ","""",C8,"""",",")</f>
        <v xml:space="preserve">        tt: "Alegría, Ha Nacido El Salvador",</v>
      </c>
    </row>
    <row r="9" spans="2:32" ht="23">
      <c r="C9" t="str">
        <f ca="1">PROPER(L1)</f>
        <v>Alegría, Ha Nacido El Salvador</v>
      </c>
      <c r="L9" s="164" t="str">
        <f ca="1">_xlfn.CONCAT("        title: ","""",C9,"""",",")</f>
        <v xml:space="preserve">        title: "Alegría, Ha Nacido El Salvador",</v>
      </c>
    </row>
    <row r="10" spans="2:32" ht="23">
      <c r="C10" t="str">
        <f ca="1">VLOOKUP(C1,'Codigo Canto'!A3:AQ236,12,FALSE)</f>
        <v>Villancico (Kiko Argüello)</v>
      </c>
      <c r="L10" s="164" t="str">
        <f ca="1">_xlfn.CONCAT("        ","subtitle: ","""",C10,"""",",")</f>
        <v xml:space="preserve">        subtitle: "Villancico (Kiko Argüello)",</v>
      </c>
    </row>
    <row r="11" spans="2:32" ht="23">
      <c r="C11" t="str">
        <f ca="1">VLOOKUP(C1,Codigo!A3:AP240,42,FALSE)</f>
        <v>category: ["PreCatecumenado","Adviento","Navidad","Ordinario"],</v>
      </c>
      <c r="L11" s="164" t="str">
        <f ca="1">_xlfn.CONCAT("        ",C11)</f>
        <v xml:space="preserve">        category: ["PreCatecumenado","Adviento","Navidad","Ordinario"],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12</v>
      </c>
      <c r="L15" s="164" t="str">
        <f ca="1">_xlfn.CONCAT("        dbno: ","""",C15,"""",",")</f>
        <v xml:space="preserve">        dbno: "12",</v>
      </c>
    </row>
    <row r="16" spans="2:32" ht="23">
      <c r="L16" s="164" t="str">
        <f>_xlfn.CONCAT("        notes: ","""",C16,"""",",")</f>
        <v xml:space="preserve">        notes: "",</v>
      </c>
    </row>
    <row r="17" spans="1:40" ht="23">
      <c r="C17" t="s">
        <v>2347</v>
      </c>
      <c r="L17" s="164" t="str">
        <f>_xlfn.CONCAT("        mant: ","""",C17,"""",",")</f>
        <v xml:space="preserve">        mant: "Si",</v>
      </c>
    </row>
    <row r="18" spans="1:40" ht="23">
      <c r="C18" t="str">
        <f ca="1">C7</f>
        <v>alegriahanacidoelsalvador</v>
      </c>
      <c r="L18" s="164" t="str">
        <f ca="1">_xlfn.CONCAT("        audioSrc: ","""/audio/",C18,".mp3""",",")</f>
        <v xml:space="preserve">        audioSrc: "/audio/alegriahanacidoelsalvador.mp3",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11</v>
      </c>
      <c r="C24" t="str">
        <f ca="1">VLOOKUP(B24,Buscador!A3:AP240,31,FALSE)</f>
        <v>/resucito/src/index.html?canto=alabadalsenorenelcielo</v>
      </c>
      <c r="L24" s="164" t="str">
        <f ca="1">_xlfn.CONCAT("        ant: ","""",C24,"""",",")</f>
        <v xml:space="preserve">        ant: "/resucito/src/index.html?canto=alabadalsenorenelcielo",</v>
      </c>
    </row>
    <row r="25" spans="1:40" ht="23">
      <c r="B25">
        <f ca="1">+C1+1</f>
        <v>13</v>
      </c>
      <c r="C25" t="str">
        <f ca="1">VLOOKUP(B25,Buscador!A3:AP240,31,FALSE)</f>
        <v>/resucito/src/index.html?canto=aleluyaalabadalsenor</v>
      </c>
      <c r="L25" s="164" t="str">
        <f ca="1">_xlfn.CONCAT("        sig: ","""",C25,"""",",")</f>
        <v xml:space="preserve">        sig: "/resucito/src/index.html?canto=aleluyaalabadalsenor",</v>
      </c>
    </row>
    <row r="26" spans="1:40" ht="23">
      <c r="L26" s="48" t="s">
        <v>2279</v>
      </c>
    </row>
    <row r="27" spans="1:40" ht="36" thickBot="1">
      <c r="L27" s="212" t="s">
        <v>2313</v>
      </c>
    </row>
    <row r="28" spans="1:40" ht="24.5" thickTop="1" thickBot="1">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4.5" thickTop="1" thickBot="1">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4.5" thickTop="1" thickBot="1">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4.5" thickTop="1" thickBot="1">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4.5" thickTop="1" thickBot="1">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4.5" thickTop="1" thickBot="1">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4.5" thickTop="1" thickBot="1">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4.5" thickTop="1" thickBot="1">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4.5" thickTop="1" thickBot="1">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4.5" thickTop="1" thickBot="1">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4.5" thickTop="1" thickBot="1">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4.5" thickTop="1" thickBot="1">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5" thickTop="1" thickBot="1">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4.5" thickTop="1" thickBot="1">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4.5" thickTop="1" thickBot="1">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4.5" thickTop="1" thickBot="1">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4.5" thickTop="1" thickBot="1">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zoomScale="85" zoomScaleNormal="85" workbookViewId="0">
      <pane xSplit="2" ySplit="1" topLeftCell="D31" activePane="bottomRight" state="frozen"/>
      <selection pane="topRight" activeCell="C1" sqref="C1"/>
      <selection pane="bottomLeft" activeCell="A2" sqref="A2"/>
      <selection pane="bottomRight" activeCell="A51" sqref="A51:XFD5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ALELUYA, ALABAD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
      <c r="C8" t="str">
        <f ca="1">PROPER(L1)</f>
        <v>Aleluya, Alabad Al Señor</v>
      </c>
      <c r="L8" s="164" t="str">
        <f ca="1">_xlfn.CONCAT("        tt: ","""",C8,"""",",")</f>
        <v xml:space="preserve">        tt: "Aleluya, Alabad Al Señor",</v>
      </c>
    </row>
    <row r="9" spans="2:32" ht="23">
      <c r="C9" t="str">
        <f ca="1">PROPER(L1)</f>
        <v>Aleluya, Alabad Al Señor</v>
      </c>
      <c r="L9" s="164" t="str">
        <f ca="1">_xlfn.CONCAT("        title: ","""",C9,"""",",")</f>
        <v xml:space="preserve">        title: "Aleluya, Alabad Al Señor",</v>
      </c>
    </row>
    <row r="10" spans="2:32" ht="23">
      <c r="C10" t="str">
        <f ca="1">VLOOKUP(C1,'Codigo Canto'!A3:AQ236,12,FALSE)</f>
        <v>Salmo 150</v>
      </c>
      <c r="L10" s="164" t="str">
        <f ca="1">_xlfn.CONCAT("        ","subtitle: ","""",C10,"""",",")</f>
        <v xml:space="preserve">        subtitle: "Salmo 150",</v>
      </c>
    </row>
    <row r="11" spans="2:32" ht="23">
      <c r="C11" t="str">
        <f ca="1">VLOOKUP(C1,Codigo!A3:AP240,42,FALSE)</f>
        <v>category: ["PreCatecumenado","Pascua","Niños","Paz","Antiguo Testamento"],</v>
      </c>
      <c r="L11" s="164" t="str">
        <f ca="1">_xlfn.CONCAT("        ",C11)</f>
        <v xml:space="preserve">        category: ["PreCatecumenado","Pascua","Niños","Paz","Antiguo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13</v>
      </c>
      <c r="L15" s="164" t="str">
        <f ca="1">_xlfn.CONCAT("        dbno: ","""",C15,"""",",")</f>
        <v xml:space="preserve">        dbno: "13",</v>
      </c>
    </row>
    <row r="16" spans="2:32" ht="23">
      <c r="L16" s="164" t="str">
        <f>_xlfn.CONCAT("        notes: ","""",C16,"""",",")</f>
        <v xml:space="preserve">        notes: "",</v>
      </c>
    </row>
    <row r="17" spans="1:40" ht="23">
      <c r="C17" t="s">
        <v>2347</v>
      </c>
      <c r="L17" s="164" t="str">
        <f>_xlfn.CONCAT("        mant: ","""",C17,"""",",")</f>
        <v xml:space="preserve">        mant: "Si",</v>
      </c>
    </row>
    <row r="18" spans="1:40" ht="23">
      <c r="C18" t="str">
        <f ca="1">C7</f>
        <v>aleluyaalabadalsenor</v>
      </c>
      <c r="L18" s="164" t="str">
        <f ca="1">_xlfn.CONCAT("        audioSrc: ","""/audio/",C18,".mp3""",",")</f>
        <v xml:space="preserve">        audioSrc: "/audio/aleluyaalabadalsenor.mp3",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12</v>
      </c>
      <c r="C24" t="str">
        <f ca="1">VLOOKUP(B24,Buscador!A3:AP240,31,FALSE)</f>
        <v>/resucito/src/index.html?canto=alegriahanacidoelsalvador</v>
      </c>
      <c r="L24" s="164" t="str">
        <f ca="1">_xlfn.CONCAT("        ant: ","""",C24,"""",",")</f>
        <v xml:space="preserve">        ant: "/resucito/src/index.html?canto=alegriahanacidoelsalvador",</v>
      </c>
    </row>
    <row r="25" spans="1:40" ht="23">
      <c r="B25">
        <f ca="1">+C1+1</f>
        <v>14</v>
      </c>
      <c r="C25" t="str">
        <f ca="1">VLOOKUP(B25,Buscador!A3:AP240,31,FALSE)</f>
        <v>/resucito/src/index.html?canto=aleluyabendecidalsenor</v>
      </c>
      <c r="L25" s="164" t="str">
        <f ca="1">_xlfn.CONCAT("        sig: ","""",C25,"""",",")</f>
        <v xml:space="preserve">        sig: "/resucito/src/index.html?canto=aleluyabendecidalsenor",</v>
      </c>
    </row>
    <row r="26" spans="1:40" ht="23">
      <c r="L26" s="48" t="s">
        <v>2279</v>
      </c>
    </row>
    <row r="27" spans="1:40" ht="36" thickBot="1">
      <c r="L27" s="212" t="s">
        <v>2313</v>
      </c>
    </row>
    <row r="28" spans="1:40" ht="24.5" thickTop="1" thickBot="1">
      <c r="A28">
        <v>1</v>
      </c>
      <c r="B28" t="s">
        <v>2282</v>
      </c>
      <c r="C28" s="251" t="s">
        <v>2505</v>
      </c>
      <c r="D28" s="228" t="s">
        <v>1111</v>
      </c>
      <c r="E28" s="228"/>
      <c r="F28" s="229" t="s">
        <v>1112</v>
      </c>
      <c r="G28" s="230"/>
      <c r="H28" s="228" t="s">
        <v>1114</v>
      </c>
      <c r="I28" s="228"/>
      <c r="J28" s="231" t="s">
        <v>1112</v>
      </c>
      <c r="K28" s="296"/>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4.5" thickTop="1" thickBot="1">
      <c r="A29">
        <f>+A28+1</f>
        <v>2</v>
      </c>
      <c r="B29" t="s">
        <v>2282</v>
      </c>
      <c r="C29" s="251" t="s">
        <v>2505</v>
      </c>
      <c r="D29" s="228" t="s">
        <v>1112</v>
      </c>
      <c r="E29" s="228"/>
      <c r="F29" s="230" t="s">
        <v>1114</v>
      </c>
      <c r="G29" s="230"/>
      <c r="H29" s="228" t="s">
        <v>1112</v>
      </c>
      <c r="I29" s="228"/>
      <c r="J29" s="232" t="s">
        <v>1111</v>
      </c>
      <c r="K29" s="296"/>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6.5" thickTop="1" thickBot="1">
      <c r="C30" s="293"/>
      <c r="D30" s="295"/>
      <c r="E30" s="295"/>
      <c r="F30" s="295"/>
      <c r="G30" s="295"/>
      <c r="H30" s="295"/>
      <c r="I30" s="295"/>
      <c r="J30" s="295"/>
      <c r="K30" s="295"/>
      <c r="L30" s="292"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2506</v>
      </c>
      <c r="D31" s="257" t="s">
        <v>2507</v>
      </c>
      <c r="E31" s="257"/>
      <c r="F31" s="258" t="s">
        <v>1112</v>
      </c>
      <c r="G31" s="258"/>
      <c r="H31" s="257" t="s">
        <v>1114</v>
      </c>
      <c r="I31" s="257"/>
      <c r="J31" s="296"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4.5" thickTop="1" thickBot="1">
      <c r="A32">
        <f>+A31+1</f>
        <v>4</v>
      </c>
      <c r="C32" s="13" t="s">
        <v>2508</v>
      </c>
      <c r="D32" s="257" t="s">
        <v>1114</v>
      </c>
      <c r="E32" s="257"/>
      <c r="F32" s="258" t="s">
        <v>1112</v>
      </c>
      <c r="G32" s="258"/>
      <c r="H32" s="257" t="s">
        <v>1111</v>
      </c>
      <c r="I32" s="257"/>
      <c r="J32" s="296"/>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ref="A33:A54" si="29">+A32+1</f>
        <v>5</v>
      </c>
      <c r="C33" s="13" t="s">
        <v>2509</v>
      </c>
      <c r="D33" s="257" t="s">
        <v>1112</v>
      </c>
      <c r="E33" s="257"/>
      <c r="F33" s="258" t="s">
        <v>1114</v>
      </c>
      <c r="G33" s="258"/>
      <c r="H33" s="257" t="s">
        <v>1112</v>
      </c>
      <c r="I33" s="257"/>
      <c r="J33" s="296"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4.5" thickTop="1" thickBot="1">
      <c r="A34">
        <f t="shared" si="29"/>
        <v>6</v>
      </c>
      <c r="C34" s="13" t="s">
        <v>2510</v>
      </c>
      <c r="D34" s="257" t="s">
        <v>1112</v>
      </c>
      <c r="E34" s="257"/>
      <c r="F34" s="258" t="s">
        <v>1114</v>
      </c>
      <c r="G34" s="258"/>
      <c r="H34" s="257" t="s">
        <v>1111</v>
      </c>
      <c r="I34" s="257"/>
      <c r="J34" s="296"/>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3"/>
      <c r="D35" s="294"/>
      <c r="E35" s="294"/>
      <c r="F35" s="294"/>
      <c r="G35" s="294"/>
      <c r="H35" s="294"/>
      <c r="I35" s="294"/>
      <c r="J35" s="294"/>
      <c r="K35" s="294"/>
      <c r="L35" s="292"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4.5" thickTop="1" thickBot="1">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4.5" thickTop="1" thickBot="1">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A39">
        <f>+A34+1</f>
        <v>7</v>
      </c>
      <c r="C39" s="13" t="s">
        <v>2511</v>
      </c>
      <c r="D39" s="257" t="s">
        <v>1111</v>
      </c>
      <c r="E39" s="257"/>
      <c r="F39" s="258" t="s">
        <v>1112</v>
      </c>
      <c r="G39" s="258"/>
      <c r="H39" s="257" t="s">
        <v>1114</v>
      </c>
      <c r="I39" s="257"/>
      <c r="J39" s="296" t="s">
        <v>1112</v>
      </c>
      <c r="K39" s="296"/>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4.5" thickTop="1" thickBot="1">
      <c r="A40">
        <f t="shared" si="29"/>
        <v>8</v>
      </c>
      <c r="B40" t="s">
        <v>1079</v>
      </c>
      <c r="C40" s="13" t="s">
        <v>2512</v>
      </c>
      <c r="D40" s="257" t="s">
        <v>1114</v>
      </c>
      <c r="E40" s="257"/>
      <c r="F40" s="258" t="s">
        <v>1112</v>
      </c>
      <c r="G40" s="258"/>
      <c r="H40" s="257" t="s">
        <v>1111</v>
      </c>
      <c r="I40" s="257"/>
      <c r="J40" s="296"/>
      <c r="K40" s="296"/>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9</v>
      </c>
      <c r="C41" s="13" t="s">
        <v>2513</v>
      </c>
      <c r="D41" s="257" t="s">
        <v>1112</v>
      </c>
      <c r="E41" s="257"/>
      <c r="F41" s="258" t="s">
        <v>1114</v>
      </c>
      <c r="G41" s="258"/>
      <c r="H41" s="257" t="s">
        <v>1112</v>
      </c>
      <c r="I41" s="257"/>
      <c r="J41" s="296" t="s">
        <v>1111</v>
      </c>
      <c r="K41" s="296"/>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4.5" thickTop="1" thickBot="1">
      <c r="A42">
        <f t="shared" si="29"/>
        <v>10</v>
      </c>
      <c r="C42" s="13" t="s">
        <v>2514</v>
      </c>
      <c r="D42" s="257" t="s">
        <v>1112</v>
      </c>
      <c r="E42" s="257"/>
      <c r="F42" s="258" t="s">
        <v>1114</v>
      </c>
      <c r="G42" s="258"/>
      <c r="H42" s="257" t="s">
        <v>1111</v>
      </c>
      <c r="I42" s="257"/>
      <c r="J42" s="296"/>
      <c r="K42" s="296"/>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3"/>
      <c r="D43" s="294"/>
      <c r="E43" s="294"/>
      <c r="F43" s="294"/>
      <c r="G43" s="294"/>
      <c r="H43" s="294"/>
      <c r="I43" s="294"/>
      <c r="J43" s="294"/>
      <c r="K43" s="294"/>
      <c r="L43" s="292"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4.5" thickTop="1" thickBot="1">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4.5" thickTop="1" thickBot="1">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4.5" thickTop="1" thickBot="1">
      <c r="A47">
        <f>+A42+1</f>
        <v>11</v>
      </c>
      <c r="B47" t="s">
        <v>1079</v>
      </c>
      <c r="C47" s="13" t="s">
        <v>2515</v>
      </c>
      <c r="D47" s="257" t="s">
        <v>1111</v>
      </c>
      <c r="E47" s="257"/>
      <c r="F47" s="258" t="s">
        <v>1112</v>
      </c>
      <c r="G47" s="258"/>
      <c r="H47" s="257" t="s">
        <v>1114</v>
      </c>
      <c r="I47" s="257"/>
      <c r="J47" s="296" t="s">
        <v>1112</v>
      </c>
      <c r="K47" s="296"/>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4.5" thickTop="1" thickBot="1">
      <c r="A48">
        <f t="shared" si="29"/>
        <v>12</v>
      </c>
      <c r="C48" s="13" t="s">
        <v>2516</v>
      </c>
      <c r="D48" s="257" t="s">
        <v>1114</v>
      </c>
      <c r="E48" s="257"/>
      <c r="F48" s="258" t="s">
        <v>1112</v>
      </c>
      <c r="G48" s="258"/>
      <c r="H48" s="257" t="s">
        <v>1111</v>
      </c>
      <c r="I48" s="257"/>
      <c r="J48" s="296"/>
      <c r="K48" s="296"/>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4.5" thickTop="1" thickBot="1">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6.5" thickTop="1" thickBot="1">
      <c r="C51" s="293"/>
      <c r="D51" s="294"/>
      <c r="E51" s="294"/>
      <c r="F51" s="294"/>
      <c r="G51" s="294"/>
      <c r="H51" s="294"/>
      <c r="I51" s="294"/>
      <c r="J51" s="294"/>
      <c r="K51" s="294"/>
      <c r="L51" s="292"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4.5" thickTop="1" thickBot="1">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4.5" thickTop="1" thickBot="1">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4.5" thickTop="1" thickBot="1">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5" thickTop="1" thickBot="1">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c r="B56" s="211"/>
      <c r="C56" s="211"/>
      <c r="D56" s="211"/>
      <c r="E56" s="211"/>
      <c r="F56" s="211"/>
      <c r="G56" s="211"/>
      <c r="H56" s="211"/>
      <c r="I56" s="211"/>
      <c r="J56" s="211"/>
      <c r="K56" s="211"/>
      <c r="L56" s="213" t="str">
        <f ca="1">_xlfn.CONCAT("]}, // ULTIMA LINEA DEL CANTO: ",L1)</f>
        <v>]}, // ULTIMA LINEA DEL CANTO: ALELUYA, ALABAD AL SEÑOR</v>
      </c>
      <c r="M56" s="211"/>
    </row>
    <row r="57" spans="1:40" ht="20.5">
      <c r="L57" s="214" t="s">
        <v>2316</v>
      </c>
      <c r="M57" s="166"/>
    </row>
    <row r="58" spans="1:40">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8A3-AC4E-4EDD-8C28-1FC1745CCCDB}">
  <sheetPr codeName="Sheet31">
    <tabColor rgb="FF00B0F0"/>
  </sheetPr>
  <dimension ref="A1:AN75"/>
  <sheetViews>
    <sheetView zoomScale="85" zoomScaleNormal="85" workbookViewId="0">
      <pane xSplit="2" ySplit="1" topLeftCell="C37" activePane="bottomRight" state="frozen"/>
      <selection pane="topRight" activeCell="C1" sqref="C1"/>
      <selection pane="bottomLeft" activeCell="A2" sqref="A2"/>
      <selection pane="bottomRight" activeCell="A54" sqref="A54:XFD5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ALELUYA, BENDECID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
      <c r="C8" t="str">
        <f ca="1">PROPER(L1)</f>
        <v>Aleluya, Bendecid Al Señor</v>
      </c>
      <c r="L8" s="164" t="str">
        <f ca="1">_xlfn.CONCAT("        tt: ","""",C8,"""",",")</f>
        <v xml:space="preserve">        tt: "Aleluya, Bendecid Al Señor",</v>
      </c>
    </row>
    <row r="9" spans="2:32" ht="23">
      <c r="C9" t="str">
        <f ca="1">PROPER(L1)</f>
        <v>Aleluya, Bendecid Al Señor</v>
      </c>
      <c r="L9" s="164" t="str">
        <f ca="1">_xlfn.CONCAT("        title: ","""",C9,"""",",")</f>
        <v xml:space="preserve">        title: "Aleluya, Bendecid Al Señor",</v>
      </c>
    </row>
    <row r="10" spans="2:32" ht="23">
      <c r="C10" t="str">
        <f ca="1">VLOOKUP(C1,'Codigo Canto'!A3:AQ236,12,FALSE)</f>
        <v>Salmo 1.34 (1.33) - Melodía hebraica</v>
      </c>
      <c r="L10" s="164" t="str">
        <f ca="1">_xlfn.CONCAT("        ","subtitle: ","""",C10,"""",",")</f>
        <v xml:space="preserve">        subtitle: "Salmo 1.34 (1.33) - Melodía hebraica",</v>
      </c>
    </row>
    <row r="11" spans="2:32" ht="23">
      <c r="C11" t="str">
        <f ca="1">VLOOKUP(C1,Codigo!A3:AP240,42,FALSE)</f>
        <v>category: ["PreCatecumenado","Laudes/Visperas","Comunión","Nuevo Testamento"],</v>
      </c>
      <c r="L11" s="164" t="str">
        <f ca="1">_xlfn.CONCAT("        ",C11)</f>
        <v xml:space="preserve">        category: ["PreCatecumenado","Laudes/Visperas","Comunión","Nuevo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14</v>
      </c>
      <c r="L15" s="164" t="str">
        <f ca="1">_xlfn.CONCAT("        dbno: ","""",C15,"""",",")</f>
        <v xml:space="preserve">        dbno: "14",</v>
      </c>
    </row>
    <row r="16" spans="2:32" ht="23">
      <c r="L16" s="164" t="str">
        <f>_xlfn.CONCAT("        notes: ","""",C16,"""",",")</f>
        <v xml:space="preserve">        notes: "",</v>
      </c>
    </row>
    <row r="17" spans="1:40" ht="23">
      <c r="C17" t="s">
        <v>2347</v>
      </c>
      <c r="L17" s="164" t="str">
        <f>_xlfn.CONCAT("        mant: ","""",C17,"""",",")</f>
        <v xml:space="preserve">        mant: "Si",</v>
      </c>
    </row>
    <row r="18" spans="1:40" ht="23">
      <c r="C18" t="str">
        <f ca="1">C7</f>
        <v>aleluyabendecidalsenor</v>
      </c>
      <c r="L18" s="164" t="str">
        <f ca="1">_xlfn.CONCAT("        audioSrc: ","""/audio/",C18,".mp3""",",")</f>
        <v xml:space="preserve">        audioSrc: "/audio/aleluyabendecidalsenor.mp3",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13</v>
      </c>
      <c r="C24" t="str">
        <f ca="1">VLOOKUP(B24,Buscador!A3:AP240,31,FALSE)</f>
        <v>/resucito/src/index.html?canto=aleluyaalabadalsenor</v>
      </c>
      <c r="L24" s="164" t="str">
        <f ca="1">_xlfn.CONCAT("        ant: ","""",C24,"""",",")</f>
        <v xml:space="preserve">        ant: "/resucito/src/index.html?canto=aleluyaalabadalsenor",</v>
      </c>
    </row>
    <row r="25" spans="1:40" ht="23">
      <c r="B25">
        <f ca="1">+C1+1</f>
        <v>15</v>
      </c>
      <c r="C25" t="str">
        <f ca="1">VLOOKUP(B25,Buscador!A3:AP240,31,FALSE)</f>
        <v>/resucito/src/index.html?canto=aleluyayallegoelreino</v>
      </c>
      <c r="L25" s="164" t="str">
        <f ca="1">_xlfn.CONCAT("        sig: ","""",C25,"""",",")</f>
        <v xml:space="preserve">        sig: "/resucito/src/index.html?canto=aleluyayallegoelreino",</v>
      </c>
    </row>
    <row r="26" spans="1:40" ht="23">
      <c r="L26" s="48" t="s">
        <v>2279</v>
      </c>
    </row>
    <row r="27" spans="1:40" ht="36" thickBot="1">
      <c r="L27" s="212" t="s">
        <v>2313</v>
      </c>
    </row>
    <row r="28" spans="1:40" ht="24.5" thickTop="1" thickBot="1">
      <c r="A28">
        <v>1</v>
      </c>
      <c r="C28" s="251" t="s">
        <v>2522</v>
      </c>
      <c r="D28" s="228" t="s">
        <v>1112</v>
      </c>
      <c r="E28" s="228"/>
      <c r="F28" s="229" t="s">
        <v>2488</v>
      </c>
      <c r="G28" s="230"/>
      <c r="H28" s="228" t="s">
        <v>1112</v>
      </c>
      <c r="I28" s="228"/>
      <c r="J28" s="231"/>
      <c r="K28" s="232"/>
      <c r="L28" s="271" t="str">
        <f t="shared" ref="L28:L39" si="0">IF(C28="","",_xlfn.CONCAT("            { line: ","""",C28,", ",M28:AN28,""", sC: ","""",B28,"""},"))</f>
        <v xml:space="preserve">            { line: "ALELÚ, ALELÚ, ALE E LU U YA., (La,,15)(Si♭,,250)(La,,350)", sC: ""},</v>
      </c>
      <c r="M28" s="218" t="str">
        <f>IF(N28="","","(")</f>
        <v>(</v>
      </c>
      <c r="N28" s="183" t="str">
        <f t="shared" ref="N28:N72" si="1">IF(D28="","",D28)</f>
        <v>La</v>
      </c>
      <c r="O28" s="216" t="str">
        <f>IF(N28="","",",")</f>
        <v>,</v>
      </c>
      <c r="P28" s="225" t="str">
        <f t="shared" ref="P28:P72" si="2">IF(E28="","",E28)</f>
        <v/>
      </c>
      <c r="Q28" s="217" t="str">
        <f>IF(N28="","",",")</f>
        <v>,</v>
      </c>
      <c r="R28" s="168">
        <f>IF(N28="","",15)</f>
        <v>15</v>
      </c>
      <c r="S28" s="218" t="str">
        <f>IF(N28="","",")")</f>
        <v>)</v>
      </c>
      <c r="T28" s="219" t="str">
        <f>IF(U28="","","(")</f>
        <v>(</v>
      </c>
      <c r="U28" s="181" t="str">
        <f t="shared" ref="U28:U72" si="3">IF(F28="","",F28)</f>
        <v>Si♭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4.5" thickTop="1" thickBot="1">
      <c r="A29">
        <f>+A28+1</f>
        <v>2</v>
      </c>
      <c r="C29" s="251" t="s">
        <v>2522</v>
      </c>
      <c r="D29" s="228" t="s">
        <v>2488</v>
      </c>
      <c r="E29" s="228"/>
      <c r="F29" s="230" t="s">
        <v>1112</v>
      </c>
      <c r="G29" s="230"/>
      <c r="H29" s="228"/>
      <c r="I29" s="228"/>
      <c r="J29" s="232"/>
      <c r="K29" s="232"/>
      <c r="L29" s="271" t="str">
        <f t="shared" si="0"/>
        <v xml:space="preserve">            { line: "ALELÚ, ALELÚ, ALE E LU U YA., (Si♭,,15)(La,,250)", sC: ""},</v>
      </c>
      <c r="M29" s="218" t="str">
        <f t="shared" ref="M29:M72" si="7">IF(N29="","","(")</f>
        <v>(</v>
      </c>
      <c r="N29" s="183" t="str">
        <f t="shared" si="1"/>
        <v>Si♭</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La</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
      </c>
      <c r="AB29" s="183" t="str">
        <f t="shared" si="5"/>
        <v/>
      </c>
      <c r="AC29" s="184" t="str">
        <f t="shared" ref="AC29:AC72" si="18">IF(AB29="","",",")</f>
        <v/>
      </c>
      <c r="AD29" s="225" t="str">
        <f t="shared" ref="AD29:AD72" si="19">IF(I29="","",I29)</f>
        <v/>
      </c>
      <c r="AE29" s="176" t="str">
        <f t="shared" ref="AE29:AE72" si="20">IF(AB29="","",",")</f>
        <v/>
      </c>
      <c r="AF29" s="168" t="str">
        <f t="shared" ref="AF29:AF72" si="21">IF(AB29="","",350)</f>
        <v/>
      </c>
      <c r="AG29" s="168" t="str">
        <f t="shared" ref="AG29:AG72" si="22">IF(AB29="","",")")</f>
        <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6.5" thickTop="1" thickBot="1">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2523</v>
      </c>
      <c r="D31" s="257" t="s">
        <v>1114</v>
      </c>
      <c r="E31" s="257" t="s">
        <v>1121</v>
      </c>
      <c r="F31" s="230"/>
      <c r="G31" s="230"/>
      <c r="H31" s="228"/>
      <c r="I31" s="228"/>
      <c r="J31" s="232"/>
      <c r="K31" s="232"/>
      <c r="L31" s="271" t="str">
        <f t="shared" si="0"/>
        <v xml:space="preserve">            { line: "Bendecid al Señor, bendecid al Señor,,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2" si="29">+A31+1</f>
        <v>4</v>
      </c>
      <c r="C32" s="13" t="s">
        <v>2524</v>
      </c>
      <c r="D32" s="257" t="s">
        <v>2525</v>
      </c>
      <c r="E32" s="257"/>
      <c r="F32" s="230"/>
      <c r="G32" s="230"/>
      <c r="H32" s="228"/>
      <c r="I32" s="228"/>
      <c r="J32" s="232"/>
      <c r="K32" s="232"/>
      <c r="L32" s="271" t="str">
        <f t="shared" si="0"/>
        <v xml:space="preserve">            { line: "vosotros los siervos del Señor., (La7,,15)", sC: ""},</v>
      </c>
      <c r="M32" s="218" t="str">
        <f t="shared" si="7"/>
        <v>(</v>
      </c>
      <c r="N32" s="183" t="str">
        <f t="shared" si="1"/>
        <v>La7</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2523</v>
      </c>
      <c r="D33" s="257"/>
      <c r="E33" s="257"/>
      <c r="F33" s="230"/>
      <c r="G33" s="230"/>
      <c r="H33" s="228"/>
      <c r="I33" s="228"/>
      <c r="J33" s="232"/>
      <c r="K33" s="232"/>
      <c r="L33" s="271" t="str">
        <f>IF(C33="","",_xlfn.CONCAT("            { line: ","""",C33,", ",M33:AN33,""", sC: ","""",B33,"""},"))</f>
        <v xml:space="preserve">            { line: "Bendecid al Señor, bendecid al Señor,,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2526</v>
      </c>
      <c r="D34" s="257" t="s">
        <v>1114</v>
      </c>
      <c r="E34" s="257" t="s">
        <v>1121</v>
      </c>
      <c r="F34" s="230"/>
      <c r="G34" s="230"/>
      <c r="H34" s="228"/>
      <c r="I34" s="228"/>
      <c r="J34" s="232"/>
      <c r="K34" s="232"/>
      <c r="L34" s="271" t="str">
        <f>IF(C34="","",_xlfn.CONCAT("            { line: ","""",C34,", ",M34:AN34,""", sC: ","""",B34,"""},"))</f>
        <v xml:space="preserve">            { line: "vosotros que estáis en la casa del Señor., (Re,m,15)", sC: ""},</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C36" s="13" t="s">
        <v>2527</v>
      </c>
      <c r="D36" s="257" t="s">
        <v>1114</v>
      </c>
      <c r="E36" s="257" t="s">
        <v>1121</v>
      </c>
      <c r="F36" s="230"/>
      <c r="G36" s="230"/>
      <c r="H36" s="228"/>
      <c r="I36" s="228"/>
      <c r="J36" s="232"/>
      <c r="K36" s="232"/>
      <c r="L36" s="271" t="str">
        <f t="shared" si="0"/>
        <v xml:space="preserve">            { line: "Alzad a Él las manos, alzad a Él las manos,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2528</v>
      </c>
      <c r="D37" s="257" t="s">
        <v>2525</v>
      </c>
      <c r="E37" s="257"/>
      <c r="F37" s="230"/>
      <c r="G37" s="230"/>
      <c r="H37" s="228"/>
      <c r="I37" s="228"/>
      <c r="J37" s="232"/>
      <c r="K37" s="232"/>
      <c r="L37" s="271" t="str">
        <f t="shared" si="0"/>
        <v xml:space="preserve">            { line: "y bendecid al Señor,, (La7,,15)", sC: ""},</v>
      </c>
      <c r="M37" s="218" t="str">
        <f t="shared" si="7"/>
        <v>(</v>
      </c>
      <c r="N37" s="183" t="str">
        <f t="shared" si="1"/>
        <v>La7</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2529</v>
      </c>
      <c r="D38" s="257"/>
      <c r="E38" s="257"/>
      <c r="F38" s="230"/>
      <c r="G38" s="230"/>
      <c r="H38" s="228"/>
      <c r="I38" s="228"/>
      <c r="J38" s="232"/>
      <c r="K38" s="232"/>
      <c r="L38" s="271" t="str">
        <f>IF(C38="","",_xlfn.CONCAT("            { line: ","""",C38,", ",M38:AN38,""", sC: ","""",B38,"""},"))</f>
        <v xml:space="preserve">            { line: "vosotros que estáis en la casa del Señor,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2530</v>
      </c>
      <c r="D39" s="257" t="s">
        <v>1114</v>
      </c>
      <c r="E39" s="257" t="s">
        <v>1121</v>
      </c>
      <c r="F39" s="230"/>
      <c r="G39" s="230"/>
      <c r="H39" s="228"/>
      <c r="I39" s="228"/>
      <c r="J39" s="232"/>
      <c r="K39" s="232"/>
      <c r="L39" s="271" t="str">
        <f t="shared" si="0"/>
        <v xml:space="preserve">            { line: "durante la noche.,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+A33+1</f>
        <v>6</v>
      </c>
      <c r="C41" s="251" t="s">
        <v>2531</v>
      </c>
      <c r="D41" s="228" t="s">
        <v>1114</v>
      </c>
      <c r="E41" s="228" t="s">
        <v>1121</v>
      </c>
      <c r="F41" s="230" t="s">
        <v>1112</v>
      </c>
      <c r="G41" s="230">
        <v>7</v>
      </c>
      <c r="H41" s="228" t="s">
        <v>2488</v>
      </c>
      <c r="I41" s="228" t="s">
        <v>1112</v>
      </c>
      <c r="J41" s="232"/>
      <c r="K41" s="232"/>
      <c r="L41" s="271" t="str">
        <f t="shared" ref="L41:L42" si="30">IF(C41="","",_xlfn.CONCAT("            { line: ","""",C41,", ",M41:AN41,""", sC: ","""",B41,"""},"))</f>
        <v xml:space="preserve">            { line: "ALELUYA, ALELUYA, A A LE E LU U YA., (Re,m,15)(La,7,250)(Si♭,La,350)", sC: ""},</v>
      </c>
      <c r="M41" s="218" t="str">
        <f t="shared" ref="M41:M42" si="31">IF(N41="","","(")</f>
        <v>(</v>
      </c>
      <c r="N41" s="183" t="str">
        <f t="shared" ref="N41:N42" si="32">IF(D41="","",D41)</f>
        <v>Re</v>
      </c>
      <c r="O41" s="216" t="str">
        <f t="shared" ref="O41:O42" si="33">IF(N41="","",",")</f>
        <v>,</v>
      </c>
      <c r="P41" s="225" t="str">
        <f t="shared" ref="P41:P42" si="34">IF(E41="","",E41)</f>
        <v>m</v>
      </c>
      <c r="Q41" s="217" t="str">
        <f t="shared" ref="Q41:Q42" si="35">IF(N41="","",",")</f>
        <v>,</v>
      </c>
      <c r="R41" s="168">
        <f t="shared" ref="R41:R42" si="36">IF(N41="","",15)</f>
        <v>15</v>
      </c>
      <c r="S41" s="218" t="str">
        <f t="shared" ref="S41:S42" si="37">IF(N41="","",")")</f>
        <v>)</v>
      </c>
      <c r="T41" s="219" t="str">
        <f t="shared" ref="T41:T42" si="38">IF(U41="","","(")</f>
        <v>(</v>
      </c>
      <c r="U41" s="181" t="str">
        <f t="shared" ref="U41:U42" si="39">IF(F41="","",F41)</f>
        <v>La</v>
      </c>
      <c r="V41" s="185" t="str">
        <f t="shared" ref="V41:V42" si="40">IF(U41="","",",")</f>
        <v>,</v>
      </c>
      <c r="W41" s="177">
        <f t="shared" ref="W41:W42" si="41">IF(G41="","",G41)</f>
        <v>7</v>
      </c>
      <c r="X41" s="185" t="str">
        <f t="shared" ref="X41:X42" si="42">IF(U41="","",",")</f>
        <v>,</v>
      </c>
      <c r="Y41" s="185">
        <f t="shared" ref="Y41:Y42" si="43">IF(U41="","",250)</f>
        <v>250</v>
      </c>
      <c r="Z41" s="218" t="str">
        <f t="shared" ref="Z41:Z42" si="44">IF(U41="","",")")</f>
        <v>)</v>
      </c>
      <c r="AA41" s="175" t="str">
        <f t="shared" ref="AA41:AA42" si="45">IF(AB41="","","(")</f>
        <v>(</v>
      </c>
      <c r="AB41" s="183" t="str">
        <f t="shared" ref="AB41:AB42" si="46">IF(H41="","",H41)</f>
        <v>Si♭</v>
      </c>
      <c r="AC41" s="184" t="str">
        <f t="shared" ref="AC41:AC42" si="47">IF(AB41="","",",")</f>
        <v>,</v>
      </c>
      <c r="AD41" s="225" t="str">
        <f t="shared" ref="AD41:AD42" si="48">IF(I41="","",I41)</f>
        <v>La</v>
      </c>
      <c r="AE41" s="176" t="str">
        <f t="shared" ref="AE41:AE42" si="49">IF(AB41="","",",")</f>
        <v>,</v>
      </c>
      <c r="AF41" s="168">
        <f t="shared" ref="AF41:AF42" si="50">IF(AB41="","",350)</f>
        <v>350</v>
      </c>
      <c r="AG41" s="168" t="str">
        <f t="shared" ref="AG41:AG42" si="51">IF(AB41="","",")")</f>
        <v>)</v>
      </c>
      <c r="AH41" s="179" t="str">
        <f t="shared" ref="AH41:AH42" si="52">IF(AI41="","","(")</f>
        <v/>
      </c>
      <c r="AI41" s="256" t="str">
        <f t="shared" ref="AI41:AI42" si="53">IF(J41="","",J41)</f>
        <v/>
      </c>
      <c r="AJ41" s="185" t="str">
        <f t="shared" ref="AJ41:AJ42" si="54">IF(AI41="","",",")</f>
        <v/>
      </c>
      <c r="AK41" s="185" t="str">
        <f t="shared" ref="AK41:AK42" si="55">IF(K41="","",K41)</f>
        <v/>
      </c>
      <c r="AL41" s="185" t="str">
        <f t="shared" ref="AL41:AL42" si="56">IF(AI41="","",",")</f>
        <v/>
      </c>
      <c r="AM41" s="185" t="str">
        <f t="shared" ref="AM41:AM42" si="57">IF(AI41="","",450)</f>
        <v/>
      </c>
      <c r="AN41" s="185" t="str">
        <f t="shared" ref="AN41:AN42" si="58">IF(AI41="","",")")</f>
        <v/>
      </c>
    </row>
    <row r="42" spans="1:40" ht="24.5" thickTop="1" thickBot="1">
      <c r="A42">
        <f t="shared" si="29"/>
        <v>7</v>
      </c>
      <c r="C42" s="251" t="s">
        <v>2531</v>
      </c>
      <c r="D42" s="228" t="s">
        <v>1114</v>
      </c>
      <c r="E42" s="228" t="s">
        <v>1121</v>
      </c>
      <c r="F42" s="230" t="s">
        <v>1112</v>
      </c>
      <c r="G42" s="230">
        <v>7</v>
      </c>
      <c r="H42" s="228" t="s">
        <v>2488</v>
      </c>
      <c r="I42" s="228" t="s">
        <v>1112</v>
      </c>
      <c r="J42" s="232"/>
      <c r="K42" s="232"/>
      <c r="L42" s="271" t="str">
        <f t="shared" si="30"/>
        <v xml:space="preserve">            { line: "ALELUYA, ALELUYA, A A LE E LU U YA., (Re,m,15)(La,7,250)(Si♭,La,350)", sC: ""},</v>
      </c>
      <c r="M42" s="218" t="str">
        <f t="shared" si="31"/>
        <v>(</v>
      </c>
      <c r="N42" s="183" t="str">
        <f t="shared" si="32"/>
        <v>Re</v>
      </c>
      <c r="O42" s="216" t="str">
        <f t="shared" si="33"/>
        <v>,</v>
      </c>
      <c r="P42" s="225" t="str">
        <f t="shared" si="34"/>
        <v>m</v>
      </c>
      <c r="Q42" s="217" t="str">
        <f t="shared" si="35"/>
        <v>,</v>
      </c>
      <c r="R42" s="168">
        <f t="shared" si="36"/>
        <v>15</v>
      </c>
      <c r="S42" s="218" t="str">
        <f t="shared" si="37"/>
        <v>)</v>
      </c>
      <c r="T42" s="219" t="str">
        <f t="shared" si="38"/>
        <v>(</v>
      </c>
      <c r="U42" s="181" t="str">
        <f t="shared" si="39"/>
        <v>La</v>
      </c>
      <c r="V42" s="185" t="str">
        <f t="shared" si="40"/>
        <v>,</v>
      </c>
      <c r="W42" s="177">
        <f t="shared" si="41"/>
        <v>7</v>
      </c>
      <c r="X42" s="185" t="str">
        <f t="shared" si="42"/>
        <v>,</v>
      </c>
      <c r="Y42" s="185">
        <f t="shared" si="43"/>
        <v>250</v>
      </c>
      <c r="Z42" s="218" t="str">
        <f t="shared" si="44"/>
        <v>)</v>
      </c>
      <c r="AA42" s="175" t="str">
        <f t="shared" si="45"/>
        <v>(</v>
      </c>
      <c r="AB42" s="183" t="str">
        <f t="shared" si="46"/>
        <v>Si♭</v>
      </c>
      <c r="AC42" s="184" t="str">
        <f t="shared" si="47"/>
        <v>,</v>
      </c>
      <c r="AD42" s="225" t="str">
        <f t="shared" si="48"/>
        <v>La</v>
      </c>
      <c r="AE42" s="176" t="str">
        <f t="shared" si="49"/>
        <v>,</v>
      </c>
      <c r="AF42" s="168">
        <f t="shared" si="50"/>
        <v>350</v>
      </c>
      <c r="AG42" s="168" t="str">
        <f t="shared" si="51"/>
        <v>)</v>
      </c>
      <c r="AH42" s="179" t="str">
        <f t="shared" si="52"/>
        <v/>
      </c>
      <c r="AI42" s="256" t="str">
        <f t="shared" si="53"/>
        <v/>
      </c>
      <c r="AJ42" s="185" t="str">
        <f t="shared" si="54"/>
        <v/>
      </c>
      <c r="AK42" s="185" t="str">
        <f t="shared" si="55"/>
        <v/>
      </c>
      <c r="AL42" s="185" t="str">
        <f t="shared" si="56"/>
        <v/>
      </c>
      <c r="AM42" s="185" t="str">
        <f t="shared" si="57"/>
        <v/>
      </c>
      <c r="AN42" s="185" t="str">
        <f t="shared" si="58"/>
        <v/>
      </c>
    </row>
    <row r="43" spans="1:40" ht="26.5"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59">IF(N44="","","(")</f>
        <v/>
      </c>
      <c r="N44" s="183" t="str">
        <f t="shared" ref="N44:N46" si="60">IF(D44="","",D44)</f>
        <v/>
      </c>
      <c r="O44" s="216" t="str">
        <f t="shared" ref="O44:O46" si="61">IF(N44="","",",")</f>
        <v/>
      </c>
      <c r="P44" s="225" t="str">
        <f t="shared" ref="P44:P46" si="62">IF(E44="","",E44)</f>
        <v/>
      </c>
      <c r="Q44" s="217" t="str">
        <f t="shared" ref="Q44:Q46" si="63">IF(N44="","",",")</f>
        <v/>
      </c>
      <c r="R44" s="168" t="str">
        <f t="shared" ref="R44:R46" si="64">IF(N44="","",15)</f>
        <v/>
      </c>
      <c r="S44" s="218" t="str">
        <f t="shared" ref="S44:S46" si="65">IF(N44="","",")")</f>
        <v/>
      </c>
      <c r="T44" s="219" t="str">
        <f t="shared" ref="T44:T46" si="66">IF(U44="","","(")</f>
        <v/>
      </c>
      <c r="U44" s="181" t="str">
        <f t="shared" ref="U44:U46" si="67">IF(F44="","",F44)</f>
        <v/>
      </c>
      <c r="V44" s="185" t="str">
        <f t="shared" ref="V44:V46" si="68">IF(U44="","",",")</f>
        <v/>
      </c>
      <c r="W44" s="177" t="str">
        <f t="shared" ref="W44:W46" si="69">IF(G44="","",G44)</f>
        <v/>
      </c>
      <c r="X44" s="185" t="str">
        <f t="shared" ref="X44:X46" si="70">IF(U44="","",",")</f>
        <v/>
      </c>
      <c r="Y44" s="185" t="str">
        <f t="shared" ref="Y44:Y46" si="71">IF(U44="","",250)</f>
        <v/>
      </c>
      <c r="Z44" s="218" t="str">
        <f t="shared" ref="Z44:Z46" si="72">IF(U44="","",")")</f>
        <v/>
      </c>
      <c r="AA44" s="175" t="str">
        <f t="shared" ref="AA44:AA46" si="73">IF(AB44="","","(")</f>
        <v/>
      </c>
      <c r="AB44" s="183" t="str">
        <f t="shared" ref="AB44:AB46" si="74">IF(H44="","",H44)</f>
        <v/>
      </c>
      <c r="AC44" s="184" t="str">
        <f t="shared" ref="AC44:AC46" si="75">IF(AB44="","",",")</f>
        <v/>
      </c>
      <c r="AD44" s="225" t="str">
        <f t="shared" ref="AD44:AD46" si="76">IF(I44="","",I44)</f>
        <v/>
      </c>
      <c r="AE44" s="176" t="str">
        <f t="shared" ref="AE44:AE46" si="77">IF(AB44="","",",")</f>
        <v/>
      </c>
      <c r="AF44" s="168" t="str">
        <f t="shared" ref="AF44:AF46" si="78">IF(AB44="","",350)</f>
        <v/>
      </c>
      <c r="AG44" s="168" t="str">
        <f t="shared" ref="AG44:AG46" si="79">IF(AB44="","",")")</f>
        <v/>
      </c>
      <c r="AH44" s="179" t="str">
        <f t="shared" ref="AH44:AH46" si="80">IF(AI44="","","(")</f>
        <v/>
      </c>
      <c r="AI44" s="256" t="str">
        <f t="shared" ref="AI44:AI46" si="81">IF(J44="","",J44)</f>
        <v/>
      </c>
      <c r="AJ44" s="185" t="str">
        <f t="shared" ref="AJ44:AJ46" si="82">IF(AI44="","",",")</f>
        <v/>
      </c>
      <c r="AK44" s="185" t="str">
        <f t="shared" ref="AK44:AK46" si="83">IF(K44="","",K44)</f>
        <v/>
      </c>
      <c r="AL44" s="185" t="str">
        <f t="shared" ref="AL44:AL46" si="84">IF(AI44="","",",")</f>
        <v/>
      </c>
      <c r="AM44" s="185" t="str">
        <f t="shared" ref="AM44:AM46" si="85">IF(AI44="","",450)</f>
        <v/>
      </c>
      <c r="AN44" s="185" t="str">
        <f t="shared" ref="AN44:AN46" si="86">IF(AI44="","",")")</f>
        <v/>
      </c>
    </row>
    <row r="45" spans="1:40" ht="24.5" thickTop="1" thickBot="1">
      <c r="B45" t="s">
        <v>2519</v>
      </c>
      <c r="C45" s="285" t="s">
        <v>2522</v>
      </c>
      <c r="D45" s="227" t="s">
        <v>1112</v>
      </c>
      <c r="E45" s="227"/>
      <c r="F45" s="227" t="s">
        <v>2488</v>
      </c>
      <c r="G45" s="227"/>
      <c r="H45" s="227" t="s">
        <v>1112</v>
      </c>
      <c r="I45" s="227"/>
      <c r="J45" s="227"/>
      <c r="K45" s="227"/>
      <c r="L45" s="283" t="str">
        <f>IF(C45="","",_xlfn.CONCAT("       triggerLine: ","""",C45,", ",M45:AN45,""", sC: ","""",B45,""", lines: ["))</f>
        <v xml:space="preserve">       triggerLine: "ALELÚ, ALELÚ, ALE E LU U YA., (La,,15)(Si♭,,250)(La,,350)", sC: "as ta", lines: [</v>
      </c>
      <c r="M45" s="218" t="str">
        <f t="shared" si="59"/>
        <v>(</v>
      </c>
      <c r="N45" s="183" t="str">
        <f t="shared" si="60"/>
        <v>La</v>
      </c>
      <c r="O45" s="216" t="str">
        <f t="shared" si="61"/>
        <v>,</v>
      </c>
      <c r="P45" s="225" t="str">
        <f t="shared" si="62"/>
        <v/>
      </c>
      <c r="Q45" s="217" t="str">
        <f t="shared" si="63"/>
        <v>,</v>
      </c>
      <c r="R45" s="168">
        <f t="shared" si="64"/>
        <v>15</v>
      </c>
      <c r="S45" s="218" t="str">
        <f t="shared" si="65"/>
        <v>)</v>
      </c>
      <c r="T45" s="219" t="str">
        <f t="shared" si="66"/>
        <v>(</v>
      </c>
      <c r="U45" s="181" t="str">
        <f t="shared" si="67"/>
        <v>Si♭</v>
      </c>
      <c r="V45" s="185" t="str">
        <f t="shared" si="68"/>
        <v>,</v>
      </c>
      <c r="W45" s="177" t="str">
        <f t="shared" si="69"/>
        <v/>
      </c>
      <c r="X45" s="185" t="str">
        <f t="shared" si="70"/>
        <v>,</v>
      </c>
      <c r="Y45" s="185">
        <f t="shared" si="71"/>
        <v>250</v>
      </c>
      <c r="Z45" s="218" t="str">
        <f t="shared" si="72"/>
        <v>)</v>
      </c>
      <c r="AA45" s="175" t="str">
        <f t="shared" si="73"/>
        <v>(</v>
      </c>
      <c r="AB45" s="183" t="str">
        <f t="shared" si="74"/>
        <v>La</v>
      </c>
      <c r="AC45" s="184" t="str">
        <f t="shared" si="75"/>
        <v>,</v>
      </c>
      <c r="AD45" s="225" t="str">
        <f t="shared" si="76"/>
        <v/>
      </c>
      <c r="AE45" s="176" t="str">
        <f t="shared" si="77"/>
        <v>,</v>
      </c>
      <c r="AF45" s="168">
        <f t="shared" si="78"/>
        <v>350</v>
      </c>
      <c r="AG45" s="168" t="str">
        <f t="shared" si="79"/>
        <v>)</v>
      </c>
      <c r="AH45" s="179" t="str">
        <f t="shared" si="80"/>
        <v/>
      </c>
      <c r="AI45" s="256" t="str">
        <f t="shared" si="81"/>
        <v/>
      </c>
      <c r="AJ45" s="185" t="str">
        <f t="shared" si="82"/>
        <v/>
      </c>
      <c r="AK45" s="185" t="str">
        <f t="shared" si="83"/>
        <v/>
      </c>
      <c r="AL45" s="185" t="str">
        <f t="shared" si="84"/>
        <v/>
      </c>
      <c r="AM45" s="185" t="str">
        <f t="shared" si="85"/>
        <v/>
      </c>
      <c r="AN45" s="185" t="str">
        <f t="shared" si="86"/>
        <v/>
      </c>
    </row>
    <row r="46" spans="1:40" ht="24.5" thickTop="1" thickBot="1">
      <c r="B46" t="s">
        <v>2282</v>
      </c>
      <c r="C46" s="284" t="s">
        <v>2522</v>
      </c>
      <c r="D46" s="227" t="s">
        <v>2488</v>
      </c>
      <c r="E46" s="227"/>
      <c r="F46" s="227" t="s">
        <v>1112</v>
      </c>
      <c r="G46" s="227"/>
      <c r="H46" s="227"/>
      <c r="I46" s="227"/>
      <c r="J46" s="227"/>
      <c r="K46" s="227"/>
      <c r="L46" s="210" t="str">
        <f>IF(C46="","",_xlfn.CONCAT("            { line: ","""",C46,", ",M46:AN46,""", sC: ","""",B46,"""},  ]},"))</f>
        <v xml:space="preserve">            { line: "ALELÚ, ALELÚ, ALE E LU U YA., (Si♭,,15)(La,,250)", sC: "as"},  ]},</v>
      </c>
      <c r="M46" s="218" t="str">
        <f t="shared" si="59"/>
        <v>(</v>
      </c>
      <c r="N46" s="183" t="str">
        <f t="shared" si="60"/>
        <v>Si♭</v>
      </c>
      <c r="O46" s="216" t="str">
        <f t="shared" si="61"/>
        <v>,</v>
      </c>
      <c r="P46" s="225" t="str">
        <f t="shared" si="62"/>
        <v/>
      </c>
      <c r="Q46" s="217" t="str">
        <f t="shared" si="63"/>
        <v>,</v>
      </c>
      <c r="R46" s="168">
        <f t="shared" si="64"/>
        <v>15</v>
      </c>
      <c r="S46" s="218" t="str">
        <f t="shared" si="65"/>
        <v>)</v>
      </c>
      <c r="T46" s="219" t="str">
        <f t="shared" si="66"/>
        <v>(</v>
      </c>
      <c r="U46" s="181" t="str">
        <f t="shared" si="67"/>
        <v>La</v>
      </c>
      <c r="V46" s="185" t="str">
        <f t="shared" si="68"/>
        <v>,</v>
      </c>
      <c r="W46" s="177" t="str">
        <f t="shared" si="69"/>
        <v/>
      </c>
      <c r="X46" s="185" t="str">
        <f t="shared" si="70"/>
        <v>,</v>
      </c>
      <c r="Y46" s="185">
        <f t="shared" si="71"/>
        <v>250</v>
      </c>
      <c r="Z46" s="218" t="str">
        <f t="shared" si="72"/>
        <v>)</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6.5" thickTop="1" thickBot="1">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C48" s="203" t="s">
        <v>2422</v>
      </c>
      <c r="D48" s="224"/>
      <c r="E48" s="224"/>
      <c r="F48" s="224"/>
      <c r="G48" s="224"/>
      <c r="H48" s="224"/>
      <c r="I48" s="224"/>
      <c r="J48" s="224"/>
      <c r="K48" s="224"/>
      <c r="L48" s="208" t="s">
        <v>2411</v>
      </c>
      <c r="M48" s="218" t="str">
        <f t="shared" ref="M48:M67" si="87">IF(N48="","","(")</f>
        <v/>
      </c>
      <c r="N48" s="183" t="str">
        <f t="shared" ref="N48:N67" si="88">IF(D48="","",D48)</f>
        <v/>
      </c>
      <c r="O48" s="216" t="str">
        <f t="shared" ref="O48:O67" si="89">IF(N48="","",",")</f>
        <v/>
      </c>
      <c r="P48" s="225" t="str">
        <f t="shared" ref="P48:P67" si="90">IF(E48="","",E48)</f>
        <v/>
      </c>
      <c r="Q48" s="217" t="str">
        <f t="shared" ref="Q48:Q67" si="91">IF(N48="","",",")</f>
        <v/>
      </c>
      <c r="R48" s="168" t="str">
        <f t="shared" ref="R48:R67" si="92">IF(N48="","",15)</f>
        <v/>
      </c>
      <c r="S48" s="218" t="str">
        <f t="shared" ref="S48:S67" si="93">IF(N48="","",")")</f>
        <v/>
      </c>
      <c r="T48" s="219" t="str">
        <f t="shared" ref="T48:T67" si="94">IF(U48="","","(")</f>
        <v/>
      </c>
      <c r="U48" s="181" t="str">
        <f t="shared" ref="U48:U67" si="95">IF(F48="","",F48)</f>
        <v/>
      </c>
      <c r="V48" s="185" t="str">
        <f t="shared" ref="V48:V67" si="96">IF(U48="","",",")</f>
        <v/>
      </c>
      <c r="W48" s="177" t="str">
        <f t="shared" ref="W48:W67" si="97">IF(G48="","",G48)</f>
        <v/>
      </c>
      <c r="X48" s="185" t="str">
        <f t="shared" ref="X48:X67" si="98">IF(U48="","",",")</f>
        <v/>
      </c>
      <c r="Y48" s="185" t="str">
        <f t="shared" ref="Y48:Y67" si="99">IF(U48="","",250)</f>
        <v/>
      </c>
      <c r="Z48" s="218" t="str">
        <f t="shared" ref="Z48:Z67" si="100">IF(U48="","",")")</f>
        <v/>
      </c>
      <c r="AA48" s="175" t="str">
        <f t="shared" ref="AA48:AA67" si="101">IF(AB48="","","(")</f>
        <v/>
      </c>
      <c r="AB48" s="183" t="str">
        <f t="shared" ref="AB48:AB67" si="102">IF(H48="","",H48)</f>
        <v/>
      </c>
      <c r="AC48" s="184" t="str">
        <f t="shared" ref="AC48:AC67" si="103">IF(AB48="","",",")</f>
        <v/>
      </c>
      <c r="AD48" s="225" t="str">
        <f t="shared" ref="AD48:AD67" si="104">IF(I48="","",I48)</f>
        <v/>
      </c>
      <c r="AE48" s="176" t="str">
        <f t="shared" ref="AE48:AE67" si="105">IF(AB48="","",",")</f>
        <v/>
      </c>
      <c r="AF48" s="168" t="str">
        <f t="shared" ref="AF48:AF67" si="106">IF(AB48="","",350)</f>
        <v/>
      </c>
      <c r="AG48" s="168" t="str">
        <f t="shared" ref="AG48:AG67" si="107">IF(AB48="","",")")</f>
        <v/>
      </c>
      <c r="AH48" s="179" t="str">
        <f t="shared" ref="AH48:AH67" si="108">IF(AI48="","","(")</f>
        <v/>
      </c>
      <c r="AI48" s="256" t="str">
        <f t="shared" ref="AI48:AI67" si="109">IF(J48="","",J48)</f>
        <v/>
      </c>
      <c r="AJ48" s="185" t="str">
        <f t="shared" ref="AJ48:AJ67" si="110">IF(AI48="","",",")</f>
        <v/>
      </c>
      <c r="AK48" s="185" t="str">
        <f t="shared" ref="AK48:AK67" si="111">IF(K48="","",K48)</f>
        <v/>
      </c>
      <c r="AL48" s="185" t="str">
        <f t="shared" ref="AL48:AL67" si="112">IF(AI48="","",",")</f>
        <v/>
      </c>
      <c r="AM48" s="185" t="str">
        <f t="shared" ref="AM48:AM67" si="113">IF(AI48="","",450)</f>
        <v/>
      </c>
      <c r="AN48" s="185" t="str">
        <f t="shared" ref="AN48:AN67" si="114">IF(AI48="","",")")</f>
        <v/>
      </c>
    </row>
    <row r="49" spans="2:40" ht="24.5" thickTop="1" thickBot="1">
      <c r="B49" t="s">
        <v>2519</v>
      </c>
      <c r="C49" s="285" t="s">
        <v>2280</v>
      </c>
      <c r="D49" s="227" t="s">
        <v>1112</v>
      </c>
      <c r="E49" s="227" t="s">
        <v>1121</v>
      </c>
      <c r="F49" s="227"/>
      <c r="G49" s="227"/>
      <c r="H49" s="227"/>
      <c r="I49" s="227"/>
      <c r="J49" s="227"/>
      <c r="K49" s="227"/>
      <c r="L49" s="283" t="str">
        <f>IF(C49="","",_xlfn.CONCAT("       triggerLine: ","""",C49,", ",M49:AN49,""", sC: ","""",B49,""", lines: ["))</f>
        <v xml:space="preserve">       triggerLine: "A TI, SEÑOR, EN MI CLAMOR IMPLORO,, (La,m,15)", sC: "as ta", lines: [</v>
      </c>
      <c r="M49" s="218" t="str">
        <f t="shared" si="87"/>
        <v>(</v>
      </c>
      <c r="N49" s="183" t="str">
        <f t="shared" si="88"/>
        <v>La</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2:40" ht="24.5" thickTop="1" thickBot="1">
      <c r="B50" t="s">
        <v>2282</v>
      </c>
      <c r="C50" s="285" t="s">
        <v>2283</v>
      </c>
      <c r="D50" s="227" t="s">
        <v>1113</v>
      </c>
      <c r="E50" s="227"/>
      <c r="F50" s="227"/>
      <c r="G50" s="227"/>
      <c r="H50" s="227"/>
      <c r="I50" s="227"/>
      <c r="J50" s="227"/>
      <c r="K50" s="227"/>
      <c r="L50" s="283" t="str">
        <f>IF(C50="","",_xlfn.CONCAT("            { line: ","""",C50,", ",M50:AN50,""", sC: ","""",B50,"""},"))</f>
        <v xml:space="preserve">            { line: "A TI, SEÑOR, EN MI CLAMOR SUPLICO,, (Fa,,15)", sC: "as"},</v>
      </c>
      <c r="M50" s="218" t="str">
        <f t="shared" si="87"/>
        <v>(</v>
      </c>
      <c r="N50" s="183" t="str">
        <f t="shared" si="88"/>
        <v>Fa</v>
      </c>
      <c r="O50" s="216" t="str">
        <f t="shared" si="89"/>
        <v>,</v>
      </c>
      <c r="P50" s="225" t="str">
        <f t="shared" si="90"/>
        <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2:40" ht="24.5" thickTop="1" thickBot="1">
      <c r="B51" t="s">
        <v>2282</v>
      </c>
      <c r="C51" s="285" t="s">
        <v>2283</v>
      </c>
      <c r="D51" s="227" t="s">
        <v>1111</v>
      </c>
      <c r="E51" s="227">
        <v>7</v>
      </c>
      <c r="F51" s="227"/>
      <c r="G51" s="227"/>
      <c r="H51" s="227"/>
      <c r="I51" s="227"/>
      <c r="J51" s="227"/>
      <c r="K51" s="227"/>
      <c r="L51" s="283" t="str">
        <f>IF(C51="","",_xlfn.CONCAT("            { line: ","""",C51,", ",M51:AN51,""", sC: ","""",B51,"""},"))</f>
        <v xml:space="preserve">            { line: "A TI, SEÑOR, EN MI CLAMOR SUPLICO,, (Mi,7,15)", sC: "as"},</v>
      </c>
      <c r="M51" s="218" t="str">
        <f t="shared" si="87"/>
        <v>(</v>
      </c>
      <c r="N51" s="183" t="str">
        <f t="shared" si="88"/>
        <v>Mi</v>
      </c>
      <c r="O51" s="216" t="str">
        <f t="shared" si="89"/>
        <v>,</v>
      </c>
      <c r="P51" s="225">
        <f t="shared" si="90"/>
        <v>7</v>
      </c>
      <c r="Q51" s="217" t="str">
        <f t="shared" si="91"/>
        <v>,</v>
      </c>
      <c r="R51" s="168">
        <f t="shared" si="92"/>
        <v>15</v>
      </c>
      <c r="S51" s="218" t="str">
        <f t="shared" si="93"/>
        <v>)</v>
      </c>
      <c r="T51" s="219" t="str">
        <f t="shared" si="94"/>
        <v/>
      </c>
      <c r="U51" s="181" t="str">
        <f t="shared" si="95"/>
        <v/>
      </c>
      <c r="V51" s="185" t="str">
        <f t="shared" si="96"/>
        <v/>
      </c>
      <c r="W51" s="177" t="str">
        <f t="shared" si="97"/>
        <v/>
      </c>
      <c r="X51" s="185" t="str">
        <f t="shared" si="98"/>
        <v/>
      </c>
      <c r="Y51" s="185" t="str">
        <f t="shared" si="99"/>
        <v/>
      </c>
      <c r="Z51" s="218" t="str">
        <f t="shared" si="100"/>
        <v/>
      </c>
      <c r="AA51" s="175" t="str">
        <f t="shared" si="101"/>
        <v/>
      </c>
      <c r="AB51" s="183" t="str">
        <f t="shared" si="102"/>
        <v/>
      </c>
      <c r="AC51" s="184" t="str">
        <f t="shared" si="103"/>
        <v/>
      </c>
      <c r="AD51" s="225" t="str">
        <f t="shared" si="104"/>
        <v/>
      </c>
      <c r="AE51" s="176" t="str">
        <f t="shared" si="105"/>
        <v/>
      </c>
      <c r="AF51" s="168" t="str">
        <f t="shared" si="106"/>
        <v/>
      </c>
      <c r="AG51" s="168" t="str">
        <f t="shared" si="107"/>
        <v/>
      </c>
      <c r="AH51" s="179" t="str">
        <f t="shared" si="108"/>
        <v/>
      </c>
      <c r="AI51" s="256" t="str">
        <f t="shared" si="109"/>
        <v/>
      </c>
      <c r="AJ51" s="185" t="str">
        <f t="shared" si="110"/>
        <v/>
      </c>
      <c r="AK51" s="185" t="str">
        <f t="shared" si="111"/>
        <v/>
      </c>
      <c r="AL51" s="185" t="str">
        <f t="shared" si="112"/>
        <v/>
      </c>
      <c r="AM51" s="185" t="str">
        <f t="shared" si="113"/>
        <v/>
      </c>
      <c r="AN51" s="185" t="str">
        <f t="shared" si="114"/>
        <v/>
      </c>
    </row>
    <row r="52" spans="2:40" ht="24.5" thickTop="1" thickBot="1">
      <c r="B52" t="s">
        <v>2282</v>
      </c>
      <c r="C52" s="285" t="s">
        <v>2284</v>
      </c>
      <c r="D52" s="227" t="s">
        <v>1113</v>
      </c>
      <c r="E52" s="227"/>
      <c r="F52" s="227"/>
      <c r="G52" s="227"/>
      <c r="H52" s="227"/>
      <c r="I52" s="227"/>
      <c r="J52" s="227"/>
      <c r="K52" s="227"/>
      <c r="L52" s="283" t="str">
        <f>IF(C52="","",_xlfn.CONCAT("            { line: ","""",C52,", ",M52:AN52,""", sC: ","""",B52,"""},"))</f>
        <v xml:space="preserve">            { line: "A TI DERRAMO MI LAMENTO,, (Fa,,15)", sC: "as"},</v>
      </c>
      <c r="M52" s="218" t="str">
        <f t="shared" si="87"/>
        <v>(</v>
      </c>
      <c r="N52" s="183" t="str">
        <f t="shared" si="88"/>
        <v>Fa</v>
      </c>
      <c r="O52" s="216" t="str">
        <f t="shared" si="89"/>
        <v>,</v>
      </c>
      <c r="P52" s="225" t="str">
        <f t="shared" si="90"/>
        <v/>
      </c>
      <c r="Q52" s="217" t="str">
        <f t="shared" si="91"/>
        <v>,</v>
      </c>
      <c r="R52" s="168">
        <f t="shared" si="92"/>
        <v>15</v>
      </c>
      <c r="S52" s="218" t="str">
        <f t="shared" si="93"/>
        <v>)</v>
      </c>
      <c r="T52" s="219" t="str">
        <f t="shared" si="94"/>
        <v/>
      </c>
      <c r="U52" s="181" t="str">
        <f t="shared" si="95"/>
        <v/>
      </c>
      <c r="V52" s="185" t="str">
        <f t="shared" si="96"/>
        <v/>
      </c>
      <c r="W52" s="177" t="str">
        <f t="shared" si="97"/>
        <v/>
      </c>
      <c r="X52" s="185" t="str">
        <f t="shared" si="98"/>
        <v/>
      </c>
      <c r="Y52" s="185" t="str">
        <f t="shared" si="99"/>
        <v/>
      </c>
      <c r="Z52" s="218" t="str">
        <f t="shared" si="100"/>
        <v/>
      </c>
      <c r="AA52" s="175" t="str">
        <f t="shared" si="101"/>
        <v/>
      </c>
      <c r="AB52" s="183" t="str">
        <f t="shared" si="102"/>
        <v/>
      </c>
      <c r="AC52" s="184" t="str">
        <f t="shared" si="103"/>
        <v/>
      </c>
      <c r="AD52" s="225" t="str">
        <f t="shared" si="104"/>
        <v/>
      </c>
      <c r="AE52" s="176" t="str">
        <f t="shared" si="105"/>
        <v/>
      </c>
      <c r="AF52" s="168" t="str">
        <f t="shared" si="106"/>
        <v/>
      </c>
      <c r="AG52" s="168" t="str">
        <f t="shared" si="107"/>
        <v/>
      </c>
      <c r="AH52" s="179" t="str">
        <f t="shared" si="108"/>
        <v/>
      </c>
      <c r="AI52" s="256" t="str">
        <f t="shared" si="109"/>
        <v/>
      </c>
      <c r="AJ52" s="185" t="str">
        <f t="shared" si="110"/>
        <v/>
      </c>
      <c r="AK52" s="185" t="str">
        <f t="shared" si="111"/>
        <v/>
      </c>
      <c r="AL52" s="185" t="str">
        <f t="shared" si="112"/>
        <v/>
      </c>
      <c r="AM52" s="185" t="str">
        <f t="shared" si="113"/>
        <v/>
      </c>
      <c r="AN52" s="185" t="str">
        <f t="shared" si="114"/>
        <v/>
      </c>
    </row>
    <row r="53" spans="2:40" ht="24.5" thickTop="1" thickBot="1">
      <c r="B53" t="s">
        <v>2282</v>
      </c>
      <c r="C53" s="284" t="s">
        <v>2285</v>
      </c>
      <c r="D53" s="227" t="s">
        <v>1113</v>
      </c>
      <c r="E53" s="227"/>
      <c r="F53" s="227"/>
      <c r="G53" s="227"/>
      <c r="H53" s="227"/>
      <c r="I53" s="227"/>
      <c r="J53" s="227"/>
      <c r="K53" s="227"/>
      <c r="L53" s="210" t="str">
        <f>IF(C53="","",_xlfn.CONCAT("            { line: ","""",C53,", ",M53:AN53,""", sC: ","""",B53,"""},  ]},"))</f>
        <v xml:space="preserve">            { line: "A TI MI ANGUSTIA EXPONGO. , (Fa,,15)", sC: "as"},  ]},</v>
      </c>
      <c r="M53" s="218" t="str">
        <f t="shared" si="87"/>
        <v>(</v>
      </c>
      <c r="N53" s="183" t="str">
        <f t="shared" si="88"/>
        <v>Fa</v>
      </c>
      <c r="O53" s="216" t="str">
        <f t="shared" si="89"/>
        <v>,</v>
      </c>
      <c r="P53" s="225" t="str">
        <f t="shared" si="90"/>
        <v/>
      </c>
      <c r="Q53" s="217" t="str">
        <f t="shared" si="91"/>
        <v>,</v>
      </c>
      <c r="R53" s="168">
        <f t="shared" si="92"/>
        <v>15</v>
      </c>
      <c r="S53" s="218" t="str">
        <f t="shared" si="93"/>
        <v>)</v>
      </c>
      <c r="T53" s="219" t="str">
        <f t="shared" si="94"/>
        <v/>
      </c>
      <c r="U53" s="181" t="str">
        <f t="shared" si="95"/>
        <v/>
      </c>
      <c r="V53" s="185" t="str">
        <f t="shared" si="96"/>
        <v/>
      </c>
      <c r="W53" s="177" t="str">
        <f t="shared" si="97"/>
        <v/>
      </c>
      <c r="X53" s="185" t="str">
        <f t="shared" si="98"/>
        <v/>
      </c>
      <c r="Y53" s="185" t="str">
        <f t="shared" si="99"/>
        <v/>
      </c>
      <c r="Z53" s="218" t="str">
        <f t="shared" si="100"/>
        <v/>
      </c>
      <c r="AA53" s="175" t="str">
        <f t="shared" si="101"/>
        <v/>
      </c>
      <c r="AB53" s="183" t="str">
        <f t="shared" si="102"/>
        <v/>
      </c>
      <c r="AC53" s="184" t="str">
        <f t="shared" si="103"/>
        <v/>
      </c>
      <c r="AD53" s="225" t="str">
        <f t="shared" si="104"/>
        <v/>
      </c>
      <c r="AE53" s="176" t="str">
        <f t="shared" si="105"/>
        <v/>
      </c>
      <c r="AF53" s="168" t="str">
        <f t="shared" si="106"/>
        <v/>
      </c>
      <c r="AG53" s="168" t="str">
        <f t="shared" si="107"/>
        <v/>
      </c>
      <c r="AH53" s="179" t="str">
        <f t="shared" si="108"/>
        <v/>
      </c>
      <c r="AI53" s="256" t="str">
        <f t="shared" si="109"/>
        <v/>
      </c>
      <c r="AJ53" s="185" t="str">
        <f t="shared" si="110"/>
        <v/>
      </c>
      <c r="AK53" s="185" t="str">
        <f t="shared" si="111"/>
        <v/>
      </c>
      <c r="AL53" s="185" t="str">
        <f t="shared" si="112"/>
        <v/>
      </c>
      <c r="AM53" s="185" t="str">
        <f t="shared" si="113"/>
        <v/>
      </c>
      <c r="AN53" s="185" t="str">
        <f t="shared" si="114"/>
        <v/>
      </c>
    </row>
    <row r="54" spans="2:40" ht="26.5" thickTop="1" thickBot="1">
      <c r="C54" s="297"/>
      <c r="D54" s="298"/>
      <c r="E54" s="298"/>
      <c r="F54" s="298"/>
      <c r="G54" s="298"/>
      <c r="H54" s="298"/>
      <c r="I54" s="298"/>
      <c r="J54" s="298"/>
      <c r="K54" s="298"/>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2:40" ht="24.5" thickTop="1" thickBot="1">
      <c r="C55" s="203" t="s">
        <v>2422</v>
      </c>
      <c r="D55" s="224"/>
      <c r="E55" s="224"/>
      <c r="F55" s="224"/>
      <c r="G55" s="224"/>
      <c r="H55" s="224"/>
      <c r="I55" s="224"/>
      <c r="J55" s="224"/>
      <c r="K55" s="224"/>
      <c r="L55" s="208" t="s">
        <v>2411</v>
      </c>
      <c r="M55" s="218" t="str">
        <f t="shared" ref="M55:M65" si="115">IF(N55="","","(")</f>
        <v/>
      </c>
      <c r="N55" s="183" t="str">
        <f t="shared" ref="N55:N65" si="116">IF(D55="","",D55)</f>
        <v/>
      </c>
      <c r="O55" s="216" t="str">
        <f t="shared" ref="O55:O65" si="117">IF(N55="","",",")</f>
        <v/>
      </c>
      <c r="P55" s="225" t="str">
        <f t="shared" ref="P55:P65" si="118">IF(E55="","",E55)</f>
        <v/>
      </c>
      <c r="Q55" s="217" t="str">
        <f t="shared" ref="Q55:Q65" si="119">IF(N55="","",",")</f>
        <v/>
      </c>
      <c r="R55" s="168" t="str">
        <f t="shared" ref="R55:R65" si="120">IF(N55="","",15)</f>
        <v/>
      </c>
      <c r="S55" s="218" t="str">
        <f t="shared" ref="S55:S65" si="121">IF(N55="","",")")</f>
        <v/>
      </c>
      <c r="T55" s="219" t="str">
        <f t="shared" ref="T55:T65" si="122">IF(U55="","","(")</f>
        <v/>
      </c>
      <c r="U55" s="181" t="str">
        <f t="shared" ref="U55:U65" si="123">IF(F55="","",F55)</f>
        <v/>
      </c>
      <c r="V55" s="185" t="str">
        <f t="shared" ref="V55:V65" si="124">IF(U55="","",",")</f>
        <v/>
      </c>
      <c r="W55" s="177" t="str">
        <f t="shared" ref="W55:W65" si="125">IF(G55="","",G55)</f>
        <v/>
      </c>
      <c r="X55" s="185" t="str">
        <f t="shared" ref="X55:X65" si="126">IF(U55="","",",")</f>
        <v/>
      </c>
      <c r="Y55" s="185" t="str">
        <f t="shared" ref="Y55:Y65" si="127">IF(U55="","",250)</f>
        <v/>
      </c>
      <c r="Z55" s="218" t="str">
        <f t="shared" ref="Z55:Z65" si="128">IF(U55="","",")")</f>
        <v/>
      </c>
      <c r="AA55" s="175" t="str">
        <f t="shared" ref="AA55:AA65" si="129">IF(AB55="","","(")</f>
        <v/>
      </c>
      <c r="AB55" s="183" t="str">
        <f t="shared" ref="AB55:AB65" si="130">IF(H55="","",H55)</f>
        <v/>
      </c>
      <c r="AC55" s="184" t="str">
        <f t="shared" ref="AC55:AC65" si="131">IF(AB55="","",",")</f>
        <v/>
      </c>
      <c r="AD55" s="225" t="str">
        <f t="shared" ref="AD55:AD65" si="132">IF(I55="","",I55)</f>
        <v/>
      </c>
      <c r="AE55" s="176" t="str">
        <f t="shared" ref="AE55:AE65" si="133">IF(AB55="","",",")</f>
        <v/>
      </c>
      <c r="AF55" s="168" t="str">
        <f t="shared" ref="AF55:AF65" si="134">IF(AB55="","",350)</f>
        <v/>
      </c>
      <c r="AG55" s="168" t="str">
        <f t="shared" ref="AG55:AG65" si="135">IF(AB55="","",")")</f>
        <v/>
      </c>
      <c r="AH55" s="179" t="str">
        <f t="shared" ref="AH55:AH65" si="136">IF(AI55="","","(")</f>
        <v/>
      </c>
      <c r="AI55" s="256" t="str">
        <f t="shared" ref="AI55:AI65" si="137">IF(J55="","",J55)</f>
        <v/>
      </c>
      <c r="AJ55" s="185" t="str">
        <f t="shared" ref="AJ55:AJ65" si="138">IF(AI55="","",",")</f>
        <v/>
      </c>
      <c r="AK55" s="185" t="str">
        <f t="shared" ref="AK55:AK65" si="139">IF(K55="","",K55)</f>
        <v/>
      </c>
      <c r="AL55" s="185" t="str">
        <f t="shared" ref="AL55:AL65" si="140">IF(AI55="","",",")</f>
        <v/>
      </c>
      <c r="AM55" s="185" t="str">
        <f t="shared" ref="AM55:AM65" si="141">IF(AI55="","",450)</f>
        <v/>
      </c>
      <c r="AN55" s="185" t="str">
        <f t="shared" ref="AN55:AN65" si="142">IF(AI55="","",")")</f>
        <v/>
      </c>
    </row>
    <row r="56" spans="2:40" ht="24.5" thickTop="1" thickBot="1">
      <c r="B56" t="s">
        <v>2519</v>
      </c>
      <c r="C56" s="285" t="s">
        <v>2533</v>
      </c>
      <c r="D56" s="227" t="s">
        <v>1114</v>
      </c>
      <c r="E56" s="227" t="s">
        <v>1121</v>
      </c>
      <c r="F56" s="227"/>
      <c r="G56" s="227"/>
      <c r="H56" s="227"/>
      <c r="I56" s="227"/>
      <c r="J56" s="227"/>
      <c r="K56" s="227"/>
      <c r="L56" s="283" t="str">
        <f>IF(C56="","",_xlfn.CONCAT("       triggerLine: ","""",C56,", ",M56:AN56,""", sC: ","""",B56,""", lines: ["))</f>
        <v xml:space="preserve">       triggerLine: "BENDECID AL SEÑOR, BENDECID AL SEÑOR,, (Re,m,15)", sC: "as ta", lines: [</v>
      </c>
      <c r="M56" s="218" t="str">
        <f t="shared" si="115"/>
        <v>(</v>
      </c>
      <c r="N56" s="183" t="str">
        <f t="shared" si="116"/>
        <v>Re</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2:40" ht="24.5" thickTop="1" thickBot="1">
      <c r="B57" t="s">
        <v>2282</v>
      </c>
      <c r="C57" s="285" t="s">
        <v>2534</v>
      </c>
      <c r="D57" s="227" t="s">
        <v>2525</v>
      </c>
      <c r="E57" s="227"/>
      <c r="F57" s="227"/>
      <c r="G57" s="227"/>
      <c r="H57" s="227"/>
      <c r="I57" s="227"/>
      <c r="J57" s="227"/>
      <c r="K57" s="227"/>
      <c r="L57" s="283" t="str">
        <f>IF(C57="","",_xlfn.CONCAT("            { line: ","""",C57,", ",M57:AN57,""", sC: ","""",B57,"""},"))</f>
        <v xml:space="preserve">            { line: "VOSOTROS LOS SIERVOS DEL SEÑOR., (La7,,15)", sC: "as"},</v>
      </c>
      <c r="M57" s="218" t="str">
        <f t="shared" si="115"/>
        <v>(</v>
      </c>
      <c r="N57" s="183" t="str">
        <f t="shared" si="116"/>
        <v>La7</v>
      </c>
      <c r="O57" s="216" t="str">
        <f t="shared" si="117"/>
        <v>,</v>
      </c>
      <c r="P57" s="225" t="str">
        <f t="shared" si="118"/>
        <v/>
      </c>
      <c r="Q57" s="217" t="str">
        <f t="shared" si="119"/>
        <v>,</v>
      </c>
      <c r="R57" s="168">
        <f t="shared" si="120"/>
        <v>15</v>
      </c>
      <c r="S57" s="218" t="str">
        <f t="shared" si="121"/>
        <v>)</v>
      </c>
      <c r="T57" s="219" t="str">
        <f t="shared" si="122"/>
        <v/>
      </c>
      <c r="U57" s="181" t="str">
        <f t="shared" si="123"/>
        <v/>
      </c>
      <c r="V57" s="185" t="str">
        <f t="shared" si="124"/>
        <v/>
      </c>
      <c r="W57" s="177" t="str">
        <f t="shared" si="125"/>
        <v/>
      </c>
      <c r="X57" s="185" t="str">
        <f t="shared" si="126"/>
        <v/>
      </c>
      <c r="Y57" s="185" t="str">
        <f t="shared" si="127"/>
        <v/>
      </c>
      <c r="Z57" s="218" t="str">
        <f t="shared" si="128"/>
        <v/>
      </c>
      <c r="AA57" s="175" t="str">
        <f t="shared" si="129"/>
        <v/>
      </c>
      <c r="AB57" s="183" t="str">
        <f t="shared" si="130"/>
        <v/>
      </c>
      <c r="AC57" s="184" t="str">
        <f t="shared" si="131"/>
        <v/>
      </c>
      <c r="AD57" s="225" t="str">
        <f t="shared" si="132"/>
        <v/>
      </c>
      <c r="AE57" s="176" t="str">
        <f t="shared" si="133"/>
        <v/>
      </c>
      <c r="AF57" s="168" t="str">
        <f t="shared" si="134"/>
        <v/>
      </c>
      <c r="AG57" s="168" t="str">
        <f t="shared" si="135"/>
        <v/>
      </c>
      <c r="AH57" s="179" t="str">
        <f t="shared" si="136"/>
        <v/>
      </c>
      <c r="AI57" s="256" t="str">
        <f t="shared" si="137"/>
        <v/>
      </c>
      <c r="AJ57" s="185" t="str">
        <f t="shared" si="138"/>
        <v/>
      </c>
      <c r="AK57" s="185" t="str">
        <f t="shared" si="139"/>
        <v/>
      </c>
      <c r="AL57" s="185" t="str">
        <f t="shared" si="140"/>
        <v/>
      </c>
      <c r="AM57" s="185" t="str">
        <f t="shared" si="141"/>
        <v/>
      </c>
      <c r="AN57" s="185" t="str">
        <f t="shared" si="142"/>
        <v/>
      </c>
    </row>
    <row r="58" spans="2:40" ht="24.5" thickTop="1" thickBot="1">
      <c r="B58" t="s">
        <v>2282</v>
      </c>
      <c r="C58" s="285" t="s">
        <v>2533</v>
      </c>
      <c r="D58" s="227"/>
      <c r="E58" s="227"/>
      <c r="F58" s="227"/>
      <c r="G58" s="227"/>
      <c r="H58" s="227"/>
      <c r="I58" s="227"/>
      <c r="J58" s="227"/>
      <c r="K58" s="227"/>
      <c r="L58" s="283" t="str">
        <f>IF(C58="","",_xlfn.CONCAT("            { line: ","""",C58,", ",M58:AN58,""", sC: ","""",B58,"""},"))</f>
        <v xml:space="preserve">            { line: "BENDECID AL SEÑOR, BENDECID AL SEÑOR,, ", sC: "as"},</v>
      </c>
      <c r="M58" s="218" t="str">
        <f t="shared" si="115"/>
        <v/>
      </c>
      <c r="N58" s="183" t="str">
        <f t="shared" si="116"/>
        <v/>
      </c>
      <c r="O58" s="216" t="str">
        <f t="shared" si="117"/>
        <v/>
      </c>
      <c r="P58" s="225" t="str">
        <f t="shared" si="118"/>
        <v/>
      </c>
      <c r="Q58" s="217" t="str">
        <f t="shared" si="119"/>
        <v/>
      </c>
      <c r="R58" s="168" t="str">
        <f t="shared" si="120"/>
        <v/>
      </c>
      <c r="S58" s="218" t="str">
        <f t="shared" si="121"/>
        <v/>
      </c>
      <c r="T58" s="219" t="str">
        <f t="shared" si="122"/>
        <v/>
      </c>
      <c r="U58" s="181" t="str">
        <f t="shared" si="123"/>
        <v/>
      </c>
      <c r="V58" s="185" t="str">
        <f t="shared" si="124"/>
        <v/>
      </c>
      <c r="W58" s="177" t="str">
        <f t="shared" si="125"/>
        <v/>
      </c>
      <c r="X58" s="185" t="str">
        <f t="shared" si="126"/>
        <v/>
      </c>
      <c r="Y58" s="185" t="str">
        <f t="shared" si="127"/>
        <v/>
      </c>
      <c r="Z58" s="218" t="str">
        <f t="shared" si="128"/>
        <v/>
      </c>
      <c r="AA58" s="175" t="str">
        <f t="shared" si="129"/>
        <v/>
      </c>
      <c r="AB58" s="183" t="str">
        <f t="shared" si="130"/>
        <v/>
      </c>
      <c r="AC58" s="184" t="str">
        <f t="shared" si="131"/>
        <v/>
      </c>
      <c r="AD58" s="225" t="str">
        <f t="shared" si="132"/>
        <v/>
      </c>
      <c r="AE58" s="176" t="str">
        <f t="shared" si="133"/>
        <v/>
      </c>
      <c r="AF58" s="168" t="str">
        <f t="shared" si="134"/>
        <v/>
      </c>
      <c r="AG58" s="168" t="str">
        <f t="shared" si="135"/>
        <v/>
      </c>
      <c r="AH58" s="179" t="str">
        <f t="shared" si="136"/>
        <v/>
      </c>
      <c r="AI58" s="256" t="str">
        <f t="shared" si="137"/>
        <v/>
      </c>
      <c r="AJ58" s="185" t="str">
        <f t="shared" si="138"/>
        <v/>
      </c>
      <c r="AK58" s="185" t="str">
        <f t="shared" si="139"/>
        <v/>
      </c>
      <c r="AL58" s="185" t="str">
        <f t="shared" si="140"/>
        <v/>
      </c>
      <c r="AM58" s="185" t="str">
        <f t="shared" si="141"/>
        <v/>
      </c>
      <c r="AN58" s="185" t="str">
        <f t="shared" si="142"/>
        <v/>
      </c>
    </row>
    <row r="59" spans="2:40" ht="24.5" thickTop="1" thickBot="1">
      <c r="B59" t="s">
        <v>2282</v>
      </c>
      <c r="C59" s="284" t="s">
        <v>2535</v>
      </c>
      <c r="D59" s="227" t="s">
        <v>1114</v>
      </c>
      <c r="E59" s="227" t="s">
        <v>1121</v>
      </c>
      <c r="F59" s="227"/>
      <c r="G59" s="227"/>
      <c r="H59" s="227"/>
      <c r="I59" s="227"/>
      <c r="J59" s="227"/>
      <c r="K59" s="227"/>
      <c r="L59" s="283" t="str">
        <f>IF(C59="","",_xlfn.CONCAT("            { line: ","""",C59,", ",M59:AN59,""", sC: ","""",B59,"""},"))</f>
        <v xml:space="preserve">            { line: "VOSOTROS QUE ESTÁIS EN LA CASA DEL SEÑOR., (Re,m,15)", sC: "as"},</v>
      </c>
      <c r="M59" s="218" t="str">
        <f t="shared" ref="M59" si="143">IF(N59="","","(")</f>
        <v>(</v>
      </c>
      <c r="N59" s="183" t="str">
        <f t="shared" ref="N59" si="144">IF(D59="","",D59)</f>
        <v>Re</v>
      </c>
      <c r="O59" s="216" t="str">
        <f t="shared" ref="O59" si="145">IF(N59="","",",")</f>
        <v>,</v>
      </c>
      <c r="P59" s="225" t="str">
        <f t="shared" ref="P59" si="146">IF(E59="","",E59)</f>
        <v>m</v>
      </c>
      <c r="Q59" s="217" t="str">
        <f t="shared" ref="Q59" si="147">IF(N59="","",",")</f>
        <v>,</v>
      </c>
      <c r="R59" s="168">
        <f t="shared" ref="R59" si="148">IF(N59="","",15)</f>
        <v>15</v>
      </c>
      <c r="S59" s="218" t="str">
        <f t="shared" ref="S59" si="149">IF(N59="","",")")</f>
        <v>)</v>
      </c>
      <c r="T59" s="219" t="str">
        <f t="shared" ref="T59" si="150">IF(U59="","","(")</f>
        <v/>
      </c>
      <c r="U59" s="181" t="str">
        <f t="shared" ref="U59" si="151">IF(F59="","",F59)</f>
        <v/>
      </c>
      <c r="V59" s="185" t="str">
        <f t="shared" ref="V59" si="152">IF(U59="","",",")</f>
        <v/>
      </c>
      <c r="W59" s="177" t="str">
        <f t="shared" ref="W59" si="153">IF(G59="","",G59)</f>
        <v/>
      </c>
      <c r="X59" s="185" t="str">
        <f t="shared" ref="X59" si="154">IF(U59="","",",")</f>
        <v/>
      </c>
      <c r="Y59" s="185" t="str">
        <f t="shared" ref="Y59" si="155">IF(U59="","",250)</f>
        <v/>
      </c>
      <c r="Z59" s="218" t="str">
        <f t="shared" ref="Z59" si="156">IF(U59="","",")")</f>
        <v/>
      </c>
      <c r="AA59" s="175" t="str">
        <f t="shared" ref="AA59" si="157">IF(AB59="","","(")</f>
        <v/>
      </c>
      <c r="AB59" s="183" t="str">
        <f t="shared" ref="AB59" si="158">IF(H59="","",H59)</f>
        <v/>
      </c>
      <c r="AC59" s="184" t="str">
        <f t="shared" ref="AC59" si="159">IF(AB59="","",",")</f>
        <v/>
      </c>
      <c r="AD59" s="225" t="str">
        <f t="shared" ref="AD59" si="160">IF(I59="","",I59)</f>
        <v/>
      </c>
      <c r="AE59" s="176" t="str">
        <f t="shared" ref="AE59" si="161">IF(AB59="","",",")</f>
        <v/>
      </c>
      <c r="AF59" s="168" t="str">
        <f t="shared" ref="AF59" si="162">IF(AB59="","",350)</f>
        <v/>
      </c>
      <c r="AG59" s="168" t="str">
        <f t="shared" ref="AG59" si="163">IF(AB59="","",")")</f>
        <v/>
      </c>
      <c r="AH59" s="179" t="str">
        <f t="shared" ref="AH59" si="164">IF(AI59="","","(")</f>
        <v/>
      </c>
      <c r="AI59" s="256" t="str">
        <f t="shared" ref="AI59" si="165">IF(J59="","",J59)</f>
        <v/>
      </c>
      <c r="AJ59" s="185" t="str">
        <f t="shared" ref="AJ59" si="166">IF(AI59="","",",")</f>
        <v/>
      </c>
      <c r="AK59" s="185" t="str">
        <f t="shared" ref="AK59" si="167">IF(K59="","",K59)</f>
        <v/>
      </c>
      <c r="AL59" s="185" t="str">
        <f t="shared" ref="AL59" si="168">IF(AI59="","",",")</f>
        <v/>
      </c>
      <c r="AM59" s="185" t="str">
        <f t="shared" ref="AM59" si="169">IF(AI59="","",450)</f>
        <v/>
      </c>
      <c r="AN59" s="185" t="str">
        <f t="shared" ref="AN59" si="170">IF(AI59="","",")")</f>
        <v/>
      </c>
    </row>
    <row r="60" spans="2:40" ht="26.5" thickTop="1" thickBot="1">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2:40" ht="24.5" thickTop="1" thickBot="1">
      <c r="C61" s="203" t="s">
        <v>2422</v>
      </c>
      <c r="D61" s="224"/>
      <c r="E61" s="224"/>
      <c r="F61" s="224"/>
      <c r="G61" s="224"/>
      <c r="H61" s="224"/>
      <c r="I61" s="224"/>
      <c r="J61" s="224"/>
      <c r="K61" s="224"/>
      <c r="L61" s="208" t="s">
        <v>2411</v>
      </c>
      <c r="M61" s="218" t="str">
        <f t="shared" ref="M61" si="171">IF(N61="","","(")</f>
        <v/>
      </c>
      <c r="N61" s="183" t="str">
        <f t="shared" ref="N61" si="172">IF(D61="","",D61)</f>
        <v/>
      </c>
      <c r="O61" s="216" t="str">
        <f t="shared" ref="O61" si="173">IF(N61="","",",")</f>
        <v/>
      </c>
      <c r="P61" s="225" t="str">
        <f t="shared" ref="P61" si="174">IF(E61="","",E61)</f>
        <v/>
      </c>
      <c r="Q61" s="217" t="str">
        <f t="shared" ref="Q61" si="175">IF(N61="","",",")</f>
        <v/>
      </c>
      <c r="R61" s="168" t="str">
        <f t="shared" ref="R61" si="176">IF(N61="","",15)</f>
        <v/>
      </c>
      <c r="S61" s="218" t="str">
        <f t="shared" ref="S61" si="177">IF(N61="","",")")</f>
        <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2:40" ht="24.5" thickTop="1" thickBot="1">
      <c r="B62" t="s">
        <v>2519</v>
      </c>
      <c r="C62" s="285" t="s">
        <v>2536</v>
      </c>
      <c r="D62" s="227" t="s">
        <v>1114</v>
      </c>
      <c r="E62" s="227" t="s">
        <v>1121</v>
      </c>
      <c r="F62" s="227"/>
      <c r="G62" s="227"/>
      <c r="H62" s="227"/>
      <c r="I62" s="227"/>
      <c r="J62" s="227"/>
      <c r="K62" s="227"/>
      <c r="L62" s="283" t="str">
        <f>IF(C62="","",_xlfn.CONCAT("       triggerLine: ","""",C62,", ",M62:AN62,""", sC: ","""",B62,""", lines: ["))</f>
        <v xml:space="preserve">       triggerLine: "ALZAD A ÉL LAS MANOS, ALZAD A ÉL LAS MANOS, (Re,m,15)", sC: "as ta", lines: [</v>
      </c>
      <c r="M62" s="218" t="str">
        <f t="shared" ref="M62:M64" si="199">IF(N62="","","(")</f>
        <v>(</v>
      </c>
      <c r="N62" s="183" t="str">
        <f t="shared" ref="N62:N64" si="200">IF(D62="","",D62)</f>
        <v>Re</v>
      </c>
      <c r="O62" s="216" t="str">
        <f t="shared" ref="O62:O64" si="201">IF(N62="","",",")</f>
        <v>,</v>
      </c>
      <c r="P62" s="225" t="str">
        <f t="shared" ref="P62:P64" si="202">IF(E62="","",E62)</f>
        <v>m</v>
      </c>
      <c r="Q62" s="217" t="str">
        <f t="shared" ref="Q62:Q64" si="203">IF(N62="","",",")</f>
        <v>,</v>
      </c>
      <c r="R62" s="168">
        <f t="shared" ref="R62:R64" si="204">IF(N62="","",15)</f>
        <v>15</v>
      </c>
      <c r="S62" s="218" t="str">
        <f t="shared" ref="S62:S64" si="205">IF(N62="","",")")</f>
        <v>)</v>
      </c>
      <c r="T62" s="219" t="str">
        <f t="shared" ref="T62:T64" si="206">IF(U62="","","(")</f>
        <v/>
      </c>
      <c r="U62" s="181" t="str">
        <f t="shared" ref="U62:U64" si="207">IF(F62="","",F62)</f>
        <v/>
      </c>
      <c r="V62" s="185" t="str">
        <f t="shared" ref="V62:V64" si="208">IF(U62="","",",")</f>
        <v/>
      </c>
      <c r="W62" s="177" t="str">
        <f t="shared" ref="W62:W64" si="209">IF(G62="","",G62)</f>
        <v/>
      </c>
      <c r="X62" s="185" t="str">
        <f t="shared" ref="X62:X64" si="210">IF(U62="","",",")</f>
        <v/>
      </c>
      <c r="Y62" s="185" t="str">
        <f t="shared" ref="Y62:Y64" si="211">IF(U62="","",250)</f>
        <v/>
      </c>
      <c r="Z62" s="218" t="str">
        <f t="shared" ref="Z62:Z64" si="212">IF(U62="","",")")</f>
        <v/>
      </c>
      <c r="AA62" s="175" t="str">
        <f t="shared" ref="AA62:AA64" si="213">IF(AB62="","","(")</f>
        <v/>
      </c>
      <c r="AB62" s="183" t="str">
        <f t="shared" ref="AB62:AB64" si="214">IF(H62="","",H62)</f>
        <v/>
      </c>
      <c r="AC62" s="184" t="str">
        <f t="shared" ref="AC62:AC64" si="215">IF(AB62="","",",")</f>
        <v/>
      </c>
      <c r="AD62" s="225" t="str">
        <f t="shared" ref="AD62:AD64" si="216">IF(I62="","",I62)</f>
        <v/>
      </c>
      <c r="AE62" s="176" t="str">
        <f t="shared" ref="AE62:AE64" si="217">IF(AB62="","",",")</f>
        <v/>
      </c>
      <c r="AF62" s="168" t="str">
        <f t="shared" ref="AF62:AF64" si="218">IF(AB62="","",350)</f>
        <v/>
      </c>
      <c r="AG62" s="168" t="str">
        <f t="shared" ref="AG62:AG64" si="219">IF(AB62="","",")")</f>
        <v/>
      </c>
      <c r="AH62" s="179" t="str">
        <f t="shared" ref="AH62:AH64" si="220">IF(AI62="","","(")</f>
        <v/>
      </c>
      <c r="AI62" s="256" t="str">
        <f t="shared" ref="AI62:AI64" si="221">IF(J62="","",J62)</f>
        <v/>
      </c>
      <c r="AJ62" s="185" t="str">
        <f t="shared" ref="AJ62:AJ64" si="222">IF(AI62="","",",")</f>
        <v/>
      </c>
      <c r="AK62" s="185" t="str">
        <f t="shared" ref="AK62:AK64" si="223">IF(K62="","",K62)</f>
        <v/>
      </c>
      <c r="AL62" s="185" t="str">
        <f t="shared" ref="AL62:AL64" si="224">IF(AI62="","",",")</f>
        <v/>
      </c>
      <c r="AM62" s="185" t="str">
        <f t="shared" ref="AM62:AM64" si="225">IF(AI62="","",450)</f>
        <v/>
      </c>
      <c r="AN62" s="185" t="str">
        <f t="shared" ref="AN62:AN64" si="226">IF(AI62="","",")")</f>
        <v/>
      </c>
    </row>
    <row r="63" spans="2:40" ht="24.5" thickTop="1" thickBot="1">
      <c r="B63" t="s">
        <v>2282</v>
      </c>
      <c r="C63" s="285" t="s">
        <v>2537</v>
      </c>
      <c r="D63" s="227" t="s">
        <v>2525</v>
      </c>
      <c r="E63" s="227"/>
      <c r="F63" s="227"/>
      <c r="G63" s="227"/>
      <c r="H63" s="227"/>
      <c r="I63" s="227"/>
      <c r="J63" s="227"/>
      <c r="K63" s="227"/>
      <c r="L63" s="283" t="str">
        <f>IF(C63="","",_xlfn.CONCAT("            { line: ","""",C63,", ",M63:AN63,""", sC: ","""",B63,"""},"))</f>
        <v xml:space="preserve">            { line: "Y BENDECID AL SEÑOR,, (La7,,15)", sC: "as"},</v>
      </c>
      <c r="M63" s="218" t="str">
        <f t="shared" si="199"/>
        <v>(</v>
      </c>
      <c r="N63" s="183" t="str">
        <f t="shared" si="200"/>
        <v>La7</v>
      </c>
      <c r="O63" s="216" t="str">
        <f t="shared" si="201"/>
        <v>,</v>
      </c>
      <c r="P63" s="225" t="str">
        <f t="shared" si="202"/>
        <v/>
      </c>
      <c r="Q63" s="217" t="str">
        <f t="shared" si="203"/>
        <v>,</v>
      </c>
      <c r="R63" s="168">
        <f t="shared" si="204"/>
        <v>15</v>
      </c>
      <c r="S63" s="218" t="str">
        <f t="shared" si="205"/>
        <v>)</v>
      </c>
      <c r="T63" s="219" t="str">
        <f t="shared" si="206"/>
        <v/>
      </c>
      <c r="U63" s="181" t="str">
        <f t="shared" si="207"/>
        <v/>
      </c>
      <c r="V63" s="185" t="str">
        <f t="shared" si="208"/>
        <v/>
      </c>
      <c r="W63" s="177" t="str">
        <f t="shared" si="209"/>
        <v/>
      </c>
      <c r="X63" s="185" t="str">
        <f t="shared" si="210"/>
        <v/>
      </c>
      <c r="Y63" s="185" t="str">
        <f t="shared" si="211"/>
        <v/>
      </c>
      <c r="Z63" s="218" t="str">
        <f t="shared" si="212"/>
        <v/>
      </c>
      <c r="AA63" s="175" t="str">
        <f t="shared" si="213"/>
        <v/>
      </c>
      <c r="AB63" s="183" t="str">
        <f t="shared" si="214"/>
        <v/>
      </c>
      <c r="AC63" s="184" t="str">
        <f t="shared" si="215"/>
        <v/>
      </c>
      <c r="AD63" s="225" t="str">
        <f t="shared" si="216"/>
        <v/>
      </c>
      <c r="AE63" s="176" t="str">
        <f t="shared" si="217"/>
        <v/>
      </c>
      <c r="AF63" s="168" t="str">
        <f t="shared" si="218"/>
        <v/>
      </c>
      <c r="AG63" s="168" t="str">
        <f t="shared" si="219"/>
        <v/>
      </c>
      <c r="AH63" s="179" t="str">
        <f t="shared" si="220"/>
        <v/>
      </c>
      <c r="AI63" s="256" t="str">
        <f t="shared" si="221"/>
        <v/>
      </c>
      <c r="AJ63" s="185" t="str">
        <f t="shared" si="222"/>
        <v/>
      </c>
      <c r="AK63" s="185" t="str">
        <f t="shared" si="223"/>
        <v/>
      </c>
      <c r="AL63" s="185" t="str">
        <f t="shared" si="224"/>
        <v/>
      </c>
      <c r="AM63" s="185" t="str">
        <f t="shared" si="225"/>
        <v/>
      </c>
      <c r="AN63" s="185" t="str">
        <f t="shared" si="226"/>
        <v/>
      </c>
    </row>
    <row r="64" spans="2:40" ht="24.5" thickTop="1" thickBot="1">
      <c r="B64" t="s">
        <v>2282</v>
      </c>
      <c r="C64" s="285" t="s">
        <v>2538</v>
      </c>
      <c r="D64" s="227"/>
      <c r="E64" s="227"/>
      <c r="F64" s="227"/>
      <c r="G64" s="227"/>
      <c r="H64" s="227"/>
      <c r="I64" s="227"/>
      <c r="J64" s="227"/>
      <c r="K64" s="227"/>
      <c r="L64" s="283" t="str">
        <f>IF(C64="","",_xlfn.CONCAT("            { line: ","""",C64,", ",M64:AN64,""", sC: ","""",B64,"""},"))</f>
        <v xml:space="preserve">            { line: "VOSOTROS QUE ESTÁIS EN LA CASA DEL SEÑOR, ", sC: "as"},</v>
      </c>
      <c r="M64" s="218" t="str">
        <f t="shared" si="199"/>
        <v/>
      </c>
      <c r="N64" s="183" t="str">
        <f t="shared" si="200"/>
        <v/>
      </c>
      <c r="O64" s="216" t="str">
        <f t="shared" si="201"/>
        <v/>
      </c>
      <c r="P64" s="225" t="str">
        <f t="shared" si="202"/>
        <v/>
      </c>
      <c r="Q64" s="217" t="str">
        <f t="shared" si="203"/>
        <v/>
      </c>
      <c r="R64" s="168" t="str">
        <f t="shared" si="204"/>
        <v/>
      </c>
      <c r="S64" s="218" t="str">
        <f t="shared" si="205"/>
        <v/>
      </c>
      <c r="T64" s="219" t="str">
        <f t="shared" si="206"/>
        <v/>
      </c>
      <c r="U64" s="181" t="str">
        <f t="shared" si="207"/>
        <v/>
      </c>
      <c r="V64" s="185" t="str">
        <f t="shared" si="208"/>
        <v/>
      </c>
      <c r="W64" s="177" t="str">
        <f t="shared" si="209"/>
        <v/>
      </c>
      <c r="X64" s="185" t="str">
        <f t="shared" si="210"/>
        <v/>
      </c>
      <c r="Y64" s="185" t="str">
        <f t="shared" si="211"/>
        <v/>
      </c>
      <c r="Z64" s="218" t="str">
        <f t="shared" si="212"/>
        <v/>
      </c>
      <c r="AA64" s="175" t="str">
        <f t="shared" si="213"/>
        <v/>
      </c>
      <c r="AB64" s="183" t="str">
        <f t="shared" si="214"/>
        <v/>
      </c>
      <c r="AC64" s="184" t="str">
        <f t="shared" si="215"/>
        <v/>
      </c>
      <c r="AD64" s="225" t="str">
        <f t="shared" si="216"/>
        <v/>
      </c>
      <c r="AE64" s="176" t="str">
        <f t="shared" si="217"/>
        <v/>
      </c>
      <c r="AF64" s="168" t="str">
        <f t="shared" si="218"/>
        <v/>
      </c>
      <c r="AG64" s="168" t="str">
        <f t="shared" si="219"/>
        <v/>
      </c>
      <c r="AH64" s="179" t="str">
        <f t="shared" si="220"/>
        <v/>
      </c>
      <c r="AI64" s="256" t="str">
        <f t="shared" si="221"/>
        <v/>
      </c>
      <c r="AJ64" s="185" t="str">
        <f t="shared" si="222"/>
        <v/>
      </c>
      <c r="AK64" s="185" t="str">
        <f t="shared" si="223"/>
        <v/>
      </c>
      <c r="AL64" s="185" t="str">
        <f t="shared" si="224"/>
        <v/>
      </c>
      <c r="AM64" s="185" t="str">
        <f t="shared" si="225"/>
        <v/>
      </c>
      <c r="AN64" s="185" t="str">
        <f t="shared" si="226"/>
        <v/>
      </c>
    </row>
    <row r="65" spans="1:40" ht="24.5" thickTop="1" thickBot="1">
      <c r="B65" t="s">
        <v>2282</v>
      </c>
      <c r="C65" s="284" t="s">
        <v>2539</v>
      </c>
      <c r="D65" s="227" t="s">
        <v>1114</v>
      </c>
      <c r="E65" s="227" t="s">
        <v>1121</v>
      </c>
      <c r="F65" s="227"/>
      <c r="G65" s="227"/>
      <c r="H65" s="227"/>
      <c r="I65" s="227"/>
      <c r="J65" s="227"/>
      <c r="K65" s="227"/>
      <c r="L65" s="210" t="str">
        <f>IF(C65="","",_xlfn.CONCAT("            { line: ","""",C65,", ",M65:AN65,""", sC: ","""",B65,"""},  ]},"))</f>
        <v xml:space="preserve">            { line: "DURANTE LA NOCHE., (Re,m,15)", sC: "as"},  ]},</v>
      </c>
      <c r="M65" s="218" t="str">
        <f t="shared" si="115"/>
        <v>(</v>
      </c>
      <c r="N65" s="183" t="str">
        <f t="shared" si="116"/>
        <v>Re</v>
      </c>
      <c r="O65" s="216" t="str">
        <f t="shared" si="117"/>
        <v>,</v>
      </c>
      <c r="P65" s="225" t="str">
        <f t="shared" si="118"/>
        <v>m</v>
      </c>
      <c r="Q65" s="217" t="str">
        <f t="shared" si="119"/>
        <v>,</v>
      </c>
      <c r="R65" s="168">
        <f t="shared" si="120"/>
        <v>15</v>
      </c>
      <c r="S65" s="218" t="str">
        <f t="shared" si="121"/>
        <v>)</v>
      </c>
      <c r="T65" s="219" t="str">
        <f t="shared" si="122"/>
        <v/>
      </c>
      <c r="U65" s="181" t="str">
        <f t="shared" si="123"/>
        <v/>
      </c>
      <c r="V65" s="185" t="str">
        <f t="shared" si="124"/>
        <v/>
      </c>
      <c r="W65" s="177" t="str">
        <f t="shared" si="125"/>
        <v/>
      </c>
      <c r="X65" s="185" t="str">
        <f t="shared" si="126"/>
        <v/>
      </c>
      <c r="Y65" s="185" t="str">
        <f t="shared" si="127"/>
        <v/>
      </c>
      <c r="Z65" s="218" t="str">
        <f t="shared" si="128"/>
        <v/>
      </c>
      <c r="AA65" s="175" t="str">
        <f t="shared" si="129"/>
        <v/>
      </c>
      <c r="AB65" s="183" t="str">
        <f t="shared" si="130"/>
        <v/>
      </c>
      <c r="AC65" s="184" t="str">
        <f t="shared" si="131"/>
        <v/>
      </c>
      <c r="AD65" s="225" t="str">
        <f t="shared" si="132"/>
        <v/>
      </c>
      <c r="AE65" s="176" t="str">
        <f t="shared" si="133"/>
        <v/>
      </c>
      <c r="AF65" s="168" t="str">
        <f t="shared" si="134"/>
        <v/>
      </c>
      <c r="AG65" s="168" t="str">
        <f t="shared" si="135"/>
        <v/>
      </c>
      <c r="AH65" s="179" t="str">
        <f t="shared" si="136"/>
        <v/>
      </c>
      <c r="AI65" s="256" t="str">
        <f t="shared" si="137"/>
        <v/>
      </c>
      <c r="AJ65" s="185" t="str">
        <f t="shared" si="138"/>
        <v/>
      </c>
      <c r="AK65" s="185" t="str">
        <f t="shared" si="139"/>
        <v/>
      </c>
      <c r="AL65" s="185" t="str">
        <f t="shared" si="140"/>
        <v/>
      </c>
      <c r="AM65" s="185" t="str">
        <f t="shared" si="141"/>
        <v/>
      </c>
      <c r="AN65" s="185" t="str">
        <f t="shared" si="142"/>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+A52+1</f>
        <v>1</v>
      </c>
      <c r="B67" t="s">
        <v>2540</v>
      </c>
      <c r="C67" s="251" t="s">
        <v>2532</v>
      </c>
      <c r="D67" s="257" t="s">
        <v>2488</v>
      </c>
      <c r="E67" s="257"/>
      <c r="F67" s="258" t="s">
        <v>1112</v>
      </c>
      <c r="G67" s="258">
        <v>7</v>
      </c>
      <c r="H67" s="228"/>
      <c r="I67" s="228"/>
      <c r="J67" s="232"/>
      <c r="K67" s="232"/>
      <c r="L67" s="271" t="str">
        <f t="shared" ref="L67" si="227">IF(C67="","",_xlfn.CONCAT("            { line: ","""",C67,", ",M67:AN67,""", sC: ","""",B67,"""},"))</f>
        <v xml:space="preserve">            { line: "Aalelú, alelú uuu ... uuya., (Si♭,,15)(La,7,250)", sC: "tc"},</v>
      </c>
      <c r="M67" s="218" t="str">
        <f t="shared" si="87"/>
        <v>(</v>
      </c>
      <c r="N67" s="183" t="str">
        <f t="shared" si="88"/>
        <v>Si♭</v>
      </c>
      <c r="O67" s="216" t="str">
        <f t="shared" si="89"/>
        <v>,</v>
      </c>
      <c r="P67" s="225" t="str">
        <f t="shared" si="90"/>
        <v/>
      </c>
      <c r="Q67" s="217" t="str">
        <f t="shared" si="91"/>
        <v>,</v>
      </c>
      <c r="R67" s="168">
        <f t="shared" si="92"/>
        <v>15</v>
      </c>
      <c r="S67" s="218" t="str">
        <f t="shared" si="93"/>
        <v>)</v>
      </c>
      <c r="T67" s="219" t="str">
        <f t="shared" si="94"/>
        <v>(</v>
      </c>
      <c r="U67" s="181" t="str">
        <f t="shared" si="95"/>
        <v>La</v>
      </c>
      <c r="V67" s="185" t="str">
        <f t="shared" si="96"/>
        <v>,</v>
      </c>
      <c r="W67" s="177">
        <f t="shared" si="97"/>
        <v>7</v>
      </c>
      <c r="X67" s="185" t="str">
        <f t="shared" si="98"/>
        <v>,</v>
      </c>
      <c r="Y67" s="185">
        <f t="shared" si="99"/>
        <v>250</v>
      </c>
      <c r="Z67" s="218" t="str">
        <f t="shared" si="100"/>
        <v>)</v>
      </c>
      <c r="AA67" s="175" t="str">
        <f t="shared" si="101"/>
        <v/>
      </c>
      <c r="AB67" s="183" t="str">
        <f t="shared" si="102"/>
        <v/>
      </c>
      <c r="AC67" s="184" t="str">
        <f t="shared" si="103"/>
        <v/>
      </c>
      <c r="AD67" s="225" t="str">
        <f t="shared" si="104"/>
        <v/>
      </c>
      <c r="AE67" s="176" t="str">
        <f t="shared" si="105"/>
        <v/>
      </c>
      <c r="AF67" s="168" t="str">
        <f t="shared" si="106"/>
        <v/>
      </c>
      <c r="AG67" s="168" t="str">
        <f t="shared" si="107"/>
        <v/>
      </c>
      <c r="AH67" s="179" t="str">
        <f t="shared" si="108"/>
        <v/>
      </c>
      <c r="AI67" s="256" t="str">
        <f t="shared" si="109"/>
        <v/>
      </c>
      <c r="AJ67" s="185" t="str">
        <f t="shared" si="110"/>
        <v/>
      </c>
      <c r="AK67" s="185" t="str">
        <f t="shared" si="111"/>
        <v/>
      </c>
      <c r="AL67" s="185" t="str">
        <f t="shared" si="112"/>
        <v/>
      </c>
      <c r="AM67" s="185" t="str">
        <f t="shared" si="113"/>
        <v/>
      </c>
      <c r="AN67" s="185" t="str">
        <f t="shared" si="114"/>
        <v/>
      </c>
    </row>
    <row r="68" spans="1:40" ht="26.5" thickTop="1" thickBot="1">
      <c r="C68" s="297"/>
      <c r="D68" s="298"/>
      <c r="E68" s="298"/>
      <c r="F68" s="298"/>
      <c r="G68" s="298"/>
      <c r="H68" s="298"/>
      <c r="I68" s="298"/>
      <c r="J68" s="298"/>
      <c r="K68" s="298"/>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4.5" thickTop="1" thickBot="1">
      <c r="C69" s="203" t="s">
        <v>2422</v>
      </c>
      <c r="D69" s="224"/>
      <c r="E69" s="224"/>
      <c r="F69" s="224"/>
      <c r="G69" s="224"/>
      <c r="H69" s="224"/>
      <c r="I69" s="224"/>
      <c r="J69" s="224"/>
      <c r="K69" s="224"/>
      <c r="L69" s="208" t="s">
        <v>2411</v>
      </c>
      <c r="M69" s="218" t="str">
        <f t="shared" ref="M69:M71" si="228">IF(N69="","","(")</f>
        <v/>
      </c>
      <c r="N69" s="183" t="str">
        <f t="shared" ref="N69:N71" si="229">IF(D69="","",D69)</f>
        <v/>
      </c>
      <c r="O69" s="216" t="str">
        <f t="shared" ref="O69:O71" si="230">IF(N69="","",",")</f>
        <v/>
      </c>
      <c r="P69" s="225" t="str">
        <f t="shared" ref="P69:P71" si="231">IF(E69="","",E69)</f>
        <v/>
      </c>
      <c r="Q69" s="217" t="str">
        <f t="shared" ref="Q69:Q71" si="232">IF(N69="","",",")</f>
        <v/>
      </c>
      <c r="R69" s="168" t="str">
        <f t="shared" ref="R69:R71" si="233">IF(N69="","",15)</f>
        <v/>
      </c>
      <c r="S69" s="218" t="str">
        <f t="shared" ref="S69:S71" si="234">IF(N69="","",")")</f>
        <v/>
      </c>
      <c r="T69" s="219" t="str">
        <f t="shared" ref="T69:T71" si="235">IF(U69="","","(")</f>
        <v/>
      </c>
      <c r="U69" s="181" t="str">
        <f t="shared" ref="U69:U71" si="236">IF(F69="","",F69)</f>
        <v/>
      </c>
      <c r="V69" s="185" t="str">
        <f t="shared" ref="V69:V71" si="237">IF(U69="","",",")</f>
        <v/>
      </c>
      <c r="W69" s="177" t="str">
        <f t="shared" ref="W69:W71" si="238">IF(G69="","",G69)</f>
        <v/>
      </c>
      <c r="X69" s="185" t="str">
        <f t="shared" ref="X69:X71" si="239">IF(U69="","",",")</f>
        <v/>
      </c>
      <c r="Y69" s="185" t="str">
        <f t="shared" ref="Y69:Y71" si="240">IF(U69="","",250)</f>
        <v/>
      </c>
      <c r="Z69" s="218" t="str">
        <f t="shared" ref="Z69:Z71" si="241">IF(U69="","",")")</f>
        <v/>
      </c>
      <c r="AA69" s="175" t="str">
        <f t="shared" ref="AA69:AA71" si="242">IF(AB69="","","(")</f>
        <v/>
      </c>
      <c r="AB69" s="183" t="str">
        <f t="shared" ref="AB69:AB71" si="243">IF(H69="","",H69)</f>
        <v/>
      </c>
      <c r="AC69" s="184" t="str">
        <f t="shared" ref="AC69:AC71" si="244">IF(AB69="","",",")</f>
        <v/>
      </c>
      <c r="AD69" s="225" t="str">
        <f t="shared" ref="AD69:AD71" si="245">IF(I69="","",I69)</f>
        <v/>
      </c>
      <c r="AE69" s="176" t="str">
        <f t="shared" ref="AE69:AE71" si="246">IF(AB69="","",",")</f>
        <v/>
      </c>
      <c r="AF69" s="168" t="str">
        <f t="shared" ref="AF69:AF71" si="247">IF(AB69="","",350)</f>
        <v/>
      </c>
      <c r="AG69" s="168" t="str">
        <f t="shared" ref="AG69:AG71" si="248">IF(AB69="","",")")</f>
        <v/>
      </c>
      <c r="AH69" s="179" t="str">
        <f t="shared" ref="AH69:AH71" si="249">IF(AI69="","","(")</f>
        <v/>
      </c>
      <c r="AI69" s="256" t="str">
        <f t="shared" ref="AI69:AI71" si="250">IF(J69="","",J69)</f>
        <v/>
      </c>
      <c r="AJ69" s="185" t="str">
        <f t="shared" ref="AJ69:AJ71" si="251">IF(AI69="","",",")</f>
        <v/>
      </c>
      <c r="AK69" s="185" t="str">
        <f t="shared" ref="AK69:AK71" si="252">IF(K69="","",K69)</f>
        <v/>
      </c>
      <c r="AL69" s="185" t="str">
        <f t="shared" ref="AL69:AL71" si="253">IF(AI69="","",",")</f>
        <v/>
      </c>
      <c r="AM69" s="185" t="str">
        <f t="shared" ref="AM69:AM71" si="254">IF(AI69="","",450)</f>
        <v/>
      </c>
      <c r="AN69" s="185" t="str">
        <f t="shared" ref="AN69:AN71" si="255">IF(AI69="","",")")</f>
        <v/>
      </c>
    </row>
    <row r="70" spans="1:40" ht="24.5" thickTop="1" thickBot="1">
      <c r="B70" t="s">
        <v>2519</v>
      </c>
      <c r="C70" s="285" t="s">
        <v>2522</v>
      </c>
      <c r="D70" s="227" t="s">
        <v>1112</v>
      </c>
      <c r="E70" s="227"/>
      <c r="F70" s="227" t="s">
        <v>2488</v>
      </c>
      <c r="G70" s="227"/>
      <c r="H70" s="227" t="s">
        <v>1112</v>
      </c>
      <c r="I70" s="227"/>
      <c r="J70" s="227"/>
      <c r="K70" s="227"/>
      <c r="L70" s="283" t="str">
        <f>IF(C70="","",_xlfn.CONCAT("       triggerLine: ","""",C70,", ",M70:AN70,""", sC: ","""",B70,""", lines: ["))</f>
        <v xml:space="preserve">       triggerLine: "ALELÚ, ALELÚ, ALE E LU U YA., (La,,15)(Si♭,,250)(La,,350)", sC: "as ta", lines: [</v>
      </c>
      <c r="M70" s="218" t="str">
        <f t="shared" si="228"/>
        <v>(</v>
      </c>
      <c r="N70" s="183" t="str">
        <f t="shared" si="229"/>
        <v>La</v>
      </c>
      <c r="O70" s="216" t="str">
        <f t="shared" si="230"/>
        <v>,</v>
      </c>
      <c r="P70" s="225" t="str">
        <f t="shared" si="231"/>
        <v/>
      </c>
      <c r="Q70" s="217" t="str">
        <f t="shared" si="232"/>
        <v>,</v>
      </c>
      <c r="R70" s="168">
        <f t="shared" si="233"/>
        <v>15</v>
      </c>
      <c r="S70" s="218" t="str">
        <f t="shared" si="234"/>
        <v>)</v>
      </c>
      <c r="T70" s="219" t="str">
        <f t="shared" si="235"/>
        <v>(</v>
      </c>
      <c r="U70" s="181" t="str">
        <f t="shared" si="236"/>
        <v>Si♭</v>
      </c>
      <c r="V70" s="185" t="str">
        <f t="shared" si="237"/>
        <v>,</v>
      </c>
      <c r="W70" s="177" t="str">
        <f t="shared" si="238"/>
        <v/>
      </c>
      <c r="X70" s="185" t="str">
        <f t="shared" si="239"/>
        <v>,</v>
      </c>
      <c r="Y70" s="185">
        <f t="shared" si="240"/>
        <v>250</v>
      </c>
      <c r="Z70" s="218" t="str">
        <f t="shared" si="241"/>
        <v>)</v>
      </c>
      <c r="AA70" s="175" t="str">
        <f t="shared" si="242"/>
        <v>(</v>
      </c>
      <c r="AB70" s="183" t="str">
        <f t="shared" si="243"/>
        <v>La</v>
      </c>
      <c r="AC70" s="184" t="str">
        <f t="shared" si="244"/>
        <v>,</v>
      </c>
      <c r="AD70" s="225" t="str">
        <f t="shared" si="245"/>
        <v/>
      </c>
      <c r="AE70" s="176" t="str">
        <f t="shared" si="246"/>
        <v>,</v>
      </c>
      <c r="AF70" s="168">
        <f t="shared" si="247"/>
        <v>350</v>
      </c>
      <c r="AG70" s="168" t="str">
        <f t="shared" si="248"/>
        <v>)</v>
      </c>
      <c r="AH70" s="179" t="str">
        <f t="shared" si="249"/>
        <v/>
      </c>
      <c r="AI70" s="256" t="str">
        <f t="shared" si="250"/>
        <v/>
      </c>
      <c r="AJ70" s="185" t="str">
        <f t="shared" si="251"/>
        <v/>
      </c>
      <c r="AK70" s="185" t="str">
        <f t="shared" si="252"/>
        <v/>
      </c>
      <c r="AL70" s="185" t="str">
        <f t="shared" si="253"/>
        <v/>
      </c>
      <c r="AM70" s="185" t="str">
        <f t="shared" si="254"/>
        <v/>
      </c>
      <c r="AN70" s="185" t="str">
        <f t="shared" si="255"/>
        <v/>
      </c>
    </row>
    <row r="71" spans="1:40" ht="24.5" thickTop="1" thickBot="1">
      <c r="B71" t="s">
        <v>2282</v>
      </c>
      <c r="C71" s="284" t="s">
        <v>2522</v>
      </c>
      <c r="D71" s="227" t="s">
        <v>2488</v>
      </c>
      <c r="E71" s="227"/>
      <c r="F71" s="227" t="s">
        <v>1112</v>
      </c>
      <c r="G71" s="227"/>
      <c r="H71" s="227"/>
      <c r="I71" s="227"/>
      <c r="J71" s="227"/>
      <c r="K71" s="227"/>
      <c r="L71" s="210" t="str">
        <f>IF(C71="","",_xlfn.CONCAT("            { line: ","""",C71,", ",M71:AN71,""", sC: ","""",B71,"""},  ]},"))</f>
        <v xml:space="preserve">            { line: "ALELÚ, ALELÚ, ALE E LU U YA., (Si♭,,15)(La,,250)", sC: "as"},  ]},</v>
      </c>
      <c r="M71" s="218" t="str">
        <f t="shared" si="228"/>
        <v>(</v>
      </c>
      <c r="N71" s="183" t="str">
        <f t="shared" si="229"/>
        <v>Si♭</v>
      </c>
      <c r="O71" s="216" t="str">
        <f t="shared" si="230"/>
        <v>,</v>
      </c>
      <c r="P71" s="225" t="str">
        <f t="shared" si="231"/>
        <v/>
      </c>
      <c r="Q71" s="217" t="str">
        <f t="shared" si="232"/>
        <v>,</v>
      </c>
      <c r="R71" s="168">
        <f t="shared" si="233"/>
        <v>15</v>
      </c>
      <c r="S71" s="218" t="str">
        <f t="shared" si="234"/>
        <v>)</v>
      </c>
      <c r="T71" s="219" t="str">
        <f t="shared" si="235"/>
        <v>(</v>
      </c>
      <c r="U71" s="181" t="str">
        <f t="shared" si="236"/>
        <v>La</v>
      </c>
      <c r="V71" s="185" t="str">
        <f t="shared" si="237"/>
        <v>,</v>
      </c>
      <c r="W71" s="177" t="str">
        <f t="shared" si="238"/>
        <v/>
      </c>
      <c r="X71" s="185" t="str">
        <f t="shared" si="239"/>
        <v>,</v>
      </c>
      <c r="Y71" s="185">
        <f t="shared" si="240"/>
        <v>250</v>
      </c>
      <c r="Z71" s="218" t="str">
        <f t="shared" si="241"/>
        <v>)</v>
      </c>
      <c r="AA71" s="175" t="str">
        <f t="shared" si="242"/>
        <v/>
      </c>
      <c r="AB71" s="183" t="str">
        <f t="shared" si="243"/>
        <v/>
      </c>
      <c r="AC71" s="184" t="str">
        <f t="shared" si="244"/>
        <v/>
      </c>
      <c r="AD71" s="225" t="str">
        <f t="shared" si="245"/>
        <v/>
      </c>
      <c r="AE71" s="176" t="str">
        <f t="shared" si="246"/>
        <v/>
      </c>
      <c r="AF71" s="168" t="str">
        <f t="shared" si="247"/>
        <v/>
      </c>
      <c r="AG71" s="168" t="str">
        <f t="shared" si="248"/>
        <v/>
      </c>
      <c r="AH71" s="179" t="str">
        <f t="shared" si="249"/>
        <v/>
      </c>
      <c r="AI71" s="256" t="str">
        <f t="shared" si="250"/>
        <v/>
      </c>
      <c r="AJ71" s="185" t="str">
        <f t="shared" si="251"/>
        <v/>
      </c>
      <c r="AK71" s="185" t="str">
        <f t="shared" si="252"/>
        <v/>
      </c>
      <c r="AL71" s="185" t="str">
        <f t="shared" si="253"/>
        <v/>
      </c>
      <c r="AM71" s="185" t="str">
        <f t="shared" si="254"/>
        <v/>
      </c>
      <c r="AN71" s="185" t="str">
        <f t="shared" si="255"/>
        <v/>
      </c>
    </row>
    <row r="72" spans="1:40" ht="36.5" thickTop="1" thickBot="1">
      <c r="C72" s="293"/>
      <c r="D72" s="300"/>
      <c r="E72" s="300"/>
      <c r="F72" s="300"/>
      <c r="G72" s="300"/>
      <c r="H72" s="300"/>
      <c r="I72" s="300"/>
      <c r="J72" s="300"/>
      <c r="K72" s="300"/>
      <c r="L72" s="212" t="s">
        <v>2299</v>
      </c>
      <c r="M72" s="218" t="str">
        <f t="shared" si="7"/>
        <v/>
      </c>
      <c r="N72" s="183" t="str">
        <f t="shared" si="1"/>
        <v/>
      </c>
      <c r="O72" s="216" t="str">
        <f t="shared" si="8"/>
        <v/>
      </c>
      <c r="P72" s="225" t="str">
        <f t="shared" si="2"/>
        <v/>
      </c>
      <c r="Q72" s="217" t="str">
        <f t="shared" si="9"/>
        <v/>
      </c>
      <c r="R72" s="168" t="str">
        <f t="shared" si="10"/>
        <v/>
      </c>
      <c r="S72" s="218" t="str">
        <f t="shared" si="11"/>
        <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6.5" thickTop="1">
      <c r="B73" s="211"/>
      <c r="C73" s="211"/>
      <c r="D73" s="211"/>
      <c r="E73" s="211"/>
      <c r="F73" s="211"/>
      <c r="G73" s="211"/>
      <c r="H73" s="211"/>
      <c r="I73" s="211"/>
      <c r="J73" s="211"/>
      <c r="K73" s="211"/>
      <c r="L73" s="213" t="str">
        <f ca="1">_xlfn.CONCAT("]}, // ULTIMA LINEA DEL CANTO: ",L1)</f>
        <v>]}, // ULTIMA LINEA DEL CANTO: ALELUYA, BENDECID AL SEÑOR</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A0BE9-A8FC-466F-8CDE-F3404A48CB72}">
          <x14:formula1>
            <xm:f>List!$B$1:$B$4</xm:f>
          </x14:formula1>
          <xm:sqref>C12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BEF70-2D9A-40AB-A430-44E0A406FFEF}">
  <sheetPr codeName="Sheet32">
    <tabColor rgb="FF00B0F0"/>
  </sheetPr>
  <dimension ref="A1:AN61"/>
  <sheetViews>
    <sheetView zoomScale="85" zoomScaleNormal="85" workbookViewId="0">
      <pane xSplit="2" ySplit="1" topLeftCell="C15" activePane="bottomRight" state="frozen"/>
      <selection pane="topRight" activeCell="C1" sqref="C1"/>
      <selection pane="bottomLeft" activeCell="A2" sqref="A2"/>
      <selection pane="bottomRight" activeCell="G23" sqref="G23"/>
    </sheetView>
  </sheetViews>
  <sheetFormatPr defaultRowHeight="14.5"/>
  <cols>
    <col min="2" max="2" width="13.1796875" customWidth="1"/>
    <col min="3" max="3" width="60.81640625" bestFit="1" customWidth="1"/>
    <col min="4" max="11" width="6.81640625" style="301"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15</v>
      </c>
      <c r="E1" s="302"/>
      <c r="F1" s="302"/>
      <c r="G1" s="302"/>
      <c r="H1" s="302"/>
      <c r="I1" s="302"/>
      <c r="J1" s="302"/>
      <c r="K1" s="302"/>
      <c r="L1" s="165" t="str">
        <f ca="1">VLOOKUP(C1,'Codigo Canto'!A3:AQ236,38,FALSE)</f>
        <v>ALELUYA, YA LLEGÓ EL REINO</v>
      </c>
      <c r="O1" s="136"/>
      <c r="P1" s="136"/>
      <c r="Q1" s="14"/>
      <c r="AE1" s="14"/>
      <c r="AF1" s="14"/>
    </row>
    <row r="2" spans="2:32" ht="34.5">
      <c r="B2" s="163" t="s">
        <v>2281</v>
      </c>
      <c r="C2" s="226"/>
      <c r="D2" s="303"/>
      <c r="E2" s="303"/>
      <c r="F2" s="303"/>
      <c r="G2" s="303"/>
      <c r="H2" s="303"/>
      <c r="I2" s="303"/>
      <c r="J2" s="303"/>
      <c r="K2" s="303"/>
      <c r="L2" s="48" t="s">
        <v>1421</v>
      </c>
    </row>
    <row r="3" spans="2:32" ht="23">
      <c r="L3" s="48" t="s">
        <v>1422</v>
      </c>
    </row>
    <row r="4" spans="2:32" ht="23">
      <c r="L4" s="48" t="str">
        <f ca="1">_xlfn.CONCAT("║                ",L1,"               ║")</f>
        <v>║                ALELUYA, YA LLEGÓ EL REINO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L7" s="164" t="str">
        <f ca="1">_xlfn.CONCAT("        id: ","""",C7,"""",",")</f>
        <v xml:space="preserve">        id: "aleluyayallegoelreino",</v>
      </c>
    </row>
    <row r="8" spans="2:32" ht="23">
      <c r="C8" t="str">
        <f ca="1">PROPER(L1)</f>
        <v>Aleluya, Ya Llegó El Reino</v>
      </c>
      <c r="L8" s="164" t="str">
        <f ca="1">_xlfn.CONCAT("        tt: ","""",C8,"""",",")</f>
        <v xml:space="preserve">        tt: "Aleluya, Ya Llegó El Reino",</v>
      </c>
    </row>
    <row r="9" spans="2:32" ht="23">
      <c r="C9" t="str">
        <f ca="1">PROPER(L1)</f>
        <v>Aleluya, Ya Llegó El Reino</v>
      </c>
      <c r="L9" s="164" t="str">
        <f ca="1">_xlfn.CONCAT("        title: ","""",C9,"""",",")</f>
        <v xml:space="preserve">        title: "Aleluya, Ya Llegó El Reino",</v>
      </c>
    </row>
    <row r="10" spans="2:32" ht="23">
      <c r="C10" t="str">
        <f ca="1">VLOOKUP(C1,'Codigo Canto'!A3:AQ236,12,FALSE)</f>
        <v>Apocalipsis 19,6-9</v>
      </c>
      <c r="L10" s="164" t="str">
        <f ca="1">_xlfn.CONCAT("        ","subtitle: ","""",C10,"""",",")</f>
        <v xml:space="preserve">        subtitle: "Apocalipsis 19,6-9",</v>
      </c>
    </row>
    <row r="11" spans="2:32" ht="23">
      <c r="C11" t="str">
        <f ca="1">VLOOKUP(C1,Codigo!A3:AP240,42,FALSE)</f>
        <v>category: ["PreCatecumenado","Entrada","Antiguo Testamento"],</v>
      </c>
      <c r="L11" s="164" t="str">
        <f ca="1">_xlfn.CONCAT("        ",C11)</f>
        <v xml:space="preserve">        category: ["PreCatecumenado","Entrada","Antiguo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15</v>
      </c>
      <c r="L15" s="164" t="str">
        <f ca="1">_xlfn.CONCAT("        dbno: ","""",C15,"""",",")</f>
        <v xml:space="preserve">        dbno: "15",</v>
      </c>
    </row>
    <row r="16" spans="2:32" ht="23">
      <c r="L16" s="164" t="str">
        <f>_xlfn.CONCAT("        notes: ","""",C16,"""",",")</f>
        <v xml:space="preserve">        notes: "",</v>
      </c>
    </row>
    <row r="17" spans="1:40" ht="23">
      <c r="C17" t="s">
        <v>2347</v>
      </c>
      <c r="L17" s="164" t="str">
        <f>_xlfn.CONCAT("        mant: ","""",C17,"""",",")</f>
        <v xml:space="preserve">        mant: "Si",</v>
      </c>
    </row>
    <row r="18" spans="1:40" ht="23">
      <c r="C18" t="str">
        <f ca="1">C7</f>
        <v>aleluyayallegoelreino</v>
      </c>
      <c r="L18" s="164" t="str">
        <f ca="1">_xlfn.CONCAT("        audioSrc: ","""/audio/",C18,".mp3""",",")</f>
        <v xml:space="preserve">        audioSrc: "/audio/aleluyayallegoelreino.mp3",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14</v>
      </c>
      <c r="C24" t="str">
        <f ca="1">VLOOKUP(B24,Buscador!A3:AP240,31,FALSE)</f>
        <v>/resucito/src/index.html?canto=aleluyabendecidalsenor</v>
      </c>
      <c r="L24" s="164" t="str">
        <f ca="1">_xlfn.CONCAT("        ant: ","""",C24,"""",",")</f>
        <v xml:space="preserve">        ant: "/resucito/src/index.html?canto=aleluyabendecidalsenor",</v>
      </c>
    </row>
    <row r="25" spans="1:40" ht="23">
      <c r="B25">
        <f ca="1">+C1+1</f>
        <v>16</v>
      </c>
      <c r="C25" t="str">
        <f ca="1">VLOOKUP(B25,Buscador!A3:AP240,31,FALSE)</f>
        <v>/resucito/src/index.html?canto=alzaospuertas</v>
      </c>
      <c r="L25" s="164" t="str">
        <f ca="1">_xlfn.CONCAT("        sig: ","""",C25,"""",",")</f>
        <v xml:space="preserve">        sig: "/resucito/src/index.html?canto=alzaospuertas",</v>
      </c>
    </row>
    <row r="26" spans="1:40" ht="23">
      <c r="L26" s="48" t="s">
        <v>2279</v>
      </c>
    </row>
    <row r="27" spans="1:40" ht="36" thickBot="1">
      <c r="C27" s="314"/>
      <c r="D27" s="315"/>
      <c r="E27" s="315"/>
      <c r="F27" s="315"/>
      <c r="G27" s="315"/>
      <c r="H27" s="315"/>
      <c r="I27" s="315"/>
      <c r="J27" s="315"/>
      <c r="K27" s="315"/>
      <c r="L27" s="316" t="s">
        <v>2313</v>
      </c>
    </row>
    <row r="28" spans="1:40" ht="24.5" thickTop="1" thickBot="1">
      <c r="A28">
        <v>1</v>
      </c>
      <c r="C28" s="251" t="s">
        <v>2505</v>
      </c>
      <c r="D28" s="304" t="s">
        <v>1131</v>
      </c>
      <c r="E28" s="304"/>
      <c r="F28" s="305" t="s">
        <v>1111</v>
      </c>
      <c r="G28" s="306"/>
      <c r="H28" s="304" t="s">
        <v>1112</v>
      </c>
      <c r="I28" s="304" t="s">
        <v>1121</v>
      </c>
      <c r="J28" s="307"/>
      <c r="K28" s="308"/>
      <c r="L28" s="271" t="str">
        <f t="shared" ref="L28:L43" si="0">IF(C28="","",_xlfn.CONCAT("            { line: ","""",C28,", ",M28:AN28,""", sC: ","""",B28,"""},"))</f>
        <v xml:space="preserve">            { line: "ALELUYA,ALELUYA,ALELUYA., (Do,,15)(Mi,,250)(La,m,350)", sC: ""},</v>
      </c>
      <c r="M28" s="218" t="str">
        <f>IF(N28="","","(")</f>
        <v>(</v>
      </c>
      <c r="N28" s="183" t="str">
        <f t="shared" ref="N28:N54" si="1">IF(D28="","",D28)</f>
        <v>Do</v>
      </c>
      <c r="O28" s="216" t="str">
        <f>IF(N28="","",",")</f>
        <v>,</v>
      </c>
      <c r="P28" s="225" t="str">
        <f t="shared" ref="P28:P54" si="2">IF(E28="","",E28)</f>
        <v/>
      </c>
      <c r="Q28" s="217" t="str">
        <f>IF(N28="","",",")</f>
        <v>,</v>
      </c>
      <c r="R28" s="168">
        <f>IF(N28="","",15)</f>
        <v>15</v>
      </c>
      <c r="S28" s="218" t="str">
        <f>IF(N28="","",")")</f>
        <v>)</v>
      </c>
      <c r="T28" s="219" t="str">
        <f>IF(U28="","","(")</f>
        <v>(</v>
      </c>
      <c r="U28" s="181" t="str">
        <f t="shared" ref="U28:U54" si="3">IF(F28="","",F28)</f>
        <v>Mi</v>
      </c>
      <c r="V28" s="185" t="str">
        <f>IF(U28="","",",")</f>
        <v>,</v>
      </c>
      <c r="W28" s="177" t="str">
        <f t="shared" ref="W28:W54" si="4">IF(G28="","",G28)</f>
        <v/>
      </c>
      <c r="X28" s="185" t="str">
        <f>IF(U28="","",",")</f>
        <v>,</v>
      </c>
      <c r="Y28" s="185">
        <f>IF(U28="","",250)</f>
        <v>250</v>
      </c>
      <c r="Z28" s="218" t="str">
        <f>IF(U28="","",")")</f>
        <v>)</v>
      </c>
      <c r="AA28" s="175" t="str">
        <f>IF(AB28="","","(")</f>
        <v>(</v>
      </c>
      <c r="AB28" s="183" t="str">
        <f t="shared" ref="AB28:AB54" si="5">IF(H28="","",H28)</f>
        <v>La</v>
      </c>
      <c r="AC28" s="184" t="str">
        <f>IF(AB28="","",",")</f>
        <v>,</v>
      </c>
      <c r="AD28" s="225" t="str">
        <f>IF(I28="","",I28)</f>
        <v>m</v>
      </c>
      <c r="AE28" s="176" t="str">
        <f>IF(AB28="","",",")</f>
        <v>,</v>
      </c>
      <c r="AF28" s="168">
        <f>IF(AB28="","",350)</f>
        <v>350</v>
      </c>
      <c r="AG28" s="168" t="str">
        <f>IF(AB28="","",")")</f>
        <v>)</v>
      </c>
      <c r="AH28" s="179" t="str">
        <f>IF(AI28="","","(")</f>
        <v/>
      </c>
      <c r="AI28" s="256" t="str">
        <f t="shared" ref="AI28:AI54" si="6">IF(J28="","",J28)</f>
        <v/>
      </c>
      <c r="AJ28" s="185" t="str">
        <f>IF(AI28="","",",")</f>
        <v/>
      </c>
      <c r="AK28" s="185" t="str">
        <f>IF(K28="","",K28)</f>
        <v/>
      </c>
      <c r="AL28" s="185" t="str">
        <f>IF(AI28="","",",")</f>
        <v/>
      </c>
      <c r="AM28" s="185" t="str">
        <f>IF(AI28="","",450)</f>
        <v/>
      </c>
      <c r="AN28" s="185" t="str">
        <f>IF(AI28="","",")")</f>
        <v/>
      </c>
    </row>
    <row r="29" spans="1:40" ht="24.5" thickTop="1" thickBot="1">
      <c r="A29">
        <f>+A28+1</f>
        <v>2</v>
      </c>
      <c r="C29" s="251" t="s">
        <v>2505</v>
      </c>
      <c r="D29" s="304" t="s">
        <v>1131</v>
      </c>
      <c r="E29" s="304"/>
      <c r="F29" s="306" t="s">
        <v>1111</v>
      </c>
      <c r="G29" s="306"/>
      <c r="H29" s="304" t="s">
        <v>1112</v>
      </c>
      <c r="I29" s="304" t="s">
        <v>1121</v>
      </c>
      <c r="J29" s="308"/>
      <c r="K29" s="308"/>
      <c r="L29" s="271" t="str">
        <f t="shared" si="0"/>
        <v xml:space="preserve">            { line: "ALELUYA,ALELUYA,ALELUYA., (Do,,15)(Mi,,250)(La,m,350)", sC: ""},</v>
      </c>
      <c r="M29" s="218" t="str">
        <f t="shared" ref="M29:M54" si="7">IF(N29="","","(")</f>
        <v>(</v>
      </c>
      <c r="N29" s="183" t="str">
        <f t="shared" si="1"/>
        <v>Do</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v>
      </c>
      <c r="U29" s="181" t="str">
        <f t="shared" si="3"/>
        <v>Mi</v>
      </c>
      <c r="V29" s="185" t="str">
        <f t="shared" ref="V29:V54" si="13">IF(U29="","",",")</f>
        <v>,</v>
      </c>
      <c r="W29" s="177" t="str">
        <f t="shared" si="4"/>
        <v/>
      </c>
      <c r="X29" s="185" t="str">
        <f t="shared" ref="X29:X54" si="14">IF(U29="","",",")</f>
        <v>,</v>
      </c>
      <c r="Y29" s="185">
        <f t="shared" ref="Y29:Y54" si="15">IF(U29="","",250)</f>
        <v>250</v>
      </c>
      <c r="Z29" s="218" t="str">
        <f t="shared" ref="Z29:Z54" si="16">IF(U29="","",")")</f>
        <v>)</v>
      </c>
      <c r="AA29" s="175" t="str">
        <f t="shared" ref="AA29:AA54" si="17">IF(AB29="","","(")</f>
        <v>(</v>
      </c>
      <c r="AB29" s="183" t="str">
        <f t="shared" si="5"/>
        <v>La</v>
      </c>
      <c r="AC29" s="184" t="str">
        <f t="shared" ref="AC29:AC54" si="18">IF(AB29="","",",")</f>
        <v>,</v>
      </c>
      <c r="AD29" s="225" t="str">
        <f t="shared" ref="AD29:AD54" si="19">IF(I29="","",I29)</f>
        <v>m</v>
      </c>
      <c r="AE29" s="176" t="str">
        <f t="shared" ref="AE29:AE54" si="20">IF(AB29="","",",")</f>
        <v>,</v>
      </c>
      <c r="AF29" s="168">
        <f t="shared" ref="AF29:AF54" si="21">IF(AB29="","",350)</f>
        <v>350</v>
      </c>
      <c r="AG29" s="168" t="str">
        <f t="shared" ref="AG29:AG54" si="22">IF(AB29="","",")")</f>
        <v>)</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6.5" thickTop="1" thickBot="1">
      <c r="C30" s="297"/>
      <c r="D30" s="309"/>
      <c r="E30" s="309"/>
      <c r="F30" s="309"/>
      <c r="G30" s="309"/>
      <c r="H30" s="309"/>
      <c r="I30" s="309"/>
      <c r="J30" s="309"/>
      <c r="K30" s="309"/>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2541</v>
      </c>
      <c r="D31" s="310" t="s">
        <v>1131</v>
      </c>
      <c r="E31" s="310"/>
      <c r="F31" s="306" t="s">
        <v>1111</v>
      </c>
      <c r="G31" s="306"/>
      <c r="H31" s="304"/>
      <c r="I31" s="304"/>
      <c r="J31" s="308"/>
      <c r="K31" s="308"/>
      <c r="L31" s="271" t="str">
        <f t="shared" si="0"/>
        <v xml:space="preserve">            { line: "Ya llegó el Reino, (Do,,15)(Mi,,250)",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Mi</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3" si="29">+A31+1</f>
        <v>4</v>
      </c>
      <c r="B32" t="s">
        <v>1079</v>
      </c>
      <c r="C32" s="13" t="s">
        <v>2542</v>
      </c>
      <c r="D32" s="310" t="s">
        <v>1112</v>
      </c>
      <c r="E32" s="310" t="s">
        <v>1121</v>
      </c>
      <c r="F32" s="306"/>
      <c r="G32" s="306"/>
      <c r="H32" s="304"/>
      <c r="I32" s="304"/>
      <c r="J32" s="308"/>
      <c r="K32" s="308"/>
      <c r="L32" s="271" t="str">
        <f t="shared" si="0"/>
        <v xml:space="preserve">            { line: "del Señor y su Cristo., (La,m,15)", sC: "mt"},</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2541</v>
      </c>
      <c r="D33" s="310" t="s">
        <v>1131</v>
      </c>
      <c r="E33" s="310"/>
      <c r="F33" s="306" t="s">
        <v>1111</v>
      </c>
      <c r="G33" s="306"/>
      <c r="H33" s="304"/>
      <c r="I33" s="304"/>
      <c r="J33" s="308"/>
      <c r="K33" s="308"/>
      <c r="L33" s="271" t="str">
        <f>IF(C33="","",_xlfn.CONCAT("            { line: ","""",C33,", ",M33:AN33,""", sC: ","""",B33,"""},"))</f>
        <v xml:space="preserve">            { line: "Ya llegó el Reino, (Do,,15)(Mi,,250)",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2543</v>
      </c>
      <c r="D34" s="310" t="s">
        <v>1112</v>
      </c>
      <c r="E34" s="310" t="s">
        <v>1121</v>
      </c>
      <c r="F34" s="306"/>
      <c r="G34" s="306"/>
      <c r="H34" s="304"/>
      <c r="I34" s="304"/>
      <c r="J34" s="308"/>
      <c r="K34" s="308"/>
      <c r="L34" s="271" t="str">
        <f>IF(C34="","",_xlfn.CONCAT("            { line: ","""",C34,", ",M34:AN34,""", sC: ","""",B34,"""},"))</f>
        <v xml:space="preserve">            { line: "del Señor nuestro Dios.,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309"/>
      <c r="E35" s="309"/>
      <c r="F35" s="309"/>
      <c r="G35" s="309"/>
      <c r="H35" s="309"/>
      <c r="I35" s="309"/>
      <c r="J35" s="309"/>
      <c r="K35" s="309"/>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C36" s="203" t="s">
        <v>2422</v>
      </c>
      <c r="D36" s="311"/>
      <c r="E36" s="311"/>
      <c r="F36" s="311"/>
      <c r="G36" s="311"/>
      <c r="H36" s="311"/>
      <c r="I36" s="311"/>
      <c r="J36" s="311"/>
      <c r="K36" s="311"/>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4.5" thickTop="1" thickBot="1">
      <c r="B37" t="s">
        <v>2309</v>
      </c>
      <c r="C37" s="285" t="s">
        <v>2505</v>
      </c>
      <c r="D37" s="312" t="s">
        <v>1131</v>
      </c>
      <c r="E37" s="312"/>
      <c r="F37" s="312" t="s">
        <v>1111</v>
      </c>
      <c r="G37" s="312"/>
      <c r="H37" s="312" t="s">
        <v>1112</v>
      </c>
      <c r="I37" s="312" t="s">
        <v>1121</v>
      </c>
      <c r="J37" s="312"/>
      <c r="K37" s="312"/>
      <c r="L37" s="283" t="str">
        <f>IF(C37="","",_xlfn.CONCAT("       triggerLine: ","""",C37,", ",M37:AN37,""", sC: ","""",B37,""", lines: ["))</f>
        <v xml:space="preserve">       triggerLine: "ALELUYA,ALELUYA,ALELUYA., (Do,,15)(Mi,,250)(La,m,350)", sC: "mt as ta", lines: [</v>
      </c>
      <c r="M37" s="218" t="str">
        <f t="shared" si="30"/>
        <v>(</v>
      </c>
      <c r="N37" s="183" t="str">
        <f t="shared" si="31"/>
        <v>Do</v>
      </c>
      <c r="O37" s="216" t="str">
        <f t="shared" si="32"/>
        <v>,</v>
      </c>
      <c r="P37" s="225" t="str">
        <f t="shared" si="33"/>
        <v/>
      </c>
      <c r="Q37" s="217" t="str">
        <f t="shared" si="34"/>
        <v>,</v>
      </c>
      <c r="R37" s="168">
        <f t="shared" si="35"/>
        <v>15</v>
      </c>
      <c r="S37" s="218" t="str">
        <f t="shared" si="36"/>
        <v>)</v>
      </c>
      <c r="T37" s="219" t="str">
        <f t="shared" si="37"/>
        <v>(</v>
      </c>
      <c r="U37" s="181" t="str">
        <f t="shared" si="38"/>
        <v>Mi</v>
      </c>
      <c r="V37" s="185" t="str">
        <f t="shared" si="39"/>
        <v>,</v>
      </c>
      <c r="W37" s="177" t="str">
        <f t="shared" si="40"/>
        <v/>
      </c>
      <c r="X37" s="185" t="str">
        <f t="shared" si="41"/>
        <v>,</v>
      </c>
      <c r="Y37" s="185">
        <f t="shared" si="42"/>
        <v>250</v>
      </c>
      <c r="Z37" s="218" t="str">
        <f t="shared" si="43"/>
        <v>)</v>
      </c>
      <c r="AA37" s="175" t="str">
        <f t="shared" si="44"/>
        <v>(</v>
      </c>
      <c r="AB37" s="183" t="str">
        <f t="shared" si="45"/>
        <v>La</v>
      </c>
      <c r="AC37" s="184" t="str">
        <f t="shared" si="46"/>
        <v>,</v>
      </c>
      <c r="AD37" s="225" t="str">
        <f t="shared" si="47"/>
        <v>m</v>
      </c>
      <c r="AE37" s="176" t="str">
        <f t="shared" si="48"/>
        <v>,</v>
      </c>
      <c r="AF37" s="168">
        <f t="shared" si="49"/>
        <v>350</v>
      </c>
      <c r="AG37" s="168" t="str">
        <f t="shared" si="50"/>
        <v>)</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1:40" ht="24.5" thickTop="1" thickBot="1">
      <c r="B38" t="s">
        <v>2282</v>
      </c>
      <c r="C38" s="284" t="s">
        <v>2505</v>
      </c>
      <c r="D38" s="312" t="s">
        <v>1131</v>
      </c>
      <c r="E38" s="312"/>
      <c r="F38" s="312" t="s">
        <v>1111</v>
      </c>
      <c r="G38" s="312"/>
      <c r="H38" s="312" t="s">
        <v>1112</v>
      </c>
      <c r="I38" s="312" t="s">
        <v>1121</v>
      </c>
      <c r="J38" s="312"/>
      <c r="K38" s="312"/>
      <c r="L38" s="210" t="str">
        <f>IF(C38="","",_xlfn.CONCAT("            { line: ","""",C38,", ",M38:AN38,""", sC: ","""",B38,"""},  ]},"))</f>
        <v xml:space="preserve">            { line: "ALELUYA,ALELUYA,ALELUYA., (Do,,15)(Mi,,250)(La,m,350)", sC: "as"},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v>
      </c>
      <c r="U38" s="181" t="str">
        <f t="shared" si="38"/>
        <v>Mi</v>
      </c>
      <c r="V38" s="185" t="str">
        <f t="shared" si="39"/>
        <v>,</v>
      </c>
      <c r="W38" s="177" t="str">
        <f t="shared" si="40"/>
        <v/>
      </c>
      <c r="X38" s="185" t="str">
        <f t="shared" si="41"/>
        <v>,</v>
      </c>
      <c r="Y38" s="185">
        <f t="shared" si="42"/>
        <v>250</v>
      </c>
      <c r="Z38" s="218" t="str">
        <f t="shared" si="43"/>
        <v>)</v>
      </c>
      <c r="AA38" s="175" t="str">
        <f t="shared" si="44"/>
        <v>(</v>
      </c>
      <c r="AB38" s="183" t="str">
        <f t="shared" si="45"/>
        <v>La</v>
      </c>
      <c r="AC38" s="184" t="str">
        <f t="shared" si="46"/>
        <v>,</v>
      </c>
      <c r="AD38" s="225" t="str">
        <f t="shared" si="47"/>
        <v>m</v>
      </c>
      <c r="AE38" s="176" t="str">
        <f t="shared" si="48"/>
        <v>,</v>
      </c>
      <c r="AF38" s="168">
        <f t="shared" si="49"/>
        <v>350</v>
      </c>
      <c r="AG38" s="168" t="str">
        <f t="shared" si="50"/>
        <v>)</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6.5" thickTop="1" thickBot="1">
      <c r="C39" s="297"/>
      <c r="D39" s="309"/>
      <c r="E39" s="309"/>
      <c r="F39" s="309"/>
      <c r="G39" s="309"/>
      <c r="H39" s="309"/>
      <c r="I39" s="309"/>
      <c r="J39" s="309"/>
      <c r="K39" s="309"/>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4.5" thickTop="1" thickBot="1">
      <c r="A40">
        <f>+A34+1</f>
        <v>7</v>
      </c>
      <c r="B40" t="s">
        <v>1079</v>
      </c>
      <c r="C40" s="13" t="s">
        <v>2544</v>
      </c>
      <c r="D40" s="310" t="s">
        <v>1131</v>
      </c>
      <c r="E40" s="310"/>
      <c r="F40" s="306" t="s">
        <v>1111</v>
      </c>
      <c r="G40" s="306"/>
      <c r="H40" s="304"/>
      <c r="I40" s="304"/>
      <c r="J40" s="308"/>
      <c r="K40" s="308"/>
      <c r="L40" s="271" t="str">
        <f t="shared" si="0"/>
        <v xml:space="preserve">            { line: "Démosle gloria,, (Do,,15)(Mi,,250)", sC: "mt"},</v>
      </c>
      <c r="M40" s="218" t="str">
        <f t="shared" si="7"/>
        <v>(</v>
      </c>
      <c r="N40" s="183" t="str">
        <f t="shared" si="1"/>
        <v>Do</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8</v>
      </c>
      <c r="C41" s="13" t="s">
        <v>2545</v>
      </c>
      <c r="D41" s="310" t="s">
        <v>1112</v>
      </c>
      <c r="E41" s="310" t="s">
        <v>1121</v>
      </c>
      <c r="F41" s="306"/>
      <c r="G41" s="306"/>
      <c r="H41" s="304"/>
      <c r="I41" s="304"/>
      <c r="J41" s="308"/>
      <c r="K41" s="308"/>
      <c r="L41" s="271" t="str">
        <f>IF(C41="","",_xlfn.CONCAT("            { line: ","""",C41,", ",M41:AN41,""", sC: ","""",B41,"""},"))</f>
        <v xml:space="preserve">            { line: "han llegado las bodas.,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9</v>
      </c>
      <c r="C42" s="13" t="s">
        <v>2544</v>
      </c>
      <c r="D42" s="310" t="s">
        <v>1131</v>
      </c>
      <c r="E42" s="310"/>
      <c r="F42" s="306" t="s">
        <v>1111</v>
      </c>
      <c r="G42" s="306"/>
      <c r="H42" s="304"/>
      <c r="I42" s="304"/>
      <c r="J42" s="308"/>
      <c r="K42" s="308"/>
      <c r="L42" s="271" t="str">
        <f t="shared" si="0"/>
        <v xml:space="preserve">            { line: "Démosle gloria,, (Do,,15)(Mi,,250)", sC: ""},</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v>
      </c>
      <c r="U42" s="181" t="str">
        <f t="shared" si="3"/>
        <v>Mi</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10</v>
      </c>
      <c r="B43" t="s">
        <v>1079</v>
      </c>
      <c r="C43" s="13" t="s">
        <v>2546</v>
      </c>
      <c r="D43" s="310" t="s">
        <v>1112</v>
      </c>
      <c r="E43" s="310" t="s">
        <v>1121</v>
      </c>
      <c r="F43" s="306"/>
      <c r="G43" s="306"/>
      <c r="H43" s="304"/>
      <c r="I43" s="304"/>
      <c r="J43" s="308"/>
      <c r="K43" s="308"/>
      <c r="L43" s="271" t="str">
        <f t="shared" si="0"/>
        <v xml:space="preserve">            { line: "las bodas con nuestro Dios., (La,m,15)", sC: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6.5" thickTop="1" thickBot="1">
      <c r="C44" s="297"/>
      <c r="D44" s="309"/>
      <c r="E44" s="309"/>
      <c r="F44" s="309"/>
      <c r="G44" s="309"/>
      <c r="H44" s="309"/>
      <c r="I44" s="309"/>
      <c r="J44" s="309"/>
      <c r="K44" s="309"/>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C45" s="203" t="s">
        <v>2422</v>
      </c>
      <c r="D45" s="311"/>
      <c r="E45" s="311"/>
      <c r="F45" s="311"/>
      <c r="G45" s="311"/>
      <c r="H45" s="311"/>
      <c r="I45" s="311"/>
      <c r="J45" s="311"/>
      <c r="K45" s="311"/>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B46" t="s">
        <v>2309</v>
      </c>
      <c r="C46" s="285" t="s">
        <v>2505</v>
      </c>
      <c r="D46" s="312" t="s">
        <v>1131</v>
      </c>
      <c r="E46" s="312"/>
      <c r="F46" s="312" t="s">
        <v>1111</v>
      </c>
      <c r="G46" s="312"/>
      <c r="H46" s="312" t="s">
        <v>1112</v>
      </c>
      <c r="I46" s="312" t="s">
        <v>1121</v>
      </c>
      <c r="J46" s="312"/>
      <c r="K46" s="312"/>
      <c r="L46" s="283" t="str">
        <f>IF(C46="","",_xlfn.CONCAT("       triggerLine: ","""",C46,", ",M46:AN46,""", sC: ","""",B46,""", lines: ["))</f>
        <v xml:space="preserve">       triggerLine: "ALELUYA,ALELUYA,ALELUYA., (Do,,15)(Mi,,250)(La,m,350)", sC: "mt as ta", lines: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v>
      </c>
      <c r="AB46" s="183" t="str">
        <f t="shared" si="5"/>
        <v>La</v>
      </c>
      <c r="AC46" s="184" t="str">
        <f t="shared" si="18"/>
        <v>,</v>
      </c>
      <c r="AD46" s="225" t="str">
        <f t="shared" si="19"/>
        <v>m</v>
      </c>
      <c r="AE46" s="176" t="str">
        <f t="shared" si="20"/>
        <v>,</v>
      </c>
      <c r="AF46" s="168">
        <f t="shared" si="21"/>
        <v>350</v>
      </c>
      <c r="AG46" s="168" t="str">
        <f t="shared" si="22"/>
        <v>)</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B47" t="s">
        <v>2282</v>
      </c>
      <c r="C47" s="284" t="s">
        <v>2505</v>
      </c>
      <c r="D47" s="312" t="s">
        <v>1131</v>
      </c>
      <c r="E47" s="312"/>
      <c r="F47" s="312" t="s">
        <v>1111</v>
      </c>
      <c r="G47" s="312"/>
      <c r="H47" s="312" t="s">
        <v>1112</v>
      </c>
      <c r="I47" s="312" t="s">
        <v>1121</v>
      </c>
      <c r="J47" s="312"/>
      <c r="K47" s="312"/>
      <c r="L47" s="210" t="str">
        <f>IF(C47="","",_xlfn.CONCAT("            { line: ","""",C47,", ",M47:AN47,""", sC: ","""",B47,"""},  ]},"))</f>
        <v xml:space="preserve">            { line: "ALELUYA,ALELUYA,ALELUYA., (Do,,15)(Mi,,250)(La,m,350)", sC: "as"},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Mi</v>
      </c>
      <c r="V47" s="185" t="str">
        <f t="shared" si="13"/>
        <v>,</v>
      </c>
      <c r="W47" s="177" t="str">
        <f t="shared" si="4"/>
        <v/>
      </c>
      <c r="X47" s="185" t="str">
        <f t="shared" si="14"/>
        <v>,</v>
      </c>
      <c r="Y47" s="185">
        <f t="shared" si="15"/>
        <v>250</v>
      </c>
      <c r="Z47" s="218" t="str">
        <f t="shared" si="16"/>
        <v>)</v>
      </c>
      <c r="AA47" s="175" t="str">
        <f t="shared" si="17"/>
        <v>(</v>
      </c>
      <c r="AB47" s="183" t="str">
        <f t="shared" si="5"/>
        <v>La</v>
      </c>
      <c r="AC47" s="184" t="str">
        <f t="shared" si="18"/>
        <v>,</v>
      </c>
      <c r="AD47" s="225" t="str">
        <f t="shared" si="19"/>
        <v>m</v>
      </c>
      <c r="AE47" s="176" t="str">
        <f t="shared" si="20"/>
        <v>,</v>
      </c>
      <c r="AF47" s="168">
        <f t="shared" si="21"/>
        <v>350</v>
      </c>
      <c r="AG47" s="168" t="str">
        <f t="shared" si="22"/>
        <v>)</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5" thickTop="1" thickBot="1">
      <c r="C48" s="317"/>
      <c r="D48" s="318"/>
      <c r="E48" s="318"/>
      <c r="F48" s="318"/>
      <c r="G48" s="318"/>
      <c r="H48" s="318"/>
      <c r="I48" s="318"/>
      <c r="J48" s="318"/>
      <c r="K48" s="318"/>
      <c r="L48" s="316"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v>1</v>
      </c>
      <c r="C49" s="13" t="s">
        <v>2547</v>
      </c>
      <c r="D49" s="310" t="s">
        <v>1131</v>
      </c>
      <c r="E49" s="304"/>
      <c r="F49" s="306"/>
      <c r="G49" s="306"/>
      <c r="H49" s="304"/>
      <c r="I49" s="304"/>
      <c r="J49" s="308"/>
      <c r="K49" s="308"/>
      <c r="L49" s="271" t="str">
        <f>IF(C49="","",_xlfn.CONCAT("            { line: ","""",C49,", ",M49:AN49,""", sC: ","""",B49,"""},"))</f>
        <v xml:space="preserve">            { line: "Bienaventurados, (Do,,15)", sC: ""},</v>
      </c>
      <c r="M49" s="218" t="str">
        <f t="shared" si="7"/>
        <v>(</v>
      </c>
      <c r="N49" s="183" t="str">
        <f t="shared" si="1"/>
        <v>Do</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+A49+1</f>
        <v>2</v>
      </c>
      <c r="C50" s="13" t="s">
        <v>2548</v>
      </c>
      <c r="D50" s="310" t="s">
        <v>1111</v>
      </c>
      <c r="E50" s="304"/>
      <c r="F50" s="306"/>
      <c r="G50" s="306"/>
      <c r="H50" s="304"/>
      <c r="I50" s="304"/>
      <c r="J50" s="308"/>
      <c r="K50" s="308"/>
      <c r="L50" s="271" t="str">
        <f t="shared" ref="L50:L54" si="58">IF(C50="","",_xlfn.CONCAT("            { line: ","""",C50,", ",M50:AN50,""", sC: ","""",B50,"""},"))</f>
        <v xml:space="preserve">            { line: "los invitados a bodas,,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ref="A51:A54" si="59">+A50+1</f>
        <v>3</v>
      </c>
      <c r="C51" s="13" t="s">
        <v>2549</v>
      </c>
      <c r="D51" s="310" t="s">
        <v>1112</v>
      </c>
      <c r="E51" s="304" t="s">
        <v>1121</v>
      </c>
      <c r="F51" s="306"/>
      <c r="G51" s="306"/>
      <c r="H51" s="304"/>
      <c r="I51" s="304"/>
      <c r="J51" s="308"/>
      <c r="K51" s="308"/>
      <c r="L51" s="271" t="str">
        <f t="shared" si="58"/>
        <v xml:space="preserve">            { line: "a las bodas del Cordero., (La,m,15)", sC: ""},</v>
      </c>
      <c r="M51" s="218" t="str">
        <f t="shared" si="7"/>
        <v>(</v>
      </c>
      <c r="N51" s="183" t="str">
        <f t="shared" si="1"/>
        <v>La</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59"/>
        <v>4</v>
      </c>
      <c r="B52" t="s">
        <v>1079</v>
      </c>
      <c r="C52" s="13" t="s">
        <v>2547</v>
      </c>
      <c r="D52" s="310" t="s">
        <v>1131</v>
      </c>
      <c r="E52" s="304"/>
      <c r="F52" s="306"/>
      <c r="G52" s="306"/>
      <c r="H52" s="304"/>
      <c r="I52" s="304"/>
      <c r="J52" s="308"/>
      <c r="K52" s="308"/>
      <c r="L52" s="271" t="str">
        <f t="shared" si="58"/>
        <v xml:space="preserve">            { line: "Bienaventurados, (Do,,15)", sC: "mt"},</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59"/>
        <v>5</v>
      </c>
      <c r="C53" s="13" t="s">
        <v>2548</v>
      </c>
      <c r="D53" s="310" t="s">
        <v>1111</v>
      </c>
      <c r="E53" s="304"/>
      <c r="F53" s="306"/>
      <c r="G53" s="306"/>
      <c r="H53" s="304"/>
      <c r="I53" s="304"/>
      <c r="J53" s="308"/>
      <c r="K53" s="308"/>
      <c r="L53" s="271" t="str">
        <f t="shared" si="58"/>
        <v xml:space="preserve">            { line: "los invitados a bodas,, (Mi,,15)", sC: ""},</v>
      </c>
      <c r="M53" s="218" t="str">
        <f t="shared" si="7"/>
        <v>(</v>
      </c>
      <c r="N53" s="183" t="str">
        <f t="shared" si="1"/>
        <v>Mi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59"/>
        <v>6</v>
      </c>
      <c r="C54" s="13" t="s">
        <v>2550</v>
      </c>
      <c r="D54" s="310" t="s">
        <v>1112</v>
      </c>
      <c r="E54" s="304" t="s">
        <v>1121</v>
      </c>
      <c r="F54" s="306"/>
      <c r="G54" s="306"/>
      <c r="H54" s="304"/>
      <c r="I54" s="304"/>
      <c r="J54" s="308"/>
      <c r="K54" s="308"/>
      <c r="L54" s="271" t="str">
        <f t="shared" si="58"/>
        <v xml:space="preserve">            { line: "a las bodas con el Señor., (La,m,15)", sC: ""},</v>
      </c>
      <c r="M54" s="218" t="str">
        <f t="shared" si="7"/>
        <v>(</v>
      </c>
      <c r="N54" s="183" t="str">
        <f t="shared" si="1"/>
        <v>La</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309"/>
      <c r="E55" s="309"/>
      <c r="F55" s="309"/>
      <c r="G55" s="309"/>
      <c r="H55" s="309"/>
      <c r="I55" s="309"/>
      <c r="J55" s="309"/>
      <c r="K55" s="309"/>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311"/>
      <c r="E56" s="311"/>
      <c r="F56" s="311"/>
      <c r="G56" s="311"/>
      <c r="H56" s="311"/>
      <c r="I56" s="311"/>
      <c r="J56" s="311"/>
      <c r="K56" s="311"/>
      <c r="L56" s="208" t="s">
        <v>2411</v>
      </c>
      <c r="M56" s="218" t="str">
        <f t="shared" ref="M56:M58" si="60">IF(N56="","","(")</f>
        <v/>
      </c>
      <c r="N56" s="183" t="str">
        <f t="shared" ref="N56:N58" si="61">IF(D56="","",D56)</f>
        <v/>
      </c>
      <c r="O56" s="216" t="str">
        <f t="shared" ref="O56:O58" si="62">IF(N56="","",",")</f>
        <v/>
      </c>
      <c r="P56" s="225" t="str">
        <f t="shared" ref="P56:P58" si="63">IF(E56="","",E56)</f>
        <v/>
      </c>
      <c r="Q56" s="217" t="str">
        <f t="shared" ref="Q56:Q58" si="64">IF(N56="","",",")</f>
        <v/>
      </c>
      <c r="R56" s="168" t="str">
        <f t="shared" ref="R56:R58" si="65">IF(N56="","",15)</f>
        <v/>
      </c>
      <c r="S56" s="218" t="str">
        <f t="shared" ref="S56:S58" si="66">IF(N56="","",")")</f>
        <v/>
      </c>
      <c r="T56" s="219" t="str">
        <f t="shared" ref="T56:T58" si="67">IF(U56="","","(")</f>
        <v/>
      </c>
      <c r="U56" s="181" t="str">
        <f t="shared" ref="U56:U58" si="68">IF(F56="","",F56)</f>
        <v/>
      </c>
      <c r="V56" s="185" t="str">
        <f t="shared" ref="V56:V58" si="69">IF(U56="","",",")</f>
        <v/>
      </c>
      <c r="W56" s="177" t="str">
        <f t="shared" ref="W56:W58" si="70">IF(G56="","",G56)</f>
        <v/>
      </c>
      <c r="X56" s="185" t="str">
        <f t="shared" ref="X56:X58" si="71">IF(U56="","",",")</f>
        <v/>
      </c>
      <c r="Y56" s="185" t="str">
        <f t="shared" ref="Y56:Y58" si="72">IF(U56="","",250)</f>
        <v/>
      </c>
      <c r="Z56" s="218" t="str">
        <f t="shared" ref="Z56:Z58" si="73">IF(U56="","",")")</f>
        <v/>
      </c>
      <c r="AA56" s="175" t="str">
        <f t="shared" ref="AA56:AA58" si="74">IF(AB56="","","(")</f>
        <v/>
      </c>
      <c r="AB56" s="183" t="str">
        <f t="shared" ref="AB56:AB58" si="75">IF(H56="","",H56)</f>
        <v/>
      </c>
      <c r="AC56" s="184" t="str">
        <f t="shared" ref="AC56:AC58" si="76">IF(AB56="","",",")</f>
        <v/>
      </c>
      <c r="AD56" s="225" t="str">
        <f t="shared" ref="AD56:AD58" si="77">IF(I56="","",I56)</f>
        <v/>
      </c>
      <c r="AE56" s="176" t="str">
        <f t="shared" ref="AE56:AE58" si="78">IF(AB56="","",",")</f>
        <v/>
      </c>
      <c r="AF56" s="168" t="str">
        <f t="shared" ref="AF56:AF58" si="79">IF(AB56="","",350)</f>
        <v/>
      </c>
      <c r="AG56" s="168" t="str">
        <f t="shared" ref="AG56:AG58" si="80">IF(AB56="","",")")</f>
        <v/>
      </c>
      <c r="AH56" s="179" t="str">
        <f t="shared" ref="AH56:AH58" si="81">IF(AI56="","","(")</f>
        <v/>
      </c>
      <c r="AI56" s="256" t="str">
        <f t="shared" ref="AI56:AI58" si="82">IF(J56="","",J56)</f>
        <v/>
      </c>
      <c r="AJ56" s="185" t="str">
        <f t="shared" ref="AJ56:AJ58" si="83">IF(AI56="","",",")</f>
        <v/>
      </c>
      <c r="AK56" s="185" t="str">
        <f t="shared" ref="AK56:AK58" si="84">IF(K56="","",K56)</f>
        <v/>
      </c>
      <c r="AL56" s="185" t="str">
        <f t="shared" ref="AL56:AL58" si="85">IF(AI56="","",",")</f>
        <v/>
      </c>
      <c r="AM56" s="185" t="str">
        <f t="shared" ref="AM56:AM58" si="86">IF(AI56="","",450)</f>
        <v/>
      </c>
      <c r="AN56" s="185" t="str">
        <f t="shared" ref="AN56:AN58" si="87">IF(AI56="","",")")</f>
        <v/>
      </c>
    </row>
    <row r="57" spans="1:40" ht="24.5" thickTop="1" thickBot="1">
      <c r="B57" t="s">
        <v>2309</v>
      </c>
      <c r="C57" s="285" t="s">
        <v>2505</v>
      </c>
      <c r="D57" s="312" t="s">
        <v>1131</v>
      </c>
      <c r="E57" s="312"/>
      <c r="F57" s="312" t="s">
        <v>1111</v>
      </c>
      <c r="G57" s="312"/>
      <c r="H57" s="312" t="s">
        <v>1112</v>
      </c>
      <c r="I57" s="312" t="s">
        <v>1121</v>
      </c>
      <c r="J57" s="312"/>
      <c r="K57" s="312"/>
      <c r="L57" s="283" t="str">
        <f>IF(C57="","",_xlfn.CONCAT("       triggerLine: ","""",C57,", ",M57:AN57,""", sC: ","""",B57,""", lines: ["))</f>
        <v xml:space="preserve">       triggerLine: "ALELUYA,ALELUYA,ALELUYA., (Do,,15)(Mi,,250)(La,m,350)", sC: "mt as ta", lines: [</v>
      </c>
      <c r="M57" s="218" t="str">
        <f t="shared" si="60"/>
        <v>(</v>
      </c>
      <c r="N57" s="183" t="str">
        <f t="shared" si="61"/>
        <v>Do</v>
      </c>
      <c r="O57" s="216" t="str">
        <f t="shared" si="62"/>
        <v>,</v>
      </c>
      <c r="P57" s="225" t="str">
        <f t="shared" si="63"/>
        <v/>
      </c>
      <c r="Q57" s="217" t="str">
        <f t="shared" si="64"/>
        <v>,</v>
      </c>
      <c r="R57" s="168">
        <f t="shared" si="65"/>
        <v>15</v>
      </c>
      <c r="S57" s="218" t="str">
        <f t="shared" si="66"/>
        <v>)</v>
      </c>
      <c r="T57" s="219" t="str">
        <f t="shared" si="67"/>
        <v>(</v>
      </c>
      <c r="U57" s="181" t="str">
        <f t="shared" si="68"/>
        <v>Mi</v>
      </c>
      <c r="V57" s="185" t="str">
        <f t="shared" si="69"/>
        <v>,</v>
      </c>
      <c r="W57" s="177" t="str">
        <f t="shared" si="70"/>
        <v/>
      </c>
      <c r="X57" s="185" t="str">
        <f t="shared" si="71"/>
        <v>,</v>
      </c>
      <c r="Y57" s="185">
        <f t="shared" si="72"/>
        <v>250</v>
      </c>
      <c r="Z57" s="218" t="str">
        <f t="shared" si="73"/>
        <v>)</v>
      </c>
      <c r="AA57" s="175" t="str">
        <f t="shared" si="74"/>
        <v>(</v>
      </c>
      <c r="AB57" s="183" t="str">
        <f t="shared" si="75"/>
        <v>La</v>
      </c>
      <c r="AC57" s="184" t="str">
        <f t="shared" si="76"/>
        <v>,</v>
      </c>
      <c r="AD57" s="225" t="str">
        <f t="shared" si="77"/>
        <v>m</v>
      </c>
      <c r="AE57" s="176" t="str">
        <f t="shared" si="78"/>
        <v>,</v>
      </c>
      <c r="AF57" s="168">
        <f t="shared" si="79"/>
        <v>350</v>
      </c>
      <c r="AG57" s="168" t="str">
        <f t="shared" si="80"/>
        <v>)</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284" t="s">
        <v>2505</v>
      </c>
      <c r="D58" s="312" t="s">
        <v>1131</v>
      </c>
      <c r="E58" s="312"/>
      <c r="F58" s="312" t="s">
        <v>1111</v>
      </c>
      <c r="G58" s="312"/>
      <c r="H58" s="312" t="s">
        <v>1112</v>
      </c>
      <c r="I58" s="312" t="s">
        <v>1121</v>
      </c>
      <c r="J58" s="312"/>
      <c r="K58" s="312"/>
      <c r="L58" s="210" t="str">
        <f>IF(C58="","",_xlfn.CONCAT("            { line: ","""",C58,", ",M58:AN58,""", sC: ","""",B58,"""},  ]},"))</f>
        <v xml:space="preserve">            { line: "ALELUYA,ALELUYA,ALELUYA., (Do,,15)(Mi,,250)(La,m,350)", sC: "as"},  ]},</v>
      </c>
      <c r="M58" s="218" t="str">
        <f t="shared" si="60"/>
        <v>(</v>
      </c>
      <c r="N58" s="183" t="str">
        <f t="shared" si="61"/>
        <v>Do</v>
      </c>
      <c r="O58" s="216" t="str">
        <f t="shared" si="62"/>
        <v>,</v>
      </c>
      <c r="P58" s="225" t="str">
        <f t="shared" si="63"/>
        <v/>
      </c>
      <c r="Q58" s="217" t="str">
        <f t="shared" si="64"/>
        <v>,</v>
      </c>
      <c r="R58" s="168">
        <f t="shared" si="65"/>
        <v>15</v>
      </c>
      <c r="S58" s="218" t="str">
        <f t="shared" si="66"/>
        <v>)</v>
      </c>
      <c r="T58" s="219" t="str">
        <f t="shared" si="67"/>
        <v>(</v>
      </c>
      <c r="U58" s="181" t="str">
        <f t="shared" si="68"/>
        <v>Mi</v>
      </c>
      <c r="V58" s="185" t="str">
        <f t="shared" si="69"/>
        <v>,</v>
      </c>
      <c r="W58" s="177" t="str">
        <f t="shared" si="70"/>
        <v/>
      </c>
      <c r="X58" s="185" t="str">
        <f t="shared" si="71"/>
        <v>,</v>
      </c>
      <c r="Y58" s="185">
        <f t="shared" si="72"/>
        <v>250</v>
      </c>
      <c r="Z58" s="218" t="str">
        <f t="shared" si="73"/>
        <v>)</v>
      </c>
      <c r="AA58" s="175" t="str">
        <f t="shared" si="74"/>
        <v>(</v>
      </c>
      <c r="AB58" s="183" t="str">
        <f t="shared" si="75"/>
        <v>La</v>
      </c>
      <c r="AC58" s="184" t="str">
        <f t="shared" si="76"/>
        <v>,</v>
      </c>
      <c r="AD58" s="225" t="str">
        <f t="shared" si="77"/>
        <v>m</v>
      </c>
      <c r="AE58" s="176" t="str">
        <f t="shared" si="78"/>
        <v>,</v>
      </c>
      <c r="AF58" s="168">
        <f t="shared" si="79"/>
        <v>350</v>
      </c>
      <c r="AG58" s="168" t="str">
        <f t="shared" si="80"/>
        <v>)</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 customHeight="1">
      <c r="B59" s="211"/>
      <c r="C59" s="211"/>
      <c r="D59" s="313"/>
      <c r="E59" s="313"/>
      <c r="F59" s="313"/>
      <c r="G59" s="313"/>
      <c r="H59" s="313"/>
      <c r="I59" s="313"/>
      <c r="J59" s="313"/>
      <c r="K59" s="313"/>
      <c r="L59" s="213" t="str">
        <f ca="1">_xlfn.CONCAT("]}, // ULTIMA LINEA DEL CANTO: ",L1)</f>
        <v>]}, // ULTIMA LINEA DEL CANTO: ALELUYA, YA LLEGÓ EL REINO</v>
      </c>
      <c r="M59" s="211"/>
    </row>
    <row r="60" spans="1:40" ht="20.5">
      <c r="L60" s="214" t="s">
        <v>2316</v>
      </c>
      <c r="M60" s="166"/>
    </row>
    <row r="61" spans="1: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192AE1-29ED-47F6-945F-5EF395743D7E}">
          <x14:formula1>
            <xm:f>List!$B$1:$B$4</xm:f>
          </x14:formula1>
          <xm:sqref>C12</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929B-294C-4260-8487-85A33E437326}">
  <sheetPr codeName="Sheet33">
    <tabColor rgb="FF00B0F0"/>
  </sheetPr>
  <dimension ref="A1:AN83"/>
  <sheetViews>
    <sheetView zoomScale="85" zoomScaleNormal="85" workbookViewId="0">
      <pane xSplit="2" ySplit="1" topLeftCell="C21" activePane="bottomRight" state="frozen"/>
      <selection pane="topRight" activeCell="C1" sqref="C1"/>
      <selection pane="bottomLeft" activeCell="A2" sqref="A2"/>
      <selection pane="bottomRight" activeCell="L35" sqref="L35"/>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16</v>
      </c>
      <c r="E1" s="148"/>
      <c r="F1" s="148"/>
      <c r="G1" s="148"/>
      <c r="H1" s="148"/>
      <c r="I1" s="148"/>
      <c r="J1" s="148"/>
      <c r="K1" s="148"/>
      <c r="L1" s="165" t="str">
        <f ca="1">VLOOKUP(C1,'Codigo Canto'!A3:AQ236,38,FALSE)</f>
        <v>ALZAOS, PUERTAS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ALZAOS, PUERTAS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alzaospuertas</v>
      </c>
      <c r="L7" s="164" t="str">
        <f ca="1">_xlfn.CONCAT("        id: ","""",C7,"""",",")</f>
        <v xml:space="preserve">        id: "alzaospuertas",</v>
      </c>
    </row>
    <row r="8" spans="2:32" ht="23">
      <c r="C8" t="str">
        <f ca="1">PROPER(L1)</f>
        <v>Alzaos, Puertas</v>
      </c>
      <c r="L8" s="164" t="str">
        <f ca="1">_xlfn.CONCAT("        tt: ","""",C8,"""",",")</f>
        <v xml:space="preserve">        tt: "Alzaos, Puertas",</v>
      </c>
    </row>
    <row r="9" spans="2:32" ht="23">
      <c r="C9" t="str">
        <f ca="1">PROPER(L1)</f>
        <v>Alzaos, Puertas</v>
      </c>
      <c r="L9" s="164" t="str">
        <f ca="1">_xlfn.CONCAT("        title: ","""",C9,"""",",")</f>
        <v xml:space="preserve">        title: "Alzaos, Puertas",</v>
      </c>
    </row>
    <row r="10" spans="2:32" ht="23">
      <c r="C10" t="str">
        <f ca="1">VLOOKUP(C1,'Codigo Canto'!A3:AQ236,12,FALSE)</f>
        <v>Salmo 24 (23)</v>
      </c>
      <c r="L10" s="164" t="str">
        <f ca="1">_xlfn.CONCAT("        ","subtitle: ","""",C10,"""",",")</f>
        <v xml:space="preserve">        subtitle: "Salmo 24 (23)",</v>
      </c>
    </row>
    <row r="11" spans="2:32" ht="23">
      <c r="C11" t="str">
        <f ca="1">VLOOKUP(C1,Codigo!A3:AP240,42,FALSE)</f>
        <v>category: ["PreCatecumenado","Entrada","Nuevo Testamento"],</v>
      </c>
      <c r="L11" s="164" t="str">
        <f ca="1">_xlfn.CONCAT("        ",C11)</f>
        <v xml:space="preserve">        category: ["PreCatecumenado","Entrada","Nuevo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16</v>
      </c>
      <c r="L15" s="164" t="str">
        <f ca="1">_xlfn.CONCAT("        dbno: ","""",C15,"""",",")</f>
        <v xml:space="preserve">        dbno: "16",</v>
      </c>
    </row>
    <row r="16" spans="2:32" ht="23">
      <c r="L16" s="164" t="str">
        <f>_xlfn.CONCAT("        notes: ","""",C16,"""",",")</f>
        <v xml:space="preserve">        notes: "",</v>
      </c>
    </row>
    <row r="17" spans="1:40" ht="23">
      <c r="C17" t="s">
        <v>2347</v>
      </c>
      <c r="L17" s="164" t="str">
        <f>_xlfn.CONCAT("        mant: ","""",C17,"""",",")</f>
        <v xml:space="preserve">        mant: "Si",</v>
      </c>
    </row>
    <row r="18" spans="1:40" ht="23">
      <c r="C18" t="str">
        <f ca="1">C7</f>
        <v>alzaospuertas</v>
      </c>
      <c r="L18" s="164" t="str">
        <f ca="1">_xlfn.CONCAT("        audioSrc: ","""/audio/",C18,".mp3""",",")</f>
        <v xml:space="preserve">        audioSrc: "/audio/alzaospuertas.mp3",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15</v>
      </c>
      <c r="C24" t="str">
        <f ca="1">VLOOKUP(B24,Buscador!A3:AP240,31,FALSE)</f>
        <v>/resucito/src/index.html?canto=aleluyayallegoelreino</v>
      </c>
      <c r="L24" s="164" t="str">
        <f ca="1">_xlfn.CONCAT("        ant: ","""",C24,"""",",")</f>
        <v xml:space="preserve">        ant: "/resucito/src/index.html?canto=aleluyayallegoelreino",</v>
      </c>
    </row>
    <row r="25" spans="1:40" ht="23">
      <c r="B25">
        <f ca="1">+C1+1</f>
        <v>17</v>
      </c>
      <c r="C25" t="str">
        <f ca="1">VLOOKUP(B25,Buscador!A3:AP240,31,FALSE)</f>
        <v>/resucito/src/index.html?canto=amenamenamen</v>
      </c>
      <c r="L25" s="164" t="str">
        <f ca="1">_xlfn.CONCAT("        sig: ","""",C25,"""",",")</f>
        <v xml:space="preserve">        sig: "/resucito/src/index.html?canto=amenamenamen",</v>
      </c>
    </row>
    <row r="26" spans="1:40" ht="23">
      <c r="L26" s="48" t="s">
        <v>2279</v>
      </c>
    </row>
    <row r="27" spans="1:40" ht="36" thickBot="1">
      <c r="L27" s="212" t="s">
        <v>2313</v>
      </c>
    </row>
    <row r="28" spans="1:40" ht="24.5" thickTop="1" thickBot="1">
      <c r="A28">
        <v>1</v>
      </c>
      <c r="B28" t="s">
        <v>2540</v>
      </c>
      <c r="C28" s="13" t="s">
        <v>2551</v>
      </c>
      <c r="D28" s="228" t="s">
        <v>1111</v>
      </c>
      <c r="E28" s="228"/>
      <c r="F28" s="229"/>
      <c r="G28" s="230"/>
      <c r="H28" s="228"/>
      <c r="I28" s="228"/>
      <c r="J28" s="231"/>
      <c r="K28" s="232"/>
      <c r="L28" s="271" t="str">
        <f t="shared" ref="L28:L43" si="0">IF(C28="","",_xlfn.CONCAT("            { line: ","""",C28,", ",M28:AN28,""", sC: ","""",B28,"""},"))</f>
        <v xml:space="preserve">            { line: "Del Señor es la tierra,, (Mi,,15)", sC: "tc"},</v>
      </c>
      <c r="M28" s="218" t="str">
        <f>IF(N28="","","(")</f>
        <v>(</v>
      </c>
      <c r="N28" s="183" t="str">
        <f t="shared" ref="N28:N70" si="1">IF(D28="","",D28)</f>
        <v>Mi</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4.5" thickTop="1" thickBot="1">
      <c r="A29">
        <f>+A28+1</f>
        <v>2</v>
      </c>
      <c r="B29" t="s">
        <v>2584</v>
      </c>
      <c r="C29" s="13" t="s">
        <v>2552</v>
      </c>
      <c r="D29" s="228"/>
      <c r="E29" s="228"/>
      <c r="F29" s="230"/>
      <c r="G29" s="230"/>
      <c r="H29" s="228"/>
      <c r="I29" s="228"/>
      <c r="J29" s="232"/>
      <c r="K29" s="232"/>
      <c r="L29" s="271" t="str">
        <f t="shared" si="0"/>
        <v xml:space="preserve">            { line: "DEL SEÑOR ES LA TIERRA,, ", sC: "ta as"},</v>
      </c>
      <c r="M29" s="218" t="str">
        <f t="shared" ref="M29:M70" si="7">IF(N29="","","(")</f>
        <v/>
      </c>
      <c r="N29" s="183" t="str">
        <f t="shared" si="1"/>
        <v/>
      </c>
      <c r="O29" s="216" t="str">
        <f t="shared" ref="O29:O70" si="8">IF(N29="","",",")</f>
        <v/>
      </c>
      <c r="P29" s="225" t="str">
        <f t="shared" si="2"/>
        <v/>
      </c>
      <c r="Q29" s="217" t="str">
        <f t="shared" ref="Q29:Q70" si="9">IF(N29="","",",")</f>
        <v/>
      </c>
      <c r="R29" s="168" t="str">
        <f t="shared" ref="R29:R70" si="10">IF(N29="","",15)</f>
        <v/>
      </c>
      <c r="S29" s="218" t="str">
        <f t="shared" ref="S29:S70" si="11">IF(N29="","",")")</f>
        <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4.5" thickTop="1" thickBot="1">
      <c r="A30">
        <f t="shared" ref="A30:A48" si="29">+A29+1</f>
        <v>3</v>
      </c>
      <c r="B30" t="s">
        <v>2540</v>
      </c>
      <c r="C30" s="13" t="s">
        <v>2553</v>
      </c>
      <c r="D30" s="228" t="s">
        <v>1122</v>
      </c>
      <c r="E30" s="228"/>
      <c r="F30" s="230"/>
      <c r="G30" s="230"/>
      <c r="H30" s="228"/>
      <c r="I30" s="228"/>
      <c r="J30" s="232"/>
      <c r="K30" s="232"/>
      <c r="L30" s="271" t="str">
        <f t="shared" si="0"/>
        <v xml:space="preserve">            { line: "y todo aquello que contiene,, (Sol,,15)", sC: "tc"},</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2584</v>
      </c>
      <c r="C31" s="13" t="s">
        <v>2554</v>
      </c>
      <c r="D31" s="228"/>
      <c r="E31" s="228"/>
      <c r="F31" s="230"/>
      <c r="G31" s="230"/>
      <c r="H31" s="228"/>
      <c r="I31" s="228"/>
      <c r="J31" s="232"/>
      <c r="K31" s="232"/>
      <c r="L31" s="271" t="str">
        <f t="shared" si="0"/>
        <v xml:space="preserve">            { line: "Y TODO AQUELLO QUE CONTIENE,, ", sC: "ta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B32" t="s">
        <v>2540</v>
      </c>
      <c r="C32" s="13" t="s">
        <v>2555</v>
      </c>
      <c r="D32" s="228" t="s">
        <v>1112</v>
      </c>
      <c r="E32" s="228"/>
      <c r="F32" s="230" t="s">
        <v>2347</v>
      </c>
      <c r="G32" s="230">
        <v>7</v>
      </c>
      <c r="H32" s="228"/>
      <c r="I32" s="228"/>
      <c r="J32" s="232"/>
      <c r="K32" s="232"/>
      <c r="L32" s="271" t="str">
        <f>IF(C32="","",_xlfn.CONCAT("            { line: ","""",C32,", ",M32:AN32,""", sC: ","""",B32,"""},"))</f>
        <v xml:space="preserve">            { line: "el orbe y sus habitantes., (La,,15)(Si,7,250)", sC: "tc"},</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v>
      </c>
      <c r="U32" s="181" t="str">
        <f t="shared" si="3"/>
        <v>Si</v>
      </c>
      <c r="V32" s="185" t="str">
        <f t="shared" si="13"/>
        <v>,</v>
      </c>
      <c r="W32" s="177">
        <f t="shared" si="4"/>
        <v>7</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6.5" thickTop="1" thickBot="1">
      <c r="C33" s="297"/>
      <c r="D33" s="298"/>
      <c r="E33" s="298"/>
      <c r="F33" s="298"/>
      <c r="G33" s="298"/>
      <c r="H33" s="298"/>
      <c r="I33" s="298"/>
      <c r="J33" s="298"/>
      <c r="K33" s="298"/>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4.5" thickTop="1" thickBot="1">
      <c r="A34">
        <f>+A32+1</f>
        <v>6</v>
      </c>
      <c r="B34" t="s">
        <v>2584</v>
      </c>
      <c r="C34" s="13" t="s">
        <v>2556</v>
      </c>
      <c r="D34" s="228" t="s">
        <v>1111</v>
      </c>
      <c r="E34" s="228"/>
      <c r="F34" s="230"/>
      <c r="G34" s="230"/>
      <c r="H34" s="228"/>
      <c r="I34" s="228"/>
      <c r="J34" s="232"/>
      <c r="K34" s="232"/>
      <c r="L34" s="271" t="str">
        <f>IF(C34="","",_xlfn.CONCAT("            { line: ","""",C34,", ",M34:AN34,""", sC: ","""",B34,"""},"))</f>
        <v xml:space="preserve">            { line: "ALZAOS, PUERTAS,, (Mi,,15)", sC: "ta as"},</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B35" t="s">
        <v>2282</v>
      </c>
      <c r="C35" s="13" t="s">
        <v>2557</v>
      </c>
      <c r="D35" s="228" t="s">
        <v>1122</v>
      </c>
      <c r="E35" s="228"/>
      <c r="F35" s="230"/>
      <c r="G35" s="230"/>
      <c r="H35" s="228"/>
      <c r="I35" s="228"/>
      <c r="J35" s="232"/>
      <c r="K35" s="232"/>
      <c r="L35" s="271" t="str">
        <f t="shared" si="0"/>
        <v xml:space="preserve">            { line: "ALZAD LOS DINTELES,, (Sol,,15)", sC: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B36" t="s">
        <v>2282</v>
      </c>
      <c r="C36" s="13" t="s">
        <v>2558</v>
      </c>
      <c r="D36" s="228" t="s">
        <v>1112</v>
      </c>
      <c r="E36" s="228"/>
      <c r="F36" s="230"/>
      <c r="G36" s="230"/>
      <c r="H36" s="228"/>
      <c r="I36" s="228"/>
      <c r="J36" s="232"/>
      <c r="K36" s="232"/>
      <c r="L36" s="271" t="str">
        <f t="shared" si="0"/>
        <v xml:space="preserve">            { line: "PUERTAS ETERNAS,, (La,,15)", sC: "as"},</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B37" t="s">
        <v>2282</v>
      </c>
      <c r="C37" s="13" t="s">
        <v>2559</v>
      </c>
      <c r="D37" s="228" t="s">
        <v>1111</v>
      </c>
      <c r="E37" s="228"/>
      <c r="F37" s="230"/>
      <c r="G37" s="230"/>
      <c r="H37" s="228"/>
      <c r="I37" s="228"/>
      <c r="J37" s="232"/>
      <c r="K37" s="232"/>
      <c r="L37" s="271" t="str">
        <f>IF(C37="","",_xlfn.CONCAT("            { line: ","""",C37,", ",M37:AN37,""", sC: ","""",B37,"""},"))</f>
        <v xml:space="preserve">            { line: "DEBE ENTRAR EL REY, (Mi,,15)", sC: "as"},</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10</v>
      </c>
      <c r="B38" t="s">
        <v>2282</v>
      </c>
      <c r="C38" s="13" t="s">
        <v>2560</v>
      </c>
      <c r="D38" s="228"/>
      <c r="E38" s="228"/>
      <c r="F38" s="230"/>
      <c r="G38" s="230"/>
      <c r="H38" s="228"/>
      <c r="I38" s="228"/>
      <c r="J38" s="232"/>
      <c r="K38" s="232"/>
      <c r="L38" s="271" t="str">
        <f t="shared" si="0"/>
        <v xml:space="preserve">            { line: "DE LA GLORIA, DE LA GLORIA., ", sC: "as"},</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6.5" thickTop="1" thickBot="1">
      <c r="C39" s="297"/>
      <c r="D39" s="298"/>
      <c r="E39" s="298"/>
      <c r="F39" s="298"/>
      <c r="G39" s="298"/>
      <c r="H39" s="298"/>
      <c r="I39" s="298"/>
      <c r="J39" s="298"/>
      <c r="K39" s="298"/>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4.5" thickTop="1" thickBot="1">
      <c r="A40">
        <f>+A38+1</f>
        <v>11</v>
      </c>
      <c r="B40" t="s">
        <v>2540</v>
      </c>
      <c r="C40" s="13" t="s">
        <v>2561</v>
      </c>
      <c r="D40" s="228" t="s">
        <v>1111</v>
      </c>
      <c r="E40" s="228" t="s">
        <v>1121</v>
      </c>
      <c r="F40" s="230" t="s">
        <v>1112</v>
      </c>
      <c r="G40" s="230" t="s">
        <v>1121</v>
      </c>
      <c r="H40" s="228" t="s">
        <v>1111</v>
      </c>
      <c r="I40" s="228" t="s">
        <v>1121</v>
      </c>
      <c r="J40" s="232"/>
      <c r="K40" s="232"/>
      <c r="L40" s="271" t="str">
        <f t="shared" si="0"/>
        <v xml:space="preserve">            { line: "¿Quién es ese Rey de la gloria?, (Mi,m,15)(La,m,250)(Mi,m,350)", sC: "tc"},</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v>
      </c>
      <c r="U40" s="181" t="str">
        <f t="shared" si="3"/>
        <v>La</v>
      </c>
      <c r="V40" s="185" t="str">
        <f t="shared" si="13"/>
        <v>,</v>
      </c>
      <c r="W40" s="177" t="str">
        <f t="shared" si="4"/>
        <v>m</v>
      </c>
      <c r="X40" s="185" t="str">
        <f t="shared" si="14"/>
        <v>,</v>
      </c>
      <c r="Y40" s="185">
        <f t="shared" si="15"/>
        <v>250</v>
      </c>
      <c r="Z40" s="218" t="str">
        <f t="shared" si="16"/>
        <v>)</v>
      </c>
      <c r="AA40" s="175" t="str">
        <f t="shared" si="17"/>
        <v>(</v>
      </c>
      <c r="AB40" s="183" t="str">
        <f t="shared" si="5"/>
        <v>Mi</v>
      </c>
      <c r="AC40" s="184" t="str">
        <f t="shared" si="18"/>
        <v>,</v>
      </c>
      <c r="AD40" s="225" t="str">
        <f t="shared" si="19"/>
        <v>m</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12</v>
      </c>
      <c r="B41" t="s">
        <v>2584</v>
      </c>
      <c r="C41" s="13" t="s">
        <v>2562</v>
      </c>
      <c r="D41" s="228" t="s">
        <v>1112</v>
      </c>
      <c r="E41" s="228" t="s">
        <v>1121</v>
      </c>
      <c r="F41" s="230" t="s">
        <v>1111</v>
      </c>
      <c r="G41" s="230" t="s">
        <v>1121</v>
      </c>
      <c r="H41" s="228"/>
      <c r="I41" s="228"/>
      <c r="J41" s="232"/>
      <c r="K41" s="232"/>
      <c r="L41" s="271" t="str">
        <f t="shared" si="0"/>
        <v xml:space="preserve">            { line: "¿QUIÉN ES ESE REY DE LA GLORIA?, (La,m,15)(Mi,m,250)", sC: "ta as"},</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v>
      </c>
      <c r="U41" s="181" t="str">
        <f t="shared" si="3"/>
        <v>Mi</v>
      </c>
      <c r="V41" s="185" t="str">
        <f t="shared" si="13"/>
        <v>,</v>
      </c>
      <c r="W41" s="177" t="str">
        <f t="shared" si="4"/>
        <v>m</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13</v>
      </c>
      <c r="B42" t="s">
        <v>2540</v>
      </c>
      <c r="C42" s="13" t="s">
        <v>2563</v>
      </c>
      <c r="D42" s="228" t="s">
        <v>2347</v>
      </c>
      <c r="E42" s="228" t="s">
        <v>1121</v>
      </c>
      <c r="F42" s="230"/>
      <c r="G42" s="230"/>
      <c r="H42" s="228"/>
      <c r="I42" s="228"/>
      <c r="J42" s="232"/>
      <c r="K42" s="232"/>
      <c r="L42" s="271" t="str">
        <f t="shared" si="0"/>
        <v xml:space="preserve">            { line: "El Señor, el fuerte, el valiente,, (Si,m,15)", sC: "tc"},</v>
      </c>
      <c r="M42" s="218" t="str">
        <f t="shared" si="7"/>
        <v>(</v>
      </c>
      <c r="N42" s="183" t="str">
        <f t="shared" si="1"/>
        <v>Si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14</v>
      </c>
      <c r="B43" t="s">
        <v>2584</v>
      </c>
      <c r="C43" s="13" t="s">
        <v>2564</v>
      </c>
      <c r="D43" s="228"/>
      <c r="E43" s="228"/>
      <c r="F43" s="230"/>
      <c r="G43" s="230"/>
      <c r="H43" s="228"/>
      <c r="I43" s="228"/>
      <c r="J43" s="232"/>
      <c r="K43" s="232"/>
      <c r="L43" s="271" t="str">
        <f t="shared" si="0"/>
        <v xml:space="preserve">            { line: "EL SEÑOR, EL FUERTE, EL VALIENTE,, ", sC: "ta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15</v>
      </c>
      <c r="B44" t="s">
        <v>2540</v>
      </c>
      <c r="C44" s="13" t="s">
        <v>2565</v>
      </c>
      <c r="D44" s="228" t="s">
        <v>1122</v>
      </c>
      <c r="E44" s="228"/>
      <c r="F44" s="230" t="s">
        <v>1112</v>
      </c>
      <c r="G44" s="230"/>
      <c r="H44" s="228"/>
      <c r="I44" s="228"/>
      <c r="J44" s="232"/>
      <c r="K44" s="232"/>
      <c r="L44" s="271" t="str">
        <f t="shared" ref="L44:L48" si="30">IF(C44="","",_xlfn.CONCAT("            { line: ","""",C44,", ",M44:AN44,""", sC: ","""",B44,"""},"))</f>
        <v xml:space="preserve">            { line: "el Señor, valiente en la batalla,, (Sol,,15)(La,,250)", sC: "tc"},</v>
      </c>
      <c r="M44" s="218" t="str">
        <f t="shared" ref="M44:M48" si="31">IF(N44="","","(")</f>
        <v>(</v>
      </c>
      <c r="N44" s="183" t="str">
        <f t="shared" ref="N44:N48" si="32">IF(D44="","",D44)</f>
        <v>Sol</v>
      </c>
      <c r="O44" s="216" t="str">
        <f t="shared" ref="O44:O48" si="33">IF(N44="","",",")</f>
        <v>,</v>
      </c>
      <c r="P44" s="225" t="str">
        <f t="shared" ref="P44:P48" si="34">IF(E44="","",E44)</f>
        <v/>
      </c>
      <c r="Q44" s="217" t="str">
        <f t="shared" ref="Q44:Q48" si="35">IF(N44="","",",")</f>
        <v>,</v>
      </c>
      <c r="R44" s="168">
        <f t="shared" ref="R44:R48" si="36">IF(N44="","",15)</f>
        <v>15</v>
      </c>
      <c r="S44" s="218" t="str">
        <f t="shared" ref="S44:S48" si="37">IF(N44="","",")")</f>
        <v>)</v>
      </c>
      <c r="T44" s="219" t="str">
        <f t="shared" ref="T44:T48" si="38">IF(U44="","","(")</f>
        <v>(</v>
      </c>
      <c r="U44" s="181" t="str">
        <f t="shared" ref="U44:U48" si="39">IF(F44="","",F44)</f>
        <v>La</v>
      </c>
      <c r="V44" s="185" t="str">
        <f t="shared" ref="V44:V48" si="40">IF(U44="","",",")</f>
        <v>,</v>
      </c>
      <c r="W44" s="177" t="str">
        <f t="shared" ref="W44:W48" si="41">IF(G44="","",G44)</f>
        <v/>
      </c>
      <c r="X44" s="185" t="str">
        <f t="shared" ref="X44:X48" si="42">IF(U44="","",",")</f>
        <v>,</v>
      </c>
      <c r="Y44" s="185">
        <f t="shared" ref="Y44:Y48" si="43">IF(U44="","",250)</f>
        <v>250</v>
      </c>
      <c r="Z44" s="218" t="str">
        <f t="shared" ref="Z44:Z48" si="44">IF(U44="","",")")</f>
        <v>)</v>
      </c>
      <c r="AA44" s="175" t="str">
        <f t="shared" ref="AA44:AA48" si="45">IF(AB44="","","(")</f>
        <v/>
      </c>
      <c r="AB44" s="183" t="str">
        <f t="shared" ref="AB44:AB48" si="46">IF(H44="","",H44)</f>
        <v/>
      </c>
      <c r="AC44" s="184" t="str">
        <f t="shared" ref="AC44:AC48" si="47">IF(AB44="","",",")</f>
        <v/>
      </c>
      <c r="AD44" s="225" t="str">
        <f t="shared" ref="AD44:AD48" si="48">IF(I44="","",I44)</f>
        <v/>
      </c>
      <c r="AE44" s="176" t="str">
        <f t="shared" ref="AE44:AE48" si="49">IF(AB44="","",",")</f>
        <v/>
      </c>
      <c r="AF44" s="168" t="str">
        <f t="shared" ref="AF44:AF48" si="50">IF(AB44="","",350)</f>
        <v/>
      </c>
      <c r="AG44" s="168" t="str">
        <f t="shared" ref="AG44:AG48" si="51">IF(AB44="","",")")</f>
        <v/>
      </c>
      <c r="AH44" s="179" t="str">
        <f t="shared" ref="AH44:AH48" si="52">IF(AI44="","","(")</f>
        <v/>
      </c>
      <c r="AI44" s="256" t="str">
        <f t="shared" ref="AI44:AI48" si="53">IF(J44="","",J44)</f>
        <v/>
      </c>
      <c r="AJ44" s="185" t="str">
        <f t="shared" ref="AJ44:AJ48" si="54">IF(AI44="","",",")</f>
        <v/>
      </c>
      <c r="AK44" s="185" t="str">
        <f t="shared" ref="AK44:AK48" si="55">IF(K44="","",K44)</f>
        <v/>
      </c>
      <c r="AL44" s="185" t="str">
        <f t="shared" ref="AL44:AL48" si="56">IF(AI44="","",",")</f>
        <v/>
      </c>
      <c r="AM44" s="185" t="str">
        <f t="shared" ref="AM44:AM48" si="57">IF(AI44="","",450)</f>
        <v/>
      </c>
      <c r="AN44" s="185" t="str">
        <f t="shared" ref="AN44:AN48" si="58">IF(AI44="","",")")</f>
        <v/>
      </c>
    </row>
    <row r="45" spans="1:40" ht="24.5" thickTop="1" thickBot="1">
      <c r="A45">
        <f t="shared" si="29"/>
        <v>16</v>
      </c>
      <c r="B45" t="s">
        <v>2584</v>
      </c>
      <c r="C45" s="13" t="s">
        <v>2566</v>
      </c>
      <c r="D45" s="228" t="s">
        <v>2347</v>
      </c>
      <c r="E45" s="228"/>
      <c r="F45" s="230"/>
      <c r="G45" s="230"/>
      <c r="H45" s="228"/>
      <c r="I45" s="228"/>
      <c r="J45" s="232"/>
      <c r="K45" s="232"/>
      <c r="L45" s="271" t="str">
        <f t="shared" si="30"/>
        <v xml:space="preserve">            { line: "VALIENTE EN LA BATALLA., (Si,,15)", sC: "ta as"},</v>
      </c>
      <c r="M45" s="218" t="str">
        <f t="shared" si="31"/>
        <v>(</v>
      </c>
      <c r="N45" s="183" t="str">
        <f t="shared" si="32"/>
        <v>Si</v>
      </c>
      <c r="O45" s="216" t="str">
        <f t="shared" si="33"/>
        <v>,</v>
      </c>
      <c r="P45" s="225" t="str">
        <f t="shared" si="34"/>
        <v/>
      </c>
      <c r="Q45" s="217" t="str">
        <f t="shared" si="35"/>
        <v>,</v>
      </c>
      <c r="R45" s="168">
        <f t="shared" si="36"/>
        <v>15</v>
      </c>
      <c r="S45" s="218" t="str">
        <f t="shared" si="37"/>
        <v>)</v>
      </c>
      <c r="T45" s="219" t="str">
        <f t="shared" si="38"/>
        <v/>
      </c>
      <c r="U45" s="181" t="str">
        <f t="shared" si="39"/>
        <v/>
      </c>
      <c r="V45" s="185" t="str">
        <f t="shared" si="40"/>
        <v/>
      </c>
      <c r="W45" s="177" t="str">
        <f t="shared" si="41"/>
        <v/>
      </c>
      <c r="X45" s="185" t="str">
        <f t="shared" si="42"/>
        <v/>
      </c>
      <c r="Y45" s="185" t="str">
        <f t="shared" si="43"/>
        <v/>
      </c>
      <c r="Z45" s="218" t="str">
        <f t="shared" si="44"/>
        <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6.5" thickTop="1" thickBot="1">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4.5" thickTop="1" thickBot="1">
      <c r="A47">
        <f>+A45+1</f>
        <v>17</v>
      </c>
      <c r="B47" t="s">
        <v>2540</v>
      </c>
      <c r="C47" s="13" t="s">
        <v>2567</v>
      </c>
      <c r="D47" s="228" t="s">
        <v>1111</v>
      </c>
      <c r="E47" s="228" t="s">
        <v>1121</v>
      </c>
      <c r="F47" s="230" t="s">
        <v>2347</v>
      </c>
      <c r="G47" s="230" t="s">
        <v>1121</v>
      </c>
      <c r="H47" s="228"/>
      <c r="I47" s="228"/>
      <c r="J47" s="232"/>
      <c r="K47" s="232"/>
      <c r="L47" s="271" t="str">
        <f t="shared" si="30"/>
        <v xml:space="preserve">            { line: "El Señor de los ejércitos,, (Mi,m,15)(Si,m,250)", sC: "tc"},</v>
      </c>
      <c r="M47" s="218" t="str">
        <f t="shared" si="31"/>
        <v>(</v>
      </c>
      <c r="N47" s="183" t="str">
        <f t="shared" si="32"/>
        <v>Mi</v>
      </c>
      <c r="O47" s="216" t="str">
        <f t="shared" si="33"/>
        <v>,</v>
      </c>
      <c r="P47" s="225" t="str">
        <f t="shared" si="34"/>
        <v>m</v>
      </c>
      <c r="Q47" s="217" t="str">
        <f t="shared" si="35"/>
        <v>,</v>
      </c>
      <c r="R47" s="168">
        <f t="shared" si="36"/>
        <v>15</v>
      </c>
      <c r="S47" s="218" t="str">
        <f t="shared" si="37"/>
        <v>)</v>
      </c>
      <c r="T47" s="219" t="str">
        <f t="shared" si="38"/>
        <v>(</v>
      </c>
      <c r="U47" s="181" t="str">
        <f t="shared" si="39"/>
        <v>Si</v>
      </c>
      <c r="V47" s="185" t="str">
        <f t="shared" si="40"/>
        <v>,</v>
      </c>
      <c r="W47" s="177" t="str">
        <f t="shared" si="41"/>
        <v>m</v>
      </c>
      <c r="X47" s="185" t="str">
        <f t="shared" si="42"/>
        <v>,</v>
      </c>
      <c r="Y47" s="185">
        <f t="shared" si="43"/>
        <v>250</v>
      </c>
      <c r="Z47" s="218" t="str">
        <f t="shared" si="44"/>
        <v>)</v>
      </c>
      <c r="AA47" s="175" t="str">
        <f t="shared" si="45"/>
        <v/>
      </c>
      <c r="AB47" s="183" t="str">
        <f t="shared" si="46"/>
        <v/>
      </c>
      <c r="AC47" s="184" t="str">
        <f t="shared" si="47"/>
        <v/>
      </c>
      <c r="AD47" s="225" t="str">
        <f t="shared" si="48"/>
        <v/>
      </c>
      <c r="AE47" s="176" t="str">
        <f t="shared" si="49"/>
        <v/>
      </c>
      <c r="AF47" s="168" t="str">
        <f t="shared" si="50"/>
        <v/>
      </c>
      <c r="AG47" s="168" t="str">
        <f t="shared" si="51"/>
        <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24.5" thickTop="1" thickBot="1">
      <c r="A48">
        <f t="shared" si="29"/>
        <v>18</v>
      </c>
      <c r="B48" t="s">
        <v>2584</v>
      </c>
      <c r="C48" s="13" t="s">
        <v>2568</v>
      </c>
      <c r="D48" s="228" t="s">
        <v>1111</v>
      </c>
      <c r="E48" s="228" t="s">
        <v>1121</v>
      </c>
      <c r="F48" s="230" t="s">
        <v>2347</v>
      </c>
      <c r="G48" s="230" t="s">
        <v>1121</v>
      </c>
      <c r="H48" s="228"/>
      <c r="I48" s="228"/>
      <c r="J48" s="232"/>
      <c r="K48" s="232"/>
      <c r="L48" s="271" t="str">
        <f t="shared" si="30"/>
        <v xml:space="preserve">            { line: "EL SEÑOR DE LOS EJÉRCITOS., (Mi,m,15)(Si,m,250)", sC: "ta as"},</v>
      </c>
      <c r="M48" s="218" t="str">
        <f t="shared" si="31"/>
        <v>(</v>
      </c>
      <c r="N48" s="183" t="str">
        <f t="shared" si="32"/>
        <v>Mi</v>
      </c>
      <c r="O48" s="216" t="str">
        <f t="shared" si="33"/>
        <v>,</v>
      </c>
      <c r="P48" s="225" t="str">
        <f t="shared" si="34"/>
        <v>m</v>
      </c>
      <c r="Q48" s="217" t="str">
        <f t="shared" si="35"/>
        <v>,</v>
      </c>
      <c r="R48" s="168">
        <f t="shared" si="36"/>
        <v>15</v>
      </c>
      <c r="S48" s="218" t="str">
        <f t="shared" si="37"/>
        <v>)</v>
      </c>
      <c r="T48" s="219" t="str">
        <f t="shared" si="38"/>
        <v>(</v>
      </c>
      <c r="U48" s="181" t="str">
        <f t="shared" si="39"/>
        <v>Si</v>
      </c>
      <c r="V48" s="185" t="str">
        <f t="shared" si="40"/>
        <v>,</v>
      </c>
      <c r="W48" s="177" t="str">
        <f t="shared" si="41"/>
        <v>m</v>
      </c>
      <c r="X48" s="185" t="str">
        <f t="shared" si="42"/>
        <v>,</v>
      </c>
      <c r="Y48" s="185">
        <f t="shared" si="43"/>
        <v>250</v>
      </c>
      <c r="Z48" s="218" t="str">
        <f t="shared" si="44"/>
        <v>)</v>
      </c>
      <c r="AA48" s="175" t="str">
        <f t="shared" si="45"/>
        <v/>
      </c>
      <c r="AB48" s="183" t="str">
        <f t="shared" si="46"/>
        <v/>
      </c>
      <c r="AC48" s="184" t="str">
        <f t="shared" si="47"/>
        <v/>
      </c>
      <c r="AD48" s="225" t="str">
        <f t="shared" si="48"/>
        <v/>
      </c>
      <c r="AE48" s="176" t="str">
        <f t="shared" si="49"/>
        <v/>
      </c>
      <c r="AF48" s="168" t="str">
        <f t="shared" si="50"/>
        <v/>
      </c>
      <c r="AG48" s="168" t="str">
        <f t="shared" si="51"/>
        <v/>
      </c>
      <c r="AH48" s="179" t="str">
        <f t="shared" si="52"/>
        <v/>
      </c>
      <c r="AI48" s="256" t="str">
        <f t="shared" si="53"/>
        <v/>
      </c>
      <c r="AJ48" s="185" t="str">
        <f t="shared" si="54"/>
        <v/>
      </c>
      <c r="AK48" s="185" t="str">
        <f t="shared" si="55"/>
        <v/>
      </c>
      <c r="AL48" s="185" t="str">
        <f t="shared" si="56"/>
        <v/>
      </c>
      <c r="AM48" s="185" t="str">
        <f t="shared" si="57"/>
        <v/>
      </c>
      <c r="AN48" s="185" t="str">
        <f t="shared" si="58"/>
        <v/>
      </c>
    </row>
    <row r="49" spans="1:40" ht="36.5" thickTop="1" thickBot="1">
      <c r="C49" s="13"/>
      <c r="D49" s="222"/>
      <c r="E49" s="222"/>
      <c r="F49" s="222"/>
      <c r="G49" s="222"/>
      <c r="H49" s="222"/>
      <c r="I49" s="222"/>
      <c r="J49" s="222"/>
      <c r="K49" s="222"/>
      <c r="L49" s="212" t="s">
        <v>2299</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v>1</v>
      </c>
      <c r="B50" t="s">
        <v>2540</v>
      </c>
      <c r="C50" s="13" t="s">
        <v>2569</v>
      </c>
      <c r="D50" s="228" t="s">
        <v>1122</v>
      </c>
      <c r="E50" s="228"/>
      <c r="F50" s="230" t="s">
        <v>1112</v>
      </c>
      <c r="G50" s="230"/>
      <c r="H50" s="228"/>
      <c r="I50" s="228"/>
      <c r="J50" s="232"/>
      <c r="K50" s="232"/>
      <c r="L50" s="271" t="str">
        <f>IF(C50="","",_xlfn.CONCAT("            { line: ","""",C50,", ",M50:AN50,""", sC: ","""",B50,"""},"))</f>
        <v xml:space="preserve">            { line: "Él es el Rey de la gloria,, (Sol,,15)(La,,250)", sC: "tc"},</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+A50+1</f>
        <v>2</v>
      </c>
      <c r="B51" t="s">
        <v>2584</v>
      </c>
      <c r="C51" s="13" t="s">
        <v>2570</v>
      </c>
      <c r="D51" s="228" t="s">
        <v>2347</v>
      </c>
      <c r="E51" s="228"/>
      <c r="F51" s="230"/>
      <c r="G51" s="230"/>
      <c r="H51" s="228"/>
      <c r="I51" s="228"/>
      <c r="J51" s="232"/>
      <c r="K51" s="232"/>
      <c r="L51" s="271" t="str">
        <f t="shared" ref="L51:L70" si="59">IF(C51="","",_xlfn.CONCAT("            { line: ","""",C51,", ",M51:AN51,""", sC: ","""",B51,"""},"))</f>
        <v xml:space="preserve">            { line: "EL REY DE LA GLORIA., (Si,,15)", sC: "ta as"},</v>
      </c>
      <c r="M51" s="218" t="str">
        <f t="shared" si="7"/>
        <v>(</v>
      </c>
      <c r="N51" s="183" t="str">
        <f t="shared" si="1"/>
        <v>Si</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6.5" thickTop="1" thickBot="1">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C53" s="203" t="s">
        <v>2422</v>
      </c>
      <c r="D53" s="224"/>
      <c r="E53" s="224"/>
      <c r="F53" s="224"/>
      <c r="G53" s="224"/>
      <c r="H53" s="224"/>
      <c r="I53" s="224"/>
      <c r="J53" s="224"/>
      <c r="K53" s="224"/>
      <c r="L53" s="208" t="s">
        <v>2411</v>
      </c>
      <c r="M53" s="218" t="str">
        <f t="shared" ref="M53:M58" si="60">IF(N53="","","(")</f>
        <v/>
      </c>
      <c r="N53" s="183" t="str">
        <f t="shared" ref="N53:N58" si="61">IF(D53="","",D53)</f>
        <v/>
      </c>
      <c r="O53" s="216" t="str">
        <f t="shared" ref="O53:O58" si="62">IF(N53="","",",")</f>
        <v/>
      </c>
      <c r="P53" s="225" t="str">
        <f t="shared" ref="P53:P58" si="63">IF(E53="","",E53)</f>
        <v/>
      </c>
      <c r="Q53" s="217" t="str">
        <f t="shared" ref="Q53:Q58" si="64">IF(N53="","",",")</f>
        <v/>
      </c>
      <c r="R53" s="168" t="str">
        <f t="shared" ref="R53:R58" si="65">IF(N53="","",15)</f>
        <v/>
      </c>
      <c r="S53" s="218" t="str">
        <f t="shared" ref="S53:S58" si="66">IF(N53="","",")")</f>
        <v/>
      </c>
      <c r="T53" s="219" t="str">
        <f t="shared" ref="T53:T58" si="67">IF(U53="","","(")</f>
        <v/>
      </c>
      <c r="U53" s="181" t="str">
        <f t="shared" ref="U53:U58" si="68">IF(F53="","",F53)</f>
        <v/>
      </c>
      <c r="V53" s="185" t="str">
        <f t="shared" ref="V53:V58" si="69">IF(U53="","",",")</f>
        <v/>
      </c>
      <c r="W53" s="177" t="str">
        <f t="shared" ref="W53:W58" si="70">IF(G53="","",G53)</f>
        <v/>
      </c>
      <c r="X53" s="185" t="str">
        <f t="shared" ref="X53:X58" si="71">IF(U53="","",",")</f>
        <v/>
      </c>
      <c r="Y53" s="185" t="str">
        <f t="shared" ref="Y53:Y58" si="72">IF(U53="","",250)</f>
        <v/>
      </c>
      <c r="Z53" s="218" t="str">
        <f t="shared" ref="Z53:Z58" si="73">IF(U53="","",")")</f>
        <v/>
      </c>
      <c r="AA53" s="175" t="str">
        <f t="shared" ref="AA53:AA58" si="74">IF(AB53="","","(")</f>
        <v/>
      </c>
      <c r="AB53" s="183" t="str">
        <f t="shared" ref="AB53:AB58" si="75">IF(H53="","",H53)</f>
        <v/>
      </c>
      <c r="AC53" s="184" t="str">
        <f t="shared" ref="AC53:AC58" si="76">IF(AB53="","",",")</f>
        <v/>
      </c>
      <c r="AD53" s="225" t="str">
        <f t="shared" ref="AD53:AD58" si="77">IF(I53="","",I53)</f>
        <v/>
      </c>
      <c r="AE53" s="176" t="str">
        <f t="shared" ref="AE53:AE58" si="78">IF(AB53="","",",")</f>
        <v/>
      </c>
      <c r="AF53" s="168" t="str">
        <f t="shared" ref="AF53:AF58" si="79">IF(AB53="","",350)</f>
        <v/>
      </c>
      <c r="AG53" s="168" t="str">
        <f t="shared" ref="AG53:AG58" si="80">IF(AB53="","",")")</f>
        <v/>
      </c>
      <c r="AH53" s="179" t="str">
        <f t="shared" ref="AH53:AH58" si="81">IF(AI53="","","(")</f>
        <v/>
      </c>
      <c r="AI53" s="256" t="str">
        <f t="shared" ref="AI53:AI58" si="82">IF(J53="","",J53)</f>
        <v/>
      </c>
      <c r="AJ53" s="185" t="str">
        <f t="shared" ref="AJ53:AJ58" si="83">IF(AI53="","",",")</f>
        <v/>
      </c>
      <c r="AK53" s="185" t="str">
        <f t="shared" ref="AK53:AK58" si="84">IF(K53="","",K53)</f>
        <v/>
      </c>
      <c r="AL53" s="185" t="str">
        <f t="shared" ref="AL53:AL58" si="85">IF(AI53="","",",")</f>
        <v/>
      </c>
      <c r="AM53" s="185" t="str">
        <f t="shared" ref="AM53:AM58" si="86">IF(AI53="","",450)</f>
        <v/>
      </c>
      <c r="AN53" s="185" t="str">
        <f t="shared" ref="AN53:AN58" si="87">IF(AI53="","",")")</f>
        <v/>
      </c>
    </row>
    <row r="54" spans="1:40" ht="24.5" thickTop="1" thickBot="1">
      <c r="B54" t="s">
        <v>2519</v>
      </c>
      <c r="C54" s="285" t="s">
        <v>2556</v>
      </c>
      <c r="D54" s="227" t="s">
        <v>1111</v>
      </c>
      <c r="E54" s="227"/>
      <c r="F54" s="227"/>
      <c r="G54" s="227"/>
      <c r="H54" s="227"/>
      <c r="I54" s="227"/>
      <c r="J54" s="227"/>
      <c r="K54" s="227"/>
      <c r="L54" s="283" t="str">
        <f>IF(C54="","",_xlfn.CONCAT("       triggerLine: ","""",C54,", ",M54:AN54,""", sC: ","""",B54,""", lines: ["))</f>
        <v xml:space="preserve">       triggerLine: "ALZAOS, PUERTAS,, (Mi,,15)", sC: "as ta", lines: [</v>
      </c>
      <c r="M54" s="218" t="str">
        <f t="shared" si="60"/>
        <v>(</v>
      </c>
      <c r="N54" s="183" t="str">
        <f t="shared" si="61"/>
        <v>Mi</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4.5" thickTop="1" thickBot="1">
      <c r="B55" t="s">
        <v>2282</v>
      </c>
      <c r="C55" s="285" t="s">
        <v>2557</v>
      </c>
      <c r="D55" s="227" t="s">
        <v>1122</v>
      </c>
      <c r="E55" s="227"/>
      <c r="F55" s="227"/>
      <c r="G55" s="227"/>
      <c r="H55" s="227"/>
      <c r="I55" s="227"/>
      <c r="J55" s="227"/>
      <c r="K55" s="227"/>
      <c r="L55" s="283" t="str">
        <f>IF(C55="","",_xlfn.CONCAT("            { line: ","""",C55,", ",M55:AN55,""", sC: ","""",B55,"""},"))</f>
        <v xml:space="preserve">            { line: "ALZAD LOS DINTELES,,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4.5" thickTop="1" thickBot="1">
      <c r="B56" t="s">
        <v>2282</v>
      </c>
      <c r="C56" s="285" t="s">
        <v>2558</v>
      </c>
      <c r="D56" s="227" t="s">
        <v>1112</v>
      </c>
      <c r="E56" s="227"/>
      <c r="F56" s="227"/>
      <c r="G56" s="227"/>
      <c r="H56" s="227"/>
      <c r="I56" s="227"/>
      <c r="J56" s="227"/>
      <c r="K56" s="227"/>
      <c r="L56" s="283" t="str">
        <f>IF(C56="","",_xlfn.CONCAT("            { line: ","""",C56,", ",M56:AN56,""", sC: ","""",B56,"""},"))</f>
        <v xml:space="preserve">            { line: "PUERTAS ETERNAS,,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4.5" thickTop="1" thickBot="1">
      <c r="B57" t="s">
        <v>2282</v>
      </c>
      <c r="C57" s="285" t="s">
        <v>2559</v>
      </c>
      <c r="D57" s="227" t="s">
        <v>1111</v>
      </c>
      <c r="E57" s="227"/>
      <c r="F57" s="227"/>
      <c r="G57" s="227"/>
      <c r="H57" s="227"/>
      <c r="I57" s="227"/>
      <c r="J57" s="227"/>
      <c r="K57" s="227"/>
      <c r="L57" s="283" t="str">
        <f>IF(C57="","",_xlfn.CONCAT("            { line: ","""",C57,", ",M57:AN57,""", sC: ","""",B57,"""},"))</f>
        <v xml:space="preserve">            { line: "DEBE ENTRAR EL REY, (Mi,,15)", sC: "as"},</v>
      </c>
      <c r="M57" s="218" t="str">
        <f t="shared" si="60"/>
        <v>(</v>
      </c>
      <c r="N57" s="183" t="str">
        <f t="shared" si="61"/>
        <v>Mi</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284" t="s">
        <v>2560</v>
      </c>
      <c r="D58" s="227"/>
      <c r="E58" s="227"/>
      <c r="F58" s="227"/>
      <c r="G58" s="227"/>
      <c r="H58" s="227"/>
      <c r="I58" s="227"/>
      <c r="J58" s="227"/>
      <c r="K58" s="227"/>
      <c r="L58" s="210" t="str">
        <f>IF(C58="","",_xlfn.CONCAT("            { line: ","""",C58,", ",M58:AN58,""", sC: ","""",B58,"""},  ]},"))</f>
        <v xml:space="preserve">            { line: "DE LA GLORIA, DE LA GLORIA., ", sC: "as"},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6.5" thickTop="1" thickBot="1">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v>1</v>
      </c>
      <c r="B60" t="s">
        <v>2540</v>
      </c>
      <c r="C60" s="13" t="s">
        <v>2571</v>
      </c>
      <c r="D60" s="228" t="s">
        <v>1111</v>
      </c>
      <c r="E60" s="228" t="s">
        <v>1121</v>
      </c>
      <c r="F60" s="230" t="s">
        <v>1112</v>
      </c>
      <c r="G60" s="230" t="s">
        <v>1121</v>
      </c>
      <c r="H60" s="228" t="s">
        <v>1111</v>
      </c>
      <c r="I60" s="228" t="s">
        <v>1121</v>
      </c>
      <c r="J60" s="232"/>
      <c r="K60" s="232"/>
      <c r="L60" s="271" t="str">
        <f t="shared" si="59"/>
        <v xml:space="preserve">            { line: "¿Quién subirá al monte del Señor?, (Mi,m,15)(La,m,250)(Mi,m,350)", sC: "tc"},</v>
      </c>
      <c r="M60" s="218" t="str">
        <f t="shared" si="7"/>
        <v>(</v>
      </c>
      <c r="N60" s="183" t="str">
        <f t="shared" si="1"/>
        <v>Mi</v>
      </c>
      <c r="O60" s="216" t="str">
        <f t="shared" si="8"/>
        <v>,</v>
      </c>
      <c r="P60" s="225" t="str">
        <f t="shared" si="2"/>
        <v>m</v>
      </c>
      <c r="Q60" s="217" t="str">
        <f t="shared" si="9"/>
        <v>,</v>
      </c>
      <c r="R60" s="168">
        <f t="shared" si="10"/>
        <v>15</v>
      </c>
      <c r="S60" s="218" t="str">
        <f t="shared" si="11"/>
        <v>)</v>
      </c>
      <c r="T60" s="219" t="str">
        <f t="shared" si="12"/>
        <v>(</v>
      </c>
      <c r="U60" s="181" t="str">
        <f t="shared" si="3"/>
        <v>La</v>
      </c>
      <c r="V60" s="185" t="str">
        <f t="shared" si="13"/>
        <v>,</v>
      </c>
      <c r="W60" s="177" t="str">
        <f t="shared" si="4"/>
        <v>m</v>
      </c>
      <c r="X60" s="185" t="str">
        <f t="shared" si="14"/>
        <v>,</v>
      </c>
      <c r="Y60" s="185">
        <f t="shared" si="15"/>
        <v>250</v>
      </c>
      <c r="Z60" s="218" t="str">
        <f t="shared" si="16"/>
        <v>)</v>
      </c>
      <c r="AA60" s="175" t="str">
        <f t="shared" si="17"/>
        <v>(</v>
      </c>
      <c r="AB60" s="183" t="str">
        <f t="shared" si="5"/>
        <v>Mi</v>
      </c>
      <c r="AC60" s="184" t="str">
        <f t="shared" si="18"/>
        <v>,</v>
      </c>
      <c r="AD60" s="225" t="str">
        <f t="shared" si="19"/>
        <v>m</v>
      </c>
      <c r="AE60" s="176" t="str">
        <f t="shared" si="20"/>
        <v>,</v>
      </c>
      <c r="AF60" s="168">
        <f t="shared" si="21"/>
        <v>350</v>
      </c>
      <c r="AG60" s="168" t="str">
        <f t="shared" si="22"/>
        <v>)</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ref="A61:A73" si="88">+A60+1</f>
        <v>2</v>
      </c>
      <c r="B61" t="s">
        <v>2584</v>
      </c>
      <c r="C61" s="13" t="s">
        <v>2572</v>
      </c>
      <c r="D61" s="228" t="s">
        <v>1112</v>
      </c>
      <c r="E61" s="228" t="s">
        <v>1121</v>
      </c>
      <c r="F61" s="230" t="s">
        <v>1111</v>
      </c>
      <c r="G61" s="230" t="s">
        <v>1121</v>
      </c>
      <c r="H61" s="228"/>
      <c r="I61" s="228"/>
      <c r="J61" s="232"/>
      <c r="K61" s="232"/>
      <c r="L61" s="271" t="str">
        <f t="shared" si="59"/>
        <v xml:space="preserve">            { line: "¿QUIÉN SUBIRÁ AL MONTE DEL SEÑOR?, (La,m,15)(Mi,m,250)", sC: "ta as"},</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v>
      </c>
      <c r="U61" s="181" t="str">
        <f t="shared" si="3"/>
        <v>Mi</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88"/>
        <v>3</v>
      </c>
      <c r="B62" t="s">
        <v>2540</v>
      </c>
      <c r="C62" s="13" t="s">
        <v>2573</v>
      </c>
      <c r="D62" s="228" t="s">
        <v>2347</v>
      </c>
      <c r="E62" s="228" t="s">
        <v>1121</v>
      </c>
      <c r="F62" s="230"/>
      <c r="G62" s="230"/>
      <c r="H62" s="228"/>
      <c r="I62" s="228"/>
      <c r="J62" s="232"/>
      <c r="K62" s="232"/>
      <c r="L62" s="271" t="str">
        <f t="shared" si="59"/>
        <v xml:space="preserve">            { line: "El de manos inocentes y puro corazón,, (Si,m,15)", sC: "tc"},</v>
      </c>
      <c r="M62" s="218" t="str">
        <f t="shared" si="7"/>
        <v>(</v>
      </c>
      <c r="N62" s="183" t="str">
        <f t="shared" si="1"/>
        <v>Si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88"/>
        <v>4</v>
      </c>
      <c r="B63" t="s">
        <v>2584</v>
      </c>
      <c r="C63" s="13" t="s">
        <v>2574</v>
      </c>
      <c r="D63" s="228"/>
      <c r="E63" s="228"/>
      <c r="F63" s="230"/>
      <c r="G63" s="230"/>
      <c r="H63" s="228"/>
      <c r="I63" s="228"/>
      <c r="J63" s="232"/>
      <c r="K63" s="232"/>
      <c r="L63" s="271" t="str">
        <f t="shared" si="59"/>
        <v xml:space="preserve">            { line: "EL DE MANOS INOCENTES, ", sC: "ta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88"/>
        <v>5</v>
      </c>
      <c r="B64" t="s">
        <v>2282</v>
      </c>
      <c r="C64" s="13" t="s">
        <v>2575</v>
      </c>
      <c r="D64" s="228"/>
      <c r="E64" s="228"/>
      <c r="F64" s="230"/>
      <c r="G64" s="230"/>
      <c r="H64" s="228"/>
      <c r="I64" s="228"/>
      <c r="J64" s="232"/>
      <c r="K64" s="232"/>
      <c r="L64" s="271" t="str">
        <f t="shared" si="59"/>
        <v xml:space="preserve">            { line: "Y PURO CORAZÓN,, ", sC: "as"},</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88"/>
        <v>6</v>
      </c>
      <c r="B65" t="s">
        <v>2540</v>
      </c>
      <c r="C65" s="13" t="s">
        <v>2576</v>
      </c>
      <c r="D65" s="228" t="s">
        <v>1122</v>
      </c>
      <c r="E65" s="228"/>
      <c r="F65" s="230" t="s">
        <v>1112</v>
      </c>
      <c r="G65" s="230"/>
      <c r="H65" s="228"/>
      <c r="I65" s="228"/>
      <c r="J65" s="232"/>
      <c r="K65" s="232"/>
      <c r="L65" s="282" t="str">
        <f t="shared" si="59"/>
        <v xml:space="preserve">            { line: "el que no conduce su vida por vanidad,, (Sol,,15)(La,,250)", sC: "tc"},</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si="88"/>
        <v>7</v>
      </c>
      <c r="B66" t="s">
        <v>2584</v>
      </c>
      <c r="C66" s="13" t="s">
        <v>2577</v>
      </c>
      <c r="D66" s="228" t="s">
        <v>2347</v>
      </c>
      <c r="E66" s="228"/>
      <c r="F66" s="230"/>
      <c r="G66" s="230"/>
      <c r="H66" s="228"/>
      <c r="I66" s="228"/>
      <c r="J66" s="232"/>
      <c r="K66" s="232"/>
      <c r="L66" s="282" t="str">
        <f t="shared" si="59"/>
        <v xml:space="preserve">            { line: "POR VANIDAD., (Si,,15)", sC: "ta as"},</v>
      </c>
      <c r="M66" s="218" t="str">
        <f t="shared" si="7"/>
        <v>(</v>
      </c>
      <c r="N66" s="183" t="str">
        <f t="shared" si="1"/>
        <v>Si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6.5" thickTop="1" thickBot="1">
      <c r="C67" s="297"/>
      <c r="D67" s="298"/>
      <c r="E67" s="298"/>
      <c r="F67" s="298"/>
      <c r="G67" s="298"/>
      <c r="H67" s="298"/>
      <c r="I67" s="298"/>
      <c r="J67" s="298"/>
      <c r="K67" s="298"/>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4.5" thickTop="1" thickBot="1">
      <c r="A68">
        <f>+A66+1</f>
        <v>8</v>
      </c>
      <c r="B68" t="s">
        <v>2540</v>
      </c>
      <c r="C68" s="13" t="s">
        <v>2578</v>
      </c>
      <c r="D68" s="228" t="s">
        <v>1111</v>
      </c>
      <c r="E68" s="228" t="s">
        <v>1121</v>
      </c>
      <c r="F68" s="230" t="s">
        <v>2347</v>
      </c>
      <c r="G68" s="230" t="s">
        <v>1121</v>
      </c>
      <c r="H68" s="228"/>
      <c r="I68" s="228"/>
      <c r="J68" s="232"/>
      <c r="K68" s="232"/>
      <c r="L68" s="282" t="str">
        <f t="shared" si="59"/>
        <v xml:space="preserve">            { line: "Y nosotros somos su Iglesia,, (Mi,m,15)(Si,m,250)", sC: "tc"},</v>
      </c>
      <c r="M68" s="218" t="str">
        <f t="shared" si="7"/>
        <v>(</v>
      </c>
      <c r="N68" s="183" t="str">
        <f t="shared" si="1"/>
        <v>Mi</v>
      </c>
      <c r="O68" s="216" t="str">
        <f t="shared" si="8"/>
        <v>,</v>
      </c>
      <c r="P68" s="225" t="str">
        <f t="shared" si="2"/>
        <v>m</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88"/>
        <v>9</v>
      </c>
      <c r="B69" t="s">
        <v>2584</v>
      </c>
      <c r="C69" s="13" t="s">
        <v>2579</v>
      </c>
      <c r="D69" s="228" t="s">
        <v>1111</v>
      </c>
      <c r="E69" s="228" t="s">
        <v>1121</v>
      </c>
      <c r="F69" s="230" t="s">
        <v>2347</v>
      </c>
      <c r="G69" s="230" t="s">
        <v>1121</v>
      </c>
      <c r="H69" s="228"/>
      <c r="I69" s="228"/>
      <c r="J69" s="232"/>
      <c r="K69" s="232"/>
      <c r="L69" s="282" t="str">
        <f t="shared" si="59"/>
        <v xml:space="preserve">            { line: "Y NOSOTROS SOMOS SU IGLESIA,, (Mi,m,15)(Si,m,250)", sC: "ta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v>
      </c>
      <c r="U69" s="181" t="str">
        <f t="shared" si="3"/>
        <v>Si</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A70">
        <f t="shared" si="88"/>
        <v>10</v>
      </c>
      <c r="B70" t="s">
        <v>2540</v>
      </c>
      <c r="C70" s="13" t="s">
        <v>2580</v>
      </c>
      <c r="D70" s="228" t="s">
        <v>1111</v>
      </c>
      <c r="E70" s="228" t="s">
        <v>1121</v>
      </c>
      <c r="F70" s="230" t="s">
        <v>2347</v>
      </c>
      <c r="G70" s="230" t="s">
        <v>1121</v>
      </c>
      <c r="H70" s="228"/>
      <c r="I70" s="228"/>
      <c r="J70" s="232"/>
      <c r="K70" s="232"/>
      <c r="L70" s="282" t="str">
        <f t="shared" si="59"/>
        <v xml:space="preserve">            { line: "que hoy viene a tu presencia,, (Mi,m,15)(Si,m,250)", sC: "tc"},</v>
      </c>
      <c r="M70" s="218" t="str">
        <f t="shared" si="7"/>
        <v>(</v>
      </c>
      <c r="N70" s="183" t="str">
        <f t="shared" si="1"/>
        <v>Mi</v>
      </c>
      <c r="O70" s="216" t="str">
        <f t="shared" si="8"/>
        <v>,</v>
      </c>
      <c r="P70" s="225" t="str">
        <f t="shared" si="2"/>
        <v>m</v>
      </c>
      <c r="Q70" s="217" t="str">
        <f t="shared" si="9"/>
        <v>,</v>
      </c>
      <c r="R70" s="168">
        <f t="shared" si="10"/>
        <v>15</v>
      </c>
      <c r="S70" s="218" t="str">
        <f t="shared" si="11"/>
        <v>)</v>
      </c>
      <c r="T70" s="219" t="str">
        <f t="shared" si="12"/>
        <v>(</v>
      </c>
      <c r="U70" s="181" t="str">
        <f t="shared" si="3"/>
        <v>Si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si="88"/>
        <v>11</v>
      </c>
      <c r="B71" t="s">
        <v>2584</v>
      </c>
      <c r="C71" s="13" t="s">
        <v>2581</v>
      </c>
      <c r="D71" s="228" t="s">
        <v>1111</v>
      </c>
      <c r="E71" s="228" t="s">
        <v>1121</v>
      </c>
      <c r="F71" s="230" t="s">
        <v>2347</v>
      </c>
      <c r="G71" s="230" t="s">
        <v>1121</v>
      </c>
      <c r="H71" s="228"/>
      <c r="I71" s="228"/>
      <c r="J71" s="232"/>
      <c r="K71" s="232"/>
      <c r="L71" s="282" t="str">
        <f t="shared" ref="L71:L73" si="89">IF(C71="","",_xlfn.CONCAT("            { line: ","""",C71,", ",M71:AN71,""", sC: ","""",B71,"""},"))</f>
        <v xml:space="preserve">            { line: "QUE HOY VIENE A TU PRESENCIA,, (Mi,m,15)(Si,m,250)", sC: "ta as"},</v>
      </c>
      <c r="M71" s="218" t="str">
        <f t="shared" ref="M71:M73" si="90">IF(N71="","","(")</f>
        <v>(</v>
      </c>
      <c r="N71" s="183" t="str">
        <f t="shared" ref="N71:N73" si="91">IF(D71="","",D71)</f>
        <v>Mi</v>
      </c>
      <c r="O71" s="216" t="str">
        <f t="shared" ref="O71:O73" si="92">IF(N71="","",",")</f>
        <v>,</v>
      </c>
      <c r="P71" s="225" t="str">
        <f t="shared" ref="P71:P73" si="93">IF(E71="","",E71)</f>
        <v>m</v>
      </c>
      <c r="Q71" s="217" t="str">
        <f t="shared" ref="Q71:Q73" si="94">IF(N71="","",",")</f>
        <v>,</v>
      </c>
      <c r="R71" s="168">
        <f t="shared" ref="R71:R73" si="95">IF(N71="","",15)</f>
        <v>15</v>
      </c>
      <c r="S71" s="218" t="str">
        <f t="shared" ref="S71:S73" si="96">IF(N71="","",")")</f>
        <v>)</v>
      </c>
      <c r="T71" s="219" t="str">
        <f t="shared" ref="T71:T73" si="97">IF(U71="","","(")</f>
        <v>(</v>
      </c>
      <c r="U71" s="181" t="str">
        <f t="shared" ref="U71:U73" si="98">IF(F71="","",F71)</f>
        <v>Si</v>
      </c>
      <c r="V71" s="185" t="str">
        <f t="shared" ref="V71:V73" si="99">IF(U71="","",",")</f>
        <v>,</v>
      </c>
      <c r="W71" s="177" t="str">
        <f t="shared" ref="W71:W73" si="100">IF(G71="","",G71)</f>
        <v>m</v>
      </c>
      <c r="X71" s="185" t="str">
        <f t="shared" ref="X71:X73" si="101">IF(U71="","",",")</f>
        <v>,</v>
      </c>
      <c r="Y71" s="185">
        <f t="shared" ref="Y71:Y73" si="102">IF(U71="","",250)</f>
        <v>250</v>
      </c>
      <c r="Z71" s="218" t="str">
        <f t="shared" ref="Z71:Z73" si="103">IF(U71="","",")")</f>
        <v>)</v>
      </c>
      <c r="AA71" s="175" t="str">
        <f t="shared" ref="AA71:AA73" si="104">IF(AB71="","","(")</f>
        <v/>
      </c>
      <c r="AB71" s="183" t="str">
        <f t="shared" ref="AB71:AB73" si="105">IF(H71="","",H71)</f>
        <v/>
      </c>
      <c r="AC71" s="184" t="str">
        <f t="shared" ref="AC71:AC73" si="106">IF(AB71="","",",")</f>
        <v/>
      </c>
      <c r="AD71" s="225" t="str">
        <f t="shared" ref="AD71:AD73" si="107">IF(I71="","",I71)</f>
        <v/>
      </c>
      <c r="AE71" s="176" t="str">
        <f t="shared" ref="AE71:AE73" si="108">IF(AB71="","",",")</f>
        <v/>
      </c>
      <c r="AF71" s="168" t="str">
        <f t="shared" ref="AF71:AF73" si="109">IF(AB71="","",350)</f>
        <v/>
      </c>
      <c r="AG71" s="168" t="str">
        <f t="shared" ref="AG71:AG73" si="110">IF(AB71="","",")")</f>
        <v/>
      </c>
      <c r="AH71" s="179" t="str">
        <f t="shared" ref="AH71:AH73" si="111">IF(AI71="","","(")</f>
        <v/>
      </c>
      <c r="AI71" s="256" t="str">
        <f t="shared" ref="AI71:AI73" si="112">IF(J71="","",J71)</f>
        <v/>
      </c>
      <c r="AJ71" s="185" t="str">
        <f t="shared" ref="AJ71:AJ73" si="113">IF(AI71="","",",")</f>
        <v/>
      </c>
      <c r="AK71" s="185" t="str">
        <f t="shared" ref="AK71:AK73" si="114">IF(K71="","",K71)</f>
        <v/>
      </c>
      <c r="AL71" s="185" t="str">
        <f t="shared" ref="AL71:AL73" si="115">IF(AI71="","",",")</f>
        <v/>
      </c>
      <c r="AM71" s="185" t="str">
        <f t="shared" ref="AM71:AM73" si="116">IF(AI71="","",450)</f>
        <v/>
      </c>
      <c r="AN71" s="185" t="str">
        <f t="shared" ref="AN71:AN73" si="117">IF(AI71="","",")")</f>
        <v/>
      </c>
    </row>
    <row r="72" spans="1:40" ht="24.5" thickTop="1" thickBot="1">
      <c r="A72">
        <f t="shared" si="88"/>
        <v>12</v>
      </c>
      <c r="B72" t="s">
        <v>2540</v>
      </c>
      <c r="C72" s="13" t="s">
        <v>2582</v>
      </c>
      <c r="D72" s="228" t="s">
        <v>1122</v>
      </c>
      <c r="E72" s="228"/>
      <c r="F72" s="230" t="s">
        <v>1112</v>
      </c>
      <c r="G72" s="230"/>
      <c r="H72" s="228"/>
      <c r="I72" s="228"/>
      <c r="J72" s="232"/>
      <c r="K72" s="232"/>
      <c r="L72" s="282" t="str">
        <f t="shared" si="89"/>
        <v xml:space="preserve">            { line: "que busca tu rostro, oh Dios de Jacob,, (Sol,,15)(La,,250)", sC: "tc"},</v>
      </c>
      <c r="M72" s="218" t="str">
        <f t="shared" si="90"/>
        <v>(</v>
      </c>
      <c r="N72" s="183" t="str">
        <f t="shared" si="91"/>
        <v>Sol</v>
      </c>
      <c r="O72" s="216" t="str">
        <f t="shared" si="92"/>
        <v>,</v>
      </c>
      <c r="P72" s="225" t="str">
        <f t="shared" si="93"/>
        <v/>
      </c>
      <c r="Q72" s="217" t="str">
        <f t="shared" si="94"/>
        <v>,</v>
      </c>
      <c r="R72" s="168">
        <f t="shared" si="95"/>
        <v>15</v>
      </c>
      <c r="S72" s="218" t="str">
        <f t="shared" si="96"/>
        <v>)</v>
      </c>
      <c r="T72" s="219" t="str">
        <f t="shared" si="97"/>
        <v>(</v>
      </c>
      <c r="U72" s="181" t="str">
        <f t="shared" si="98"/>
        <v>La</v>
      </c>
      <c r="V72" s="185" t="str">
        <f t="shared" si="99"/>
        <v>,</v>
      </c>
      <c r="W72" s="177" t="str">
        <f t="shared" si="100"/>
        <v/>
      </c>
      <c r="X72" s="185" t="str">
        <f t="shared" si="101"/>
        <v>,</v>
      </c>
      <c r="Y72" s="185">
        <f t="shared" si="102"/>
        <v>250</v>
      </c>
      <c r="Z72" s="218" t="str">
        <f t="shared" si="103"/>
        <v>)</v>
      </c>
      <c r="AA72" s="175" t="str">
        <f t="shared" si="104"/>
        <v/>
      </c>
      <c r="AB72" s="183" t="str">
        <f t="shared" si="105"/>
        <v/>
      </c>
      <c r="AC72" s="184" t="str">
        <f t="shared" si="106"/>
        <v/>
      </c>
      <c r="AD72" s="225" t="str">
        <f t="shared" si="107"/>
        <v/>
      </c>
      <c r="AE72" s="176" t="str">
        <f t="shared" si="108"/>
        <v/>
      </c>
      <c r="AF72" s="168" t="str">
        <f t="shared" si="109"/>
        <v/>
      </c>
      <c r="AG72" s="168" t="str">
        <f t="shared" si="110"/>
        <v/>
      </c>
      <c r="AH72" s="179" t="str">
        <f t="shared" si="111"/>
        <v/>
      </c>
      <c r="AI72" s="256" t="str">
        <f t="shared" si="112"/>
        <v/>
      </c>
      <c r="AJ72" s="185" t="str">
        <f t="shared" si="113"/>
        <v/>
      </c>
      <c r="AK72" s="185" t="str">
        <f t="shared" si="114"/>
        <v/>
      </c>
      <c r="AL72" s="185" t="str">
        <f t="shared" si="115"/>
        <v/>
      </c>
      <c r="AM72" s="185" t="str">
        <f t="shared" si="116"/>
        <v/>
      </c>
      <c r="AN72" s="185" t="str">
        <f t="shared" si="117"/>
        <v/>
      </c>
    </row>
    <row r="73" spans="1:40" ht="24.5" thickTop="1" thickBot="1">
      <c r="A73">
        <f t="shared" si="88"/>
        <v>13</v>
      </c>
      <c r="B73" t="s">
        <v>2584</v>
      </c>
      <c r="C73" s="13" t="s">
        <v>2583</v>
      </c>
      <c r="D73" s="228" t="s">
        <v>2347</v>
      </c>
      <c r="E73" s="228"/>
      <c r="F73" s="230"/>
      <c r="G73" s="230"/>
      <c r="H73" s="228"/>
      <c r="I73" s="228"/>
      <c r="J73" s="232"/>
      <c r="K73" s="232"/>
      <c r="L73" s="282" t="str">
        <f t="shared" si="89"/>
        <v xml:space="preserve">            { line: "OH DIOS DE JACOB., (Si,,15)", sC: "ta as"},</v>
      </c>
      <c r="M73" s="218" t="str">
        <f t="shared" si="90"/>
        <v>(</v>
      </c>
      <c r="N73" s="183" t="str">
        <f t="shared" si="91"/>
        <v>Si</v>
      </c>
      <c r="O73" s="216" t="str">
        <f t="shared" si="92"/>
        <v>,</v>
      </c>
      <c r="P73" s="225" t="str">
        <f t="shared" si="93"/>
        <v/>
      </c>
      <c r="Q73" s="217" t="str">
        <f t="shared" si="94"/>
        <v>,</v>
      </c>
      <c r="R73" s="168">
        <f t="shared" si="95"/>
        <v>15</v>
      </c>
      <c r="S73" s="218" t="str">
        <f t="shared" si="96"/>
        <v>)</v>
      </c>
      <c r="T73" s="219" t="str">
        <f t="shared" si="97"/>
        <v/>
      </c>
      <c r="U73" s="181" t="str">
        <f t="shared" si="98"/>
        <v/>
      </c>
      <c r="V73" s="185" t="str">
        <f t="shared" si="99"/>
        <v/>
      </c>
      <c r="W73" s="177" t="str">
        <f t="shared" si="100"/>
        <v/>
      </c>
      <c r="X73" s="185" t="str">
        <f t="shared" si="101"/>
        <v/>
      </c>
      <c r="Y73" s="185" t="str">
        <f t="shared" si="102"/>
        <v/>
      </c>
      <c r="Z73" s="218" t="str">
        <f t="shared" si="103"/>
        <v/>
      </c>
      <c r="AA73" s="175" t="str">
        <f t="shared" si="104"/>
        <v/>
      </c>
      <c r="AB73" s="183" t="str">
        <f t="shared" si="105"/>
        <v/>
      </c>
      <c r="AC73" s="184" t="str">
        <f t="shared" si="106"/>
        <v/>
      </c>
      <c r="AD73" s="225" t="str">
        <f t="shared" si="107"/>
        <v/>
      </c>
      <c r="AE73" s="176" t="str">
        <f t="shared" si="108"/>
        <v/>
      </c>
      <c r="AF73" s="168" t="str">
        <f t="shared" si="109"/>
        <v/>
      </c>
      <c r="AG73" s="168" t="str">
        <f t="shared" si="110"/>
        <v/>
      </c>
      <c r="AH73" s="179" t="str">
        <f t="shared" si="111"/>
        <v/>
      </c>
      <c r="AI73" s="256" t="str">
        <f t="shared" si="112"/>
        <v/>
      </c>
      <c r="AJ73" s="185" t="str">
        <f t="shared" si="113"/>
        <v/>
      </c>
      <c r="AK73" s="185" t="str">
        <f t="shared" si="114"/>
        <v/>
      </c>
      <c r="AL73" s="185" t="str">
        <f t="shared" si="115"/>
        <v/>
      </c>
      <c r="AM73" s="185" t="str">
        <f t="shared" si="116"/>
        <v/>
      </c>
      <c r="AN73" s="185" t="str">
        <f t="shared" si="117"/>
        <v/>
      </c>
    </row>
    <row r="74" spans="1:40" ht="26.5" thickTop="1" thickBot="1">
      <c r="C74" s="297"/>
      <c r="D74" s="298"/>
      <c r="E74" s="298"/>
      <c r="F74" s="298"/>
      <c r="G74" s="298"/>
      <c r="H74" s="298"/>
      <c r="I74" s="298"/>
      <c r="J74" s="298"/>
      <c r="K74" s="298"/>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4.5" thickTop="1" thickBot="1">
      <c r="C75" s="203" t="s">
        <v>2422</v>
      </c>
      <c r="D75" s="224"/>
      <c r="E75" s="224"/>
      <c r="F75" s="224"/>
      <c r="G75" s="224"/>
      <c r="H75" s="224"/>
      <c r="I75" s="224"/>
      <c r="J75" s="224"/>
      <c r="K75" s="224"/>
      <c r="L75" s="208" t="s">
        <v>2411</v>
      </c>
      <c r="M75" s="218" t="str">
        <f t="shared" ref="M75:M80" si="118">IF(N75="","","(")</f>
        <v/>
      </c>
      <c r="N75" s="183" t="str">
        <f t="shared" ref="N75:N80" si="119">IF(D75="","",D75)</f>
        <v/>
      </c>
      <c r="O75" s="216" t="str">
        <f t="shared" ref="O75:O80" si="120">IF(N75="","",",")</f>
        <v/>
      </c>
      <c r="P75" s="225" t="str">
        <f t="shared" ref="P75:P80" si="121">IF(E75="","",E75)</f>
        <v/>
      </c>
      <c r="Q75" s="217" t="str">
        <f t="shared" ref="Q75:Q80" si="122">IF(N75="","",",")</f>
        <v/>
      </c>
      <c r="R75" s="168" t="str">
        <f t="shared" ref="R75:R80" si="123">IF(N75="","",15)</f>
        <v/>
      </c>
      <c r="S75" s="218" t="str">
        <f t="shared" ref="S75:S80" si="124">IF(N75="","",")")</f>
        <v/>
      </c>
      <c r="T75" s="219" t="str">
        <f t="shared" ref="T75:T80" si="125">IF(U75="","","(")</f>
        <v/>
      </c>
      <c r="U75" s="181" t="str">
        <f t="shared" ref="U75:U80" si="126">IF(F75="","",F75)</f>
        <v/>
      </c>
      <c r="V75" s="185" t="str">
        <f t="shared" ref="V75:V80" si="127">IF(U75="","",",")</f>
        <v/>
      </c>
      <c r="W75" s="177" t="str">
        <f t="shared" ref="W75:W80" si="128">IF(G75="","",G75)</f>
        <v/>
      </c>
      <c r="X75" s="185" t="str">
        <f t="shared" ref="X75:X80" si="129">IF(U75="","",",")</f>
        <v/>
      </c>
      <c r="Y75" s="185" t="str">
        <f t="shared" ref="Y75:Y80" si="130">IF(U75="","",250)</f>
        <v/>
      </c>
      <c r="Z75" s="218" t="str">
        <f t="shared" ref="Z75:Z80" si="131">IF(U75="","",")")</f>
        <v/>
      </c>
      <c r="AA75" s="175" t="str">
        <f t="shared" ref="AA75:AA80" si="132">IF(AB75="","","(")</f>
        <v/>
      </c>
      <c r="AB75" s="183" t="str">
        <f t="shared" ref="AB75:AB80" si="133">IF(H75="","",H75)</f>
        <v/>
      </c>
      <c r="AC75" s="184" t="str">
        <f t="shared" ref="AC75:AC80" si="134">IF(AB75="","",",")</f>
        <v/>
      </c>
      <c r="AD75" s="225" t="str">
        <f t="shared" ref="AD75:AD80" si="135">IF(I75="","",I75)</f>
        <v/>
      </c>
      <c r="AE75" s="176" t="str">
        <f t="shared" ref="AE75:AE80" si="136">IF(AB75="","",",")</f>
        <v/>
      </c>
      <c r="AF75" s="168" t="str">
        <f t="shared" ref="AF75:AF80" si="137">IF(AB75="","",350)</f>
        <v/>
      </c>
      <c r="AG75" s="168" t="str">
        <f t="shared" ref="AG75:AG80" si="138">IF(AB75="","",")")</f>
        <v/>
      </c>
      <c r="AH75" s="179" t="str">
        <f t="shared" ref="AH75:AH80" si="139">IF(AI75="","","(")</f>
        <v/>
      </c>
      <c r="AI75" s="256" t="str">
        <f t="shared" ref="AI75:AI80" si="140">IF(J75="","",J75)</f>
        <v/>
      </c>
      <c r="AJ75" s="185" t="str">
        <f t="shared" ref="AJ75:AJ80" si="141">IF(AI75="","",",")</f>
        <v/>
      </c>
      <c r="AK75" s="185" t="str">
        <f t="shared" ref="AK75:AK80" si="142">IF(K75="","",K75)</f>
        <v/>
      </c>
      <c r="AL75" s="185" t="str">
        <f t="shared" ref="AL75:AL80" si="143">IF(AI75="","",",")</f>
        <v/>
      </c>
      <c r="AM75" s="185" t="str">
        <f t="shared" ref="AM75:AM80" si="144">IF(AI75="","",450)</f>
        <v/>
      </c>
      <c r="AN75" s="185" t="str">
        <f t="shared" ref="AN75:AN80" si="145">IF(AI75="","",")")</f>
        <v/>
      </c>
    </row>
    <row r="76" spans="1:40" ht="24.5" thickTop="1" thickBot="1">
      <c r="B76" t="s">
        <v>2519</v>
      </c>
      <c r="C76" s="285" t="s">
        <v>2556</v>
      </c>
      <c r="D76" s="227" t="s">
        <v>1111</v>
      </c>
      <c r="E76" s="227"/>
      <c r="F76" s="227"/>
      <c r="G76" s="227"/>
      <c r="H76" s="227"/>
      <c r="I76" s="227"/>
      <c r="J76" s="227"/>
      <c r="K76" s="227"/>
      <c r="L76" s="283" t="str">
        <f>IF(C76="","",_xlfn.CONCAT("       triggerLine: ","""",C76,", ",M76:AN76,""", sC: ","""",B76,""", lines: ["))</f>
        <v xml:space="preserve">       triggerLine: "ALZAOS, PUERTAS,, (Mi,,15)", sC: "as ta", lines: [</v>
      </c>
      <c r="M76" s="218" t="str">
        <f t="shared" si="118"/>
        <v>(</v>
      </c>
      <c r="N76" s="183" t="str">
        <f t="shared" si="119"/>
        <v>Mi</v>
      </c>
      <c r="O76" s="216" t="str">
        <f t="shared" si="120"/>
        <v>,</v>
      </c>
      <c r="P76" s="225" t="str">
        <f t="shared" si="121"/>
        <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4.5" thickTop="1" thickBot="1">
      <c r="B77" t="s">
        <v>2282</v>
      </c>
      <c r="C77" s="285" t="s">
        <v>2557</v>
      </c>
      <c r="D77" s="227" t="s">
        <v>1122</v>
      </c>
      <c r="E77" s="227"/>
      <c r="F77" s="227"/>
      <c r="G77" s="227"/>
      <c r="H77" s="227"/>
      <c r="I77" s="227"/>
      <c r="J77" s="227"/>
      <c r="K77" s="227"/>
      <c r="L77" s="283" t="str">
        <f>IF(C77="","",_xlfn.CONCAT("            { line: ","""",C77,", ",M77:AN77,""", sC: ","""",B77,"""},"))</f>
        <v xml:space="preserve">            { line: "ALZAD LOS DINTELES,, (Sol,,15)", sC: "as"},</v>
      </c>
      <c r="M77" s="218" t="str">
        <f t="shared" si="118"/>
        <v>(</v>
      </c>
      <c r="N77" s="183" t="str">
        <f t="shared" si="119"/>
        <v>Sol</v>
      </c>
      <c r="O77" s="216" t="str">
        <f t="shared" si="120"/>
        <v>,</v>
      </c>
      <c r="P77" s="225" t="str">
        <f t="shared" si="121"/>
        <v/>
      </c>
      <c r="Q77" s="217" t="str">
        <f t="shared" si="122"/>
        <v>,</v>
      </c>
      <c r="R77" s="168">
        <f t="shared" si="123"/>
        <v>15</v>
      </c>
      <c r="S77" s="218" t="str">
        <f t="shared" si="124"/>
        <v>)</v>
      </c>
      <c r="T77" s="219" t="str">
        <f t="shared" si="125"/>
        <v/>
      </c>
      <c r="U77" s="181" t="str">
        <f t="shared" si="126"/>
        <v/>
      </c>
      <c r="V77" s="185" t="str">
        <f t="shared" si="127"/>
        <v/>
      </c>
      <c r="W77" s="177" t="str">
        <f t="shared" si="128"/>
        <v/>
      </c>
      <c r="X77" s="185" t="str">
        <f t="shared" si="129"/>
        <v/>
      </c>
      <c r="Y77" s="185" t="str">
        <f t="shared" si="130"/>
        <v/>
      </c>
      <c r="Z77" s="218" t="str">
        <f t="shared" si="131"/>
        <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4.5" thickTop="1" thickBot="1">
      <c r="B78" t="s">
        <v>2282</v>
      </c>
      <c r="C78" s="285" t="s">
        <v>2558</v>
      </c>
      <c r="D78" s="227" t="s">
        <v>1112</v>
      </c>
      <c r="E78" s="227"/>
      <c r="F78" s="227"/>
      <c r="G78" s="227"/>
      <c r="H78" s="227"/>
      <c r="I78" s="227"/>
      <c r="J78" s="227"/>
      <c r="K78" s="227"/>
      <c r="L78" s="283" t="str">
        <f>IF(C78="","",_xlfn.CONCAT("            { line: ","""",C78,", ",M78:AN78,""", sC: ","""",B78,"""},"))</f>
        <v xml:space="preserve">            { line: "PUERTAS ETERNAS,, (La,,15)", sC: "as"},</v>
      </c>
      <c r="M78" s="218" t="str">
        <f t="shared" si="118"/>
        <v>(</v>
      </c>
      <c r="N78" s="183" t="str">
        <f t="shared" si="119"/>
        <v>La</v>
      </c>
      <c r="O78" s="216" t="str">
        <f t="shared" si="120"/>
        <v>,</v>
      </c>
      <c r="P78" s="225" t="str">
        <f t="shared" si="121"/>
        <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4.5" thickTop="1" thickBot="1">
      <c r="B79" t="s">
        <v>2282</v>
      </c>
      <c r="C79" s="285" t="s">
        <v>2559</v>
      </c>
      <c r="D79" s="227" t="s">
        <v>1111</v>
      </c>
      <c r="E79" s="227"/>
      <c r="F79" s="227"/>
      <c r="G79" s="227"/>
      <c r="H79" s="227"/>
      <c r="I79" s="227"/>
      <c r="J79" s="227"/>
      <c r="K79" s="227"/>
      <c r="L79" s="283" t="str">
        <f>IF(C79="","",_xlfn.CONCAT("            { line: ","""",C79,", ",M79:AN79,""", sC: ","""",B79,"""},"))</f>
        <v xml:space="preserve">            { line: "DEBE ENTRAR EL REY, (Mi,,15)", sC: "as"},</v>
      </c>
      <c r="M79" s="218" t="str">
        <f t="shared" si="118"/>
        <v>(</v>
      </c>
      <c r="N79" s="183" t="str">
        <f t="shared" si="119"/>
        <v>Mi</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4.5" thickTop="1" thickBot="1">
      <c r="B80" t="s">
        <v>2282</v>
      </c>
      <c r="C80" s="284" t="s">
        <v>2560</v>
      </c>
      <c r="D80" s="227"/>
      <c r="E80" s="227"/>
      <c r="F80" s="227"/>
      <c r="G80" s="227"/>
      <c r="H80" s="227"/>
      <c r="I80" s="227"/>
      <c r="J80" s="227"/>
      <c r="K80" s="227"/>
      <c r="L80" s="210" t="str">
        <f>IF(C80="","",_xlfn.CONCAT("            { line: ","""",C80,", ",M80:AN80,""", sC: ","""",B80,"""},  ]},"))</f>
        <v xml:space="preserve">            { line: "DE LA GLORIA, DE LA GLORIA., ", sC: "as"},  ]},</v>
      </c>
      <c r="M80" s="218" t="str">
        <f t="shared" si="118"/>
        <v/>
      </c>
      <c r="N80" s="183" t="str">
        <f t="shared" si="119"/>
        <v/>
      </c>
      <c r="O80" s="216" t="str">
        <f t="shared" si="120"/>
        <v/>
      </c>
      <c r="P80" s="225" t="str">
        <f t="shared" si="121"/>
        <v/>
      </c>
      <c r="Q80" s="217" t="str">
        <f t="shared" si="122"/>
        <v/>
      </c>
      <c r="R80" s="168" t="str">
        <f t="shared" si="123"/>
        <v/>
      </c>
      <c r="S80" s="218" t="str">
        <f t="shared" si="124"/>
        <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c r="B81" s="211"/>
      <c r="C81" s="211"/>
      <c r="D81" s="211"/>
      <c r="E81" s="211"/>
      <c r="F81" s="211"/>
      <c r="G81" s="211"/>
      <c r="H81" s="211"/>
      <c r="I81" s="211"/>
      <c r="J81" s="211"/>
      <c r="K81" s="211"/>
      <c r="L81" s="213" t="str">
        <f ca="1">_xlfn.CONCAT("]}, // ULTIMA LINEA DEL CANTO: ",L1)</f>
        <v>]}, // ULTIMA LINEA DEL CANTO: ALZAOS, PUERTAS</v>
      </c>
      <c r="M81" s="211"/>
    </row>
    <row r="82" spans="2:13" ht="20.5">
      <c r="L82" s="214" t="s">
        <v>2316</v>
      </c>
      <c r="M82" s="166"/>
    </row>
    <row r="83" spans="2:13">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80B079B-F882-40FB-B35D-A88B897CB867}">
          <x14:formula1>
            <xm:f>List!$B$1:$B$4</xm:f>
          </x14:formula1>
          <xm:sqref>C12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9395-AEFA-43BD-9052-6D800D9B4F5F}">
  <sheetPr codeName="Sheet34">
    <tabColor rgb="FF00B0F0"/>
  </sheetPr>
  <dimension ref="A1:AN87"/>
  <sheetViews>
    <sheetView zoomScale="85" zoomScaleNormal="85" workbookViewId="0">
      <pane xSplit="2" ySplit="1" topLeftCell="C55" activePane="bottomRight" state="frozen"/>
      <selection pane="topRight" activeCell="C1" sqref="C1"/>
      <selection pane="bottomLeft" activeCell="A2" sqref="A2"/>
      <selection pane="bottomRight" activeCell="B77" sqref="B77"/>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17</v>
      </c>
      <c r="E1" s="148"/>
      <c r="F1" s="148"/>
      <c r="G1" s="148"/>
      <c r="H1" s="148"/>
      <c r="I1" s="148"/>
      <c r="J1" s="148"/>
      <c r="K1" s="148"/>
      <c r="L1" s="165" t="str">
        <f ca="1">VLOOKUP(C1,'Codigo Canto'!A3:AQ236,38,FALSE)</f>
        <v>AMÉN, AMÉN, AMÉN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AMÉN, AMÉN, AMÉN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amenamenamen</v>
      </c>
      <c r="L7" s="164" t="str">
        <f ca="1">_xlfn.CONCAT("        id: ","""",C7,"""",",")</f>
        <v xml:space="preserve">        id: "amenamenamen",</v>
      </c>
    </row>
    <row r="8" spans="2:32" ht="23">
      <c r="C8" t="str">
        <f ca="1">PROPER(L1)</f>
        <v>Amén, Amén, Amén</v>
      </c>
      <c r="L8" s="164" t="str">
        <f ca="1">_xlfn.CONCAT("        tt: ","""",C8,"""",",")</f>
        <v xml:space="preserve">        tt: "Amén, Amén, Amén",</v>
      </c>
    </row>
    <row r="9" spans="2:32" ht="23">
      <c r="C9" t="str">
        <f ca="1">PROPER(L1)</f>
        <v>Amén, Amén, Amén</v>
      </c>
      <c r="L9" s="164" t="str">
        <f ca="1">_xlfn.CONCAT("        title: ","""",C9,"""",",")</f>
        <v xml:space="preserve">        title: "Amén, Amén, Amén",</v>
      </c>
    </row>
    <row r="10" spans="2:32" ht="23">
      <c r="C10" t="str">
        <f ca="1">VLOOKUP(C1,'Codigo Canto'!A3:AQ236,12,FALSE)</f>
        <v xml:space="preserve">Apocalipsis 7,12-14 </v>
      </c>
      <c r="L10" s="164" t="str">
        <f ca="1">_xlfn.CONCAT("        ","subtitle: ","""",C10,"""",",")</f>
        <v xml:space="preserve">        subtitle: "Apocalipsis 7,12-14 ",</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17</v>
      </c>
      <c r="L15" s="164" t="str">
        <f ca="1">_xlfn.CONCAT("        dbno: ","""",C15,"""",",")</f>
        <v xml:space="preserve">        dbno: "17",</v>
      </c>
    </row>
    <row r="16" spans="2:32" ht="23">
      <c r="L16" s="164" t="str">
        <f>_xlfn.CONCAT("        notes: ","""",C16,"""",",")</f>
        <v xml:space="preserve">        notes: "",</v>
      </c>
    </row>
    <row r="17" spans="1:40" ht="23">
      <c r="C17" t="s">
        <v>2347</v>
      </c>
      <c r="L17" s="164" t="str">
        <f>_xlfn.CONCAT("        mant: ","""",C17,"""",",")</f>
        <v xml:space="preserve">        mant: "Si",</v>
      </c>
    </row>
    <row r="18" spans="1:40" ht="23">
      <c r="C18" t="str">
        <f ca="1">C7</f>
        <v>amenamenamen</v>
      </c>
      <c r="L18" s="164" t="str">
        <f ca="1">_xlfn.CONCAT("        audioSrc: ","""/audio/",C18,".mp3""",",")</f>
        <v xml:space="preserve">        audioSrc: "/audio/amenamenamen.mp3",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16</v>
      </c>
      <c r="C24" t="str">
        <f ca="1">VLOOKUP(B24,Buscador!A3:AP240,31,FALSE)</f>
        <v>/resucito/src/index.html?canto=alzaospuertas</v>
      </c>
      <c r="L24" s="164" t="str">
        <f ca="1">_xlfn.CONCAT("        ant: ","""",C24,"""",",")</f>
        <v xml:space="preserve">        ant: "/resucito/src/index.html?canto=alzaospuertas",</v>
      </c>
    </row>
    <row r="25" spans="1:40" ht="23">
      <c r="B25">
        <f ca="1">+C1+1</f>
        <v>18</v>
      </c>
      <c r="C25" t="str">
        <f ca="1">VLOOKUP(B25,Buscador!A3:AP240,31,FALSE)</f>
        <v>/resucito/src/index.html?canto=amoalsenor</v>
      </c>
      <c r="L25" s="164" t="str">
        <f ca="1">_xlfn.CONCAT("        sig: ","""",C25,"""",",")</f>
        <v xml:space="preserve">        sig: "/resucito/src/index.html?canto=amoalsenor",</v>
      </c>
    </row>
    <row r="26" spans="1:40" ht="23">
      <c r="L26" s="48" t="s">
        <v>2279</v>
      </c>
    </row>
    <row r="27" spans="1:40" ht="36" thickBot="1">
      <c r="L27" s="212" t="s">
        <v>2313</v>
      </c>
    </row>
    <row r="28" spans="1:40" ht="24.5" thickTop="1" thickBot="1">
      <c r="A28">
        <v>1</v>
      </c>
      <c r="C28" s="251" t="s">
        <v>2585</v>
      </c>
      <c r="D28" s="228" t="s">
        <v>1131</v>
      </c>
      <c r="E28" s="228"/>
      <c r="F28" s="229"/>
      <c r="G28" s="230"/>
      <c r="H28" s="228"/>
      <c r="I28" s="228"/>
      <c r="J28" s="231"/>
      <c r="K28" s="232"/>
      <c r="L28" s="271" t="str">
        <f t="shared" ref="L28:L45" si="0">IF(C28="","",_xlfn.CONCAT("            { line: ","""",C28,", ",M28:AN28,""", sC: ","""",B28,"""},"))</f>
        <v xml:space="preserve">            { line: "AMÉN, AMÉN, AMÉN., (Do,,15)", sC: ""},</v>
      </c>
      <c r="M28" s="218" t="str">
        <f>IF(N28="","","(")</f>
        <v>(</v>
      </c>
      <c r="N28" s="183" t="str">
        <f t="shared" ref="N28:N70" si="1">IF(D28="","",D28)</f>
        <v>Do</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4.5" thickTop="1" thickBot="1">
      <c r="A29">
        <f>+A28+1</f>
        <v>2</v>
      </c>
      <c r="C29" s="251" t="s">
        <v>2585</v>
      </c>
      <c r="D29" s="228" t="s">
        <v>1112</v>
      </c>
      <c r="E29" s="228" t="s">
        <v>1121</v>
      </c>
      <c r="F29" s="230"/>
      <c r="G29" s="230"/>
      <c r="H29" s="228"/>
      <c r="I29" s="228"/>
      <c r="J29" s="232"/>
      <c r="K29" s="232"/>
      <c r="L29" s="271" t="str">
        <f t="shared" si="0"/>
        <v xml:space="preserve">            { line: "AMÉN, AMÉN, AMÉN., (La,m,15)", sC: ""},</v>
      </c>
      <c r="M29" s="218" t="str">
        <f t="shared" ref="M29:M70" si="7">IF(N29="","","(")</f>
        <v>(</v>
      </c>
      <c r="N29" s="183" t="str">
        <f t="shared" si="1"/>
        <v>La</v>
      </c>
      <c r="O29" s="216" t="str">
        <f t="shared" ref="O29:O70" si="8">IF(N29="","",",")</f>
        <v>,</v>
      </c>
      <c r="P29" s="225" t="str">
        <f t="shared" si="2"/>
        <v>m</v>
      </c>
      <c r="Q29" s="217" t="str">
        <f t="shared" ref="Q29:Q70" si="9">IF(N29="","",",")</f>
        <v>,</v>
      </c>
      <c r="R29" s="168">
        <f t="shared" ref="R29:R70" si="10">IF(N29="","",15)</f>
        <v>15</v>
      </c>
      <c r="S29" s="218" t="str">
        <f t="shared" ref="S29:S70" si="11">IF(N29="","",")")</f>
        <v>)</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4.5" thickTop="1" thickBot="1">
      <c r="A30">
        <f t="shared" ref="A30:A45" si="29">+A29+1</f>
        <v>3</v>
      </c>
      <c r="C30" s="251" t="s">
        <v>2585</v>
      </c>
      <c r="D30" s="228" t="s">
        <v>1122</v>
      </c>
      <c r="E30" s="228"/>
      <c r="F30" s="230" t="s">
        <v>1131</v>
      </c>
      <c r="G30" s="230"/>
      <c r="H30" s="228"/>
      <c r="I30" s="228"/>
      <c r="J30" s="232"/>
      <c r="K30" s="232"/>
      <c r="L30" s="271" t="str">
        <f t="shared" si="0"/>
        <v xml:space="preserve">            { line: "AMÉN, AMÉN, AMÉN., (Sol,,15)(Do,,250)", sC: ""},</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v>
      </c>
      <c r="U30" s="181" t="str">
        <f t="shared" si="3"/>
        <v>Do</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6.5" thickTop="1" thickBot="1">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4</v>
      </c>
      <c r="B32" t="s">
        <v>1079</v>
      </c>
      <c r="C32" s="251" t="s">
        <v>2586</v>
      </c>
      <c r="D32" s="228" t="s">
        <v>1131</v>
      </c>
      <c r="E32" s="228"/>
      <c r="F32" s="230"/>
      <c r="G32" s="230"/>
      <c r="H32" s="228"/>
      <c r="I32" s="228"/>
      <c r="J32" s="232"/>
      <c r="K32" s="232"/>
      <c r="L32" s="271" t="str">
        <f t="shared" si="0"/>
        <v xml:space="preserve">            { line: "BENDICIÓN Y GLORIA,, (Do,,15)", sC: "mt"},</v>
      </c>
      <c r="M32" s="218" t="str">
        <f t="shared" si="7"/>
        <v>(</v>
      </c>
      <c r="N32" s="183" t="str">
        <f t="shared" si="1"/>
        <v>Do</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251" t="s">
        <v>2587</v>
      </c>
      <c r="D33" s="228" t="s">
        <v>1122</v>
      </c>
      <c r="E33" s="228"/>
      <c r="F33" s="230"/>
      <c r="G33" s="230"/>
      <c r="H33" s="228"/>
      <c r="I33" s="228"/>
      <c r="J33" s="232"/>
      <c r="K33" s="232"/>
      <c r="L33" s="271" t="str">
        <f>IF(C33="","",_xlfn.CONCAT("            { line: ","""",C33,", ",M33:AN33,""", sC: ","""",B33,"""},"))</f>
        <v xml:space="preserve">            { line: "SABIDURÍA,, (Sol,,15)",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251" t="s">
        <v>2588</v>
      </c>
      <c r="D34" s="228"/>
      <c r="E34" s="228"/>
      <c r="F34" s="230"/>
      <c r="G34" s="230"/>
      <c r="H34" s="228"/>
      <c r="I34" s="228"/>
      <c r="J34" s="232"/>
      <c r="K34" s="232"/>
      <c r="L34" s="271" t="str">
        <f>IF(C34="","",_xlfn.CONCAT("            { line: ","""",C34,", ",M34:AN34,""", sC: ","""",B34,"""},"))</f>
        <v xml:space="preserve">            { line: "ACCIÓN DE GRACIAS,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251" t="s">
        <v>2589</v>
      </c>
      <c r="D35" s="228" t="s">
        <v>1131</v>
      </c>
      <c r="E35" s="228"/>
      <c r="F35" s="230"/>
      <c r="G35" s="230"/>
      <c r="H35" s="228"/>
      <c r="I35" s="228"/>
      <c r="J35" s="232"/>
      <c r="K35" s="232"/>
      <c r="L35" s="271" t="str">
        <f t="shared" si="0"/>
        <v xml:space="preserve">            { line: "DEMOS A DIOS., (Do,,15)",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4.5" thickTop="1" thickBot="1">
      <c r="B38" t="s">
        <v>2584</v>
      </c>
      <c r="C38" s="285" t="s">
        <v>2590</v>
      </c>
      <c r="D38" s="227" t="s">
        <v>1131</v>
      </c>
      <c r="E38" s="227"/>
      <c r="F38" s="227"/>
      <c r="G38" s="227"/>
      <c r="H38" s="227"/>
      <c r="I38" s="227"/>
      <c r="J38" s="227"/>
      <c r="K38" s="227"/>
      <c r="L38" s="283" t="str">
        <f>IF(C38="","",_xlfn.CONCAT("       triggerLine: ","""",C38,", ",M38:AN38,""", sC: ","""",B38,""", lines: ["))</f>
        <v xml:space="preserve">       triggerLine: "AMÉN, AMÉN, AMÉN..., (Do,,15)", sC: "ta as", lines: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B39" t="s">
        <v>2282</v>
      </c>
      <c r="C39" s="285" t="s">
        <v>2585</v>
      </c>
      <c r="D39" s="227" t="s">
        <v>1112</v>
      </c>
      <c r="E39" s="227" t="s">
        <v>1121</v>
      </c>
      <c r="F39" s="227"/>
      <c r="G39" s="227"/>
      <c r="H39" s="227"/>
      <c r="I39" s="227"/>
      <c r="J39" s="227"/>
      <c r="K39" s="227"/>
      <c r="L39" s="283" t="str">
        <f>IF(C39="","",_xlfn.CONCAT("            { line: ","""",C39,", ",M39:AN39,""", sC: ","""",B39,"""},"))</f>
        <v xml:space="preserve">            { line: "AMÉN, AMÉN, AMÉN., (La,m,15)", sC: "as"},</v>
      </c>
      <c r="M39" s="218" t="str">
        <f t="shared" si="30"/>
        <v>(</v>
      </c>
      <c r="N39" s="183" t="str">
        <f t="shared" si="31"/>
        <v>La</v>
      </c>
      <c r="O39" s="216" t="str">
        <f t="shared" si="32"/>
        <v>,</v>
      </c>
      <c r="P39" s="225" t="str">
        <f t="shared" si="33"/>
        <v>m</v>
      </c>
      <c r="Q39" s="217" t="str">
        <f t="shared" si="34"/>
        <v>,</v>
      </c>
      <c r="R39" s="168">
        <f t="shared" si="35"/>
        <v>15</v>
      </c>
      <c r="S39" s="218" t="str">
        <f t="shared" si="36"/>
        <v>)</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4.5" thickTop="1" thickBot="1">
      <c r="B40" t="s">
        <v>2282</v>
      </c>
      <c r="C40" s="284" t="s">
        <v>2585</v>
      </c>
      <c r="D40" s="227" t="s">
        <v>1122</v>
      </c>
      <c r="E40" s="227"/>
      <c r="F40" s="227" t="s">
        <v>1131</v>
      </c>
      <c r="G40" s="227"/>
      <c r="H40" s="227"/>
      <c r="I40" s="227"/>
      <c r="J40" s="227"/>
      <c r="K40" s="227"/>
      <c r="L40" s="210" t="str">
        <f>IF(C40="","",_xlfn.CONCAT("            { line: ","""",C40,", ",M40:AN40,""", sC: ","""",B40,"""},  ]},"))</f>
        <v xml:space="preserve">            { line: "AMÉN, AMÉN, AMÉN., (Sol,,15)(Do,,250)", sC: "as"},  ]},</v>
      </c>
      <c r="M40" s="218" t="str">
        <f t="shared" si="30"/>
        <v>(</v>
      </c>
      <c r="N40" s="183" t="str">
        <f t="shared" si="31"/>
        <v>Sol</v>
      </c>
      <c r="O40" s="216" t="str">
        <f t="shared" si="32"/>
        <v>,</v>
      </c>
      <c r="P40" s="225" t="str">
        <f t="shared" si="33"/>
        <v/>
      </c>
      <c r="Q40" s="217" t="str">
        <f t="shared" si="34"/>
        <v>,</v>
      </c>
      <c r="R40" s="168">
        <f t="shared" si="35"/>
        <v>15</v>
      </c>
      <c r="S40" s="218" t="str">
        <f t="shared" si="36"/>
        <v>)</v>
      </c>
      <c r="T40" s="219" t="str">
        <f t="shared" si="37"/>
        <v>(</v>
      </c>
      <c r="U40" s="181" t="str">
        <f t="shared" si="38"/>
        <v>Do</v>
      </c>
      <c r="V40" s="185" t="str">
        <f t="shared" si="39"/>
        <v>,</v>
      </c>
      <c r="W40" s="177" t="str">
        <f t="shared" si="40"/>
        <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6.5" thickTop="1" thickBot="1">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+A35+1</f>
        <v>8</v>
      </c>
      <c r="C42" s="13" t="s">
        <v>2591</v>
      </c>
      <c r="D42" s="257" t="s">
        <v>1113</v>
      </c>
      <c r="E42" s="228"/>
      <c r="F42" s="230"/>
      <c r="G42" s="230"/>
      <c r="H42" s="228"/>
      <c r="I42" s="228"/>
      <c r="J42" s="232"/>
      <c r="K42" s="232"/>
      <c r="L42" s="271" t="str">
        <f t="shared" si="0"/>
        <v xml:space="preserve">            { line: "Honor y poder, (Fa,,15)", sC: ""},</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9</v>
      </c>
      <c r="C43" s="13" t="s">
        <v>2592</v>
      </c>
      <c r="D43" s="257" t="s">
        <v>1111</v>
      </c>
      <c r="E43" s="228"/>
      <c r="F43" s="230"/>
      <c r="G43" s="230"/>
      <c r="H43" s="228"/>
      <c r="I43" s="228"/>
      <c r="J43" s="232"/>
      <c r="K43" s="232"/>
      <c r="L43" s="271" t="str">
        <f>IF(C43="","",_xlfn.CONCAT("            { line: ","""",C43,", ",M43:AN43,""", sC: ","""",B43,"""},"))</f>
        <v xml:space="preserve">            { line: "y fortaleza,, (Mi,,15)", sC: ""},</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10</v>
      </c>
      <c r="C44" s="13" t="s">
        <v>2593</v>
      </c>
      <c r="D44" s="257" t="s">
        <v>1113</v>
      </c>
      <c r="E44" s="228"/>
      <c r="F44" s="230"/>
      <c r="G44" s="230"/>
      <c r="H44" s="228"/>
      <c r="I44" s="228"/>
      <c r="J44" s="232"/>
      <c r="K44" s="232"/>
      <c r="L44" s="271" t="str">
        <f t="shared" si="0"/>
        <v xml:space="preserve">            { line: "honor y poder, (Fa,,15)", sC: ""},</v>
      </c>
      <c r="M44" s="218" t="str">
        <f t="shared" si="7"/>
        <v>(</v>
      </c>
      <c r="N44" s="183" t="str">
        <f t="shared" si="1"/>
        <v>Fa</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11</v>
      </c>
      <c r="B45" t="s">
        <v>1079</v>
      </c>
      <c r="C45" s="13" t="s">
        <v>2594</v>
      </c>
      <c r="D45" s="257" t="s">
        <v>1111</v>
      </c>
      <c r="E45" s="228"/>
      <c r="F45" s="230"/>
      <c r="G45" s="230"/>
      <c r="H45" s="228"/>
      <c r="I45" s="228"/>
      <c r="J45" s="232"/>
      <c r="K45" s="232"/>
      <c r="L45" s="271" t="str">
        <f t="shared" si="0"/>
        <v xml:space="preserve">            { line: "demos a Dios., (Mi,,15)", sC: "mt"},</v>
      </c>
      <c r="M45" s="218" t="str">
        <f t="shared" si="7"/>
        <v>(</v>
      </c>
      <c r="N45" s="183" t="str">
        <f t="shared" si="1"/>
        <v>Mi</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6.5" thickTop="1" thickBot="1">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4.5" thickTop="1" thickBot="1">
      <c r="C47" s="203" t="s">
        <v>2422</v>
      </c>
      <c r="D47" s="224"/>
      <c r="E47" s="224"/>
      <c r="F47" s="224"/>
      <c r="G47" s="224"/>
      <c r="H47" s="224"/>
      <c r="I47" s="224"/>
      <c r="J47" s="224"/>
      <c r="K47" s="224"/>
      <c r="L47" s="208" t="s">
        <v>2411</v>
      </c>
      <c r="M47" s="218" t="str">
        <f t="shared" ref="M47:M51" si="58">IF(N47="","","(")</f>
        <v/>
      </c>
      <c r="N47" s="183" t="str">
        <f t="shared" ref="N47:N51" si="59">IF(D47="","",D47)</f>
        <v/>
      </c>
      <c r="O47" s="216" t="str">
        <f t="shared" ref="O47:O51" si="60">IF(N47="","",",")</f>
        <v/>
      </c>
      <c r="P47" s="225" t="str">
        <f t="shared" ref="P47:P51" si="61">IF(E47="","",E47)</f>
        <v/>
      </c>
      <c r="Q47" s="217" t="str">
        <f t="shared" ref="Q47:Q51" si="62">IF(N47="","",",")</f>
        <v/>
      </c>
      <c r="R47" s="168" t="str">
        <f t="shared" ref="R47:R51" si="63">IF(N47="","",15)</f>
        <v/>
      </c>
      <c r="S47" s="218" t="str">
        <f t="shared" ref="S47:S51" si="64">IF(N47="","",")")</f>
        <v/>
      </c>
      <c r="T47" s="219" t="str">
        <f t="shared" ref="T47:T51" si="65">IF(U47="","","(")</f>
        <v/>
      </c>
      <c r="U47" s="181" t="str">
        <f t="shared" ref="U47:U51" si="66">IF(F47="","",F47)</f>
        <v/>
      </c>
      <c r="V47" s="185" t="str">
        <f t="shared" ref="V47:V51" si="67">IF(U47="","",",")</f>
        <v/>
      </c>
      <c r="W47" s="177" t="str">
        <f t="shared" ref="W47:W51" si="68">IF(G47="","",G47)</f>
        <v/>
      </c>
      <c r="X47" s="185" t="str">
        <f t="shared" ref="X47:X51" si="69">IF(U47="","",",")</f>
        <v/>
      </c>
      <c r="Y47" s="185" t="str">
        <f t="shared" ref="Y47:Y51" si="70">IF(U47="","",250)</f>
        <v/>
      </c>
      <c r="Z47" s="218" t="str">
        <f t="shared" ref="Z47:Z51" si="71">IF(U47="","",")")</f>
        <v/>
      </c>
      <c r="AA47" s="175" t="str">
        <f t="shared" ref="AA47:AA51" si="72">IF(AB47="","","(")</f>
        <v/>
      </c>
      <c r="AB47" s="183" t="str">
        <f t="shared" ref="AB47:AB51" si="73">IF(H47="","",H47)</f>
        <v/>
      </c>
      <c r="AC47" s="184" t="str">
        <f t="shared" ref="AC47:AC51" si="74">IF(AB47="","",",")</f>
        <v/>
      </c>
      <c r="AD47" s="225" t="str">
        <f t="shared" ref="AD47:AD51" si="75">IF(I47="","",I47)</f>
        <v/>
      </c>
      <c r="AE47" s="176" t="str">
        <f t="shared" ref="AE47:AE51" si="76">IF(AB47="","",",")</f>
        <v/>
      </c>
      <c r="AF47" s="168" t="str">
        <f t="shared" ref="AF47:AF51" si="77">IF(AB47="","",350)</f>
        <v/>
      </c>
      <c r="AG47" s="168" t="str">
        <f t="shared" ref="AG47:AG51" si="78">IF(AB47="","",")")</f>
        <v/>
      </c>
      <c r="AH47" s="179" t="str">
        <f t="shared" ref="AH47:AH51" si="79">IF(AI47="","","(")</f>
        <v/>
      </c>
      <c r="AI47" s="256" t="str">
        <f t="shared" ref="AI47:AI51" si="80">IF(J47="","",J47)</f>
        <v/>
      </c>
      <c r="AJ47" s="185" t="str">
        <f t="shared" ref="AJ47:AJ51" si="81">IF(AI47="","",",")</f>
        <v/>
      </c>
      <c r="AK47" s="185" t="str">
        <f t="shared" ref="AK47:AK51" si="82">IF(K47="","",K47)</f>
        <v/>
      </c>
      <c r="AL47" s="185" t="str">
        <f t="shared" ref="AL47:AL51" si="83">IF(AI47="","",",")</f>
        <v/>
      </c>
      <c r="AM47" s="185" t="str">
        <f t="shared" ref="AM47:AM51" si="84">IF(AI47="","",450)</f>
        <v/>
      </c>
      <c r="AN47" s="185" t="str">
        <f t="shared" ref="AN47:AN51" si="85">IF(AI47="","",")")</f>
        <v/>
      </c>
    </row>
    <row r="48" spans="1:40" ht="24.5" thickTop="1" thickBot="1">
      <c r="B48" t="s">
        <v>2519</v>
      </c>
      <c r="C48" s="285" t="s">
        <v>2595</v>
      </c>
      <c r="D48" s="227" t="s">
        <v>1131</v>
      </c>
      <c r="E48" s="227"/>
      <c r="F48" s="227"/>
      <c r="G48" s="227"/>
      <c r="H48" s="227"/>
      <c r="I48" s="227"/>
      <c r="J48" s="227"/>
      <c r="K48" s="227"/>
      <c r="L48" s="283" t="str">
        <f>IF(C48="","",_xlfn.CONCAT("       triggerLine: ","""",C48,", ",M48:AN48,""", sC: ","""",B48,""", lines: ["))</f>
        <v xml:space="preserve">       triggerLine: "BENDICIÓN Y GLORIA, (Do,,15)", sC: "as ta", lines: [</v>
      </c>
      <c r="M48" s="218" t="str">
        <f t="shared" si="58"/>
        <v>(</v>
      </c>
      <c r="N48" s="183" t="str">
        <f t="shared" si="59"/>
        <v>Do</v>
      </c>
      <c r="O48" s="216" t="str">
        <f t="shared" si="60"/>
        <v>,</v>
      </c>
      <c r="P48" s="225" t="str">
        <f t="shared" si="61"/>
        <v/>
      </c>
      <c r="Q48" s="217" t="str">
        <f t="shared" si="62"/>
        <v>,</v>
      </c>
      <c r="R48" s="168">
        <f t="shared" si="63"/>
        <v>15</v>
      </c>
      <c r="S48" s="218" t="str">
        <f t="shared" si="64"/>
        <v>)</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4.5" thickTop="1" thickBot="1">
      <c r="B49" t="s">
        <v>2282</v>
      </c>
      <c r="C49" s="285" t="s">
        <v>2587</v>
      </c>
      <c r="D49" s="227" t="s">
        <v>1122</v>
      </c>
      <c r="E49" s="227"/>
      <c r="F49" s="227"/>
      <c r="G49" s="227"/>
      <c r="H49" s="227"/>
      <c r="I49" s="227"/>
      <c r="J49" s="227"/>
      <c r="K49" s="227"/>
      <c r="L49" s="283" t="str">
        <f>IF(C49="","",_xlfn.CONCAT("            { line: ","""",C49,", ",M49:AN49,""", sC: ","""",B49,"""},"))</f>
        <v xml:space="preserve">            { line: "SABIDURÍA,, (Sol,,15)", sC: "as"},</v>
      </c>
      <c r="M49" s="218" t="str">
        <f t="shared" si="58"/>
        <v>(</v>
      </c>
      <c r="N49" s="183" t="str">
        <f t="shared" si="59"/>
        <v>Sol</v>
      </c>
      <c r="O49" s="216" t="str">
        <f t="shared" si="60"/>
        <v>,</v>
      </c>
      <c r="P49" s="225" t="str">
        <f t="shared" si="61"/>
        <v/>
      </c>
      <c r="Q49" s="217" t="str">
        <f t="shared" si="62"/>
        <v>,</v>
      </c>
      <c r="R49" s="168">
        <f t="shared" si="63"/>
        <v>15</v>
      </c>
      <c r="S49" s="218" t="str">
        <f t="shared" si="64"/>
        <v>)</v>
      </c>
      <c r="T49" s="219" t="str">
        <f t="shared" si="65"/>
        <v/>
      </c>
      <c r="U49" s="181" t="str">
        <f t="shared" si="66"/>
        <v/>
      </c>
      <c r="V49" s="185" t="str">
        <f t="shared" si="67"/>
        <v/>
      </c>
      <c r="W49" s="177" t="str">
        <f t="shared" si="68"/>
        <v/>
      </c>
      <c r="X49" s="185" t="str">
        <f t="shared" si="69"/>
        <v/>
      </c>
      <c r="Y49" s="185" t="str">
        <f t="shared" si="70"/>
        <v/>
      </c>
      <c r="Z49" s="218" t="str">
        <f t="shared" si="71"/>
        <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24.5" thickTop="1" thickBot="1">
      <c r="B50" t="s">
        <v>2282</v>
      </c>
      <c r="C50" s="285" t="s">
        <v>2588</v>
      </c>
      <c r="D50" s="227"/>
      <c r="E50" s="227"/>
      <c r="F50" s="227"/>
      <c r="G50" s="227"/>
      <c r="H50" s="227"/>
      <c r="I50" s="227"/>
      <c r="J50" s="227"/>
      <c r="K50" s="227"/>
      <c r="L50" s="283" t="str">
        <f>IF(C50="","",_xlfn.CONCAT("            { line: ","""",C50,", ",M50:AN50,""", sC: ","""",B50,"""},"))</f>
        <v xml:space="preserve">            { line: "ACCIÓN DE GRACIAS, ", sC: "as"},</v>
      </c>
      <c r="M50" s="218" t="str">
        <f t="shared" si="58"/>
        <v/>
      </c>
      <c r="N50" s="183" t="str">
        <f t="shared" si="59"/>
        <v/>
      </c>
      <c r="O50" s="216" t="str">
        <f t="shared" si="60"/>
        <v/>
      </c>
      <c r="P50" s="225" t="str">
        <f t="shared" si="61"/>
        <v/>
      </c>
      <c r="Q50" s="217" t="str">
        <f t="shared" si="62"/>
        <v/>
      </c>
      <c r="R50" s="168" t="str">
        <f t="shared" si="63"/>
        <v/>
      </c>
      <c r="S50" s="218" t="str">
        <f t="shared" si="64"/>
        <v/>
      </c>
      <c r="T50" s="219" t="str">
        <f t="shared" si="65"/>
        <v/>
      </c>
      <c r="U50" s="181" t="str">
        <f t="shared" si="66"/>
        <v/>
      </c>
      <c r="V50" s="185" t="str">
        <f t="shared" si="67"/>
        <v/>
      </c>
      <c r="W50" s="177" t="str">
        <f t="shared" si="68"/>
        <v/>
      </c>
      <c r="X50" s="185" t="str">
        <f t="shared" si="69"/>
        <v/>
      </c>
      <c r="Y50" s="185" t="str">
        <f t="shared" si="70"/>
        <v/>
      </c>
      <c r="Z50" s="218" t="str">
        <f t="shared" si="71"/>
        <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4.5" thickTop="1" thickBot="1">
      <c r="B51" t="s">
        <v>2282</v>
      </c>
      <c r="C51" s="285" t="s">
        <v>2589</v>
      </c>
      <c r="D51" s="227" t="s">
        <v>1131</v>
      </c>
      <c r="E51" s="227"/>
      <c r="F51" s="227"/>
      <c r="G51" s="227"/>
      <c r="H51" s="227"/>
      <c r="I51" s="227"/>
      <c r="J51" s="227"/>
      <c r="K51" s="227"/>
      <c r="L51" s="210" t="str">
        <f>IF(C51="","",_xlfn.CONCAT("            { line: ","""",C51,", ",M51:AN51,""", sC: ","""",B51,"""},  ]},"))</f>
        <v xml:space="preserve">            { line: "DEMOS A DIOS., (Do,,15)", sC: "as"},  ]},</v>
      </c>
      <c r="M51" s="218" t="str">
        <f t="shared" si="58"/>
        <v>(</v>
      </c>
      <c r="N51" s="183" t="str">
        <f t="shared" si="59"/>
        <v>Do</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6.5" thickTop="1" thickBot="1">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C53" s="203" t="s">
        <v>2422</v>
      </c>
      <c r="D53" s="224"/>
      <c r="E53" s="224"/>
      <c r="F53" s="224"/>
      <c r="G53" s="224"/>
      <c r="H53" s="224"/>
      <c r="I53" s="224"/>
      <c r="J53" s="224"/>
      <c r="K53" s="224"/>
      <c r="L53" s="208" t="s">
        <v>2411</v>
      </c>
      <c r="M53" s="218" t="str">
        <f t="shared" ref="M53:M56" si="86">IF(N53="","","(")</f>
        <v/>
      </c>
      <c r="N53" s="183" t="str">
        <f t="shared" ref="N53:N56" si="87">IF(D53="","",D53)</f>
        <v/>
      </c>
      <c r="O53" s="216" t="str">
        <f t="shared" ref="O53:O56" si="88">IF(N53="","",",")</f>
        <v/>
      </c>
      <c r="P53" s="225" t="str">
        <f t="shared" ref="P53:P56" si="89">IF(E53="","",E53)</f>
        <v/>
      </c>
      <c r="Q53" s="217" t="str">
        <f t="shared" ref="Q53:Q56" si="90">IF(N53="","",",")</f>
        <v/>
      </c>
      <c r="R53" s="168" t="str">
        <f t="shared" ref="R53:R56" si="91">IF(N53="","",15)</f>
        <v/>
      </c>
      <c r="S53" s="218" t="str">
        <f t="shared" ref="S53:S56" si="92">IF(N53="","",")")</f>
        <v/>
      </c>
      <c r="T53" s="219" t="str">
        <f t="shared" ref="T53:T56" si="93">IF(U53="","","(")</f>
        <v/>
      </c>
      <c r="U53" s="181" t="str">
        <f t="shared" ref="U53:U56" si="94">IF(F53="","",F53)</f>
        <v/>
      </c>
      <c r="V53" s="185" t="str">
        <f t="shared" ref="V53:V56" si="95">IF(U53="","",",")</f>
        <v/>
      </c>
      <c r="W53" s="177" t="str">
        <f t="shared" ref="W53:W56" si="96">IF(G53="","",G53)</f>
        <v/>
      </c>
      <c r="X53" s="185" t="str">
        <f t="shared" ref="X53:X56" si="97">IF(U53="","",",")</f>
        <v/>
      </c>
      <c r="Y53" s="185" t="str">
        <f t="shared" ref="Y53:Y56" si="98">IF(U53="","",250)</f>
        <v/>
      </c>
      <c r="Z53" s="218" t="str">
        <f t="shared" ref="Z53:Z56" si="99">IF(U53="","",")")</f>
        <v/>
      </c>
      <c r="AA53" s="175" t="str">
        <f t="shared" ref="AA53:AA56" si="100">IF(AB53="","","(")</f>
        <v/>
      </c>
      <c r="AB53" s="183" t="str">
        <f t="shared" ref="AB53:AB56" si="101">IF(H53="","",H53)</f>
        <v/>
      </c>
      <c r="AC53" s="184" t="str">
        <f t="shared" ref="AC53:AC56" si="102">IF(AB53="","",",")</f>
        <v/>
      </c>
      <c r="AD53" s="225" t="str">
        <f t="shared" ref="AD53:AD56" si="103">IF(I53="","",I53)</f>
        <v/>
      </c>
      <c r="AE53" s="176" t="str">
        <f t="shared" ref="AE53:AE56" si="104">IF(AB53="","",",")</f>
        <v/>
      </c>
      <c r="AF53" s="168" t="str">
        <f t="shared" ref="AF53:AF56" si="105">IF(AB53="","",350)</f>
        <v/>
      </c>
      <c r="AG53" s="168" t="str">
        <f t="shared" ref="AG53:AG56" si="106">IF(AB53="","",")")</f>
        <v/>
      </c>
      <c r="AH53" s="179" t="str">
        <f t="shared" ref="AH53:AH56" si="107">IF(AI53="","","(")</f>
        <v/>
      </c>
      <c r="AI53" s="256" t="str">
        <f t="shared" ref="AI53:AI56" si="108">IF(J53="","",J53)</f>
        <v/>
      </c>
      <c r="AJ53" s="185" t="str">
        <f t="shared" ref="AJ53:AJ56" si="109">IF(AI53="","",",")</f>
        <v/>
      </c>
      <c r="AK53" s="185" t="str">
        <f t="shared" ref="AK53:AK56" si="110">IF(K53="","",K53)</f>
        <v/>
      </c>
      <c r="AL53" s="185" t="str">
        <f t="shared" ref="AL53:AL56" si="111">IF(AI53="","",",")</f>
        <v/>
      </c>
      <c r="AM53" s="185" t="str">
        <f t="shared" ref="AM53:AM56" si="112">IF(AI53="","",450)</f>
        <v/>
      </c>
      <c r="AN53" s="185" t="str">
        <f t="shared" ref="AN53:AN56" si="113">IF(AI53="","",")")</f>
        <v/>
      </c>
    </row>
    <row r="54" spans="1:40" ht="24.5" thickTop="1" thickBot="1">
      <c r="B54" t="s">
        <v>2584</v>
      </c>
      <c r="C54" s="285" t="s">
        <v>2590</v>
      </c>
      <c r="D54" s="227" t="s">
        <v>1131</v>
      </c>
      <c r="E54" s="227"/>
      <c r="F54" s="227"/>
      <c r="G54" s="227"/>
      <c r="H54" s="227"/>
      <c r="I54" s="227"/>
      <c r="J54" s="227"/>
      <c r="K54" s="227"/>
      <c r="L54" s="283" t="str">
        <f>IF(C54="","",_xlfn.CONCAT("       triggerLine: ","""",C54,", ",M54:AN54,""", sC: ","""",B54,""", lines: ["))</f>
        <v xml:space="preserve">       triggerLine: "AMÉN, AMÉN, AMÉN..., (Do,,15)", sC: "ta as", lines: [</v>
      </c>
      <c r="M54" s="218" t="str">
        <f t="shared" si="86"/>
        <v>(</v>
      </c>
      <c r="N54" s="183" t="str">
        <f t="shared" si="87"/>
        <v>Do</v>
      </c>
      <c r="O54" s="216" t="str">
        <f t="shared" si="88"/>
        <v>,</v>
      </c>
      <c r="P54" s="225" t="str">
        <f t="shared" si="89"/>
        <v/>
      </c>
      <c r="Q54" s="217" t="str">
        <f t="shared" si="90"/>
        <v>,</v>
      </c>
      <c r="R54" s="168">
        <f t="shared" si="91"/>
        <v>15</v>
      </c>
      <c r="S54" s="218" t="str">
        <f t="shared" si="92"/>
        <v>)</v>
      </c>
      <c r="T54" s="219" t="str">
        <f t="shared" si="93"/>
        <v/>
      </c>
      <c r="U54" s="181" t="str">
        <f t="shared" si="94"/>
        <v/>
      </c>
      <c r="V54" s="185" t="str">
        <f t="shared" si="95"/>
        <v/>
      </c>
      <c r="W54" s="177" t="str">
        <f t="shared" si="96"/>
        <v/>
      </c>
      <c r="X54" s="185" t="str">
        <f t="shared" si="97"/>
        <v/>
      </c>
      <c r="Y54" s="185" t="str">
        <f t="shared" si="98"/>
        <v/>
      </c>
      <c r="Z54" s="218" t="str">
        <f t="shared" si="99"/>
        <v/>
      </c>
      <c r="AA54" s="175" t="str">
        <f t="shared" si="100"/>
        <v/>
      </c>
      <c r="AB54" s="183" t="str">
        <f t="shared" si="101"/>
        <v/>
      </c>
      <c r="AC54" s="184" t="str">
        <f t="shared" si="102"/>
        <v/>
      </c>
      <c r="AD54" s="225" t="str">
        <f t="shared" si="103"/>
        <v/>
      </c>
      <c r="AE54" s="176" t="str">
        <f t="shared" si="104"/>
        <v/>
      </c>
      <c r="AF54" s="168" t="str">
        <f t="shared" si="105"/>
        <v/>
      </c>
      <c r="AG54" s="168" t="str">
        <f t="shared" si="106"/>
        <v/>
      </c>
      <c r="AH54" s="179" t="str">
        <f t="shared" si="107"/>
        <v/>
      </c>
      <c r="AI54" s="256" t="str">
        <f t="shared" si="108"/>
        <v/>
      </c>
      <c r="AJ54" s="185" t="str">
        <f t="shared" si="109"/>
        <v/>
      </c>
      <c r="AK54" s="185" t="str">
        <f t="shared" si="110"/>
        <v/>
      </c>
      <c r="AL54" s="185" t="str">
        <f t="shared" si="111"/>
        <v/>
      </c>
      <c r="AM54" s="185" t="str">
        <f t="shared" si="112"/>
        <v/>
      </c>
      <c r="AN54" s="185" t="str">
        <f t="shared" si="113"/>
        <v/>
      </c>
    </row>
    <row r="55" spans="1:40" ht="24.5" thickTop="1" thickBot="1">
      <c r="B55" t="s">
        <v>2282</v>
      </c>
      <c r="C55" s="285" t="s">
        <v>2585</v>
      </c>
      <c r="D55" s="227" t="s">
        <v>1112</v>
      </c>
      <c r="E55" s="227" t="s">
        <v>1121</v>
      </c>
      <c r="F55" s="227"/>
      <c r="G55" s="227"/>
      <c r="H55" s="227"/>
      <c r="I55" s="227"/>
      <c r="J55" s="227"/>
      <c r="K55" s="227"/>
      <c r="L55" s="283" t="str">
        <f>IF(C55="","",_xlfn.CONCAT("            { line: ","""",C55,", ",M55:AN55,""", sC: ","""",B55,"""},"))</f>
        <v xml:space="preserve">            { line: "AMÉN, AMÉN, AMÉN., (La,m,15)", sC: "as"},</v>
      </c>
      <c r="M55" s="218" t="str">
        <f t="shared" si="86"/>
        <v>(</v>
      </c>
      <c r="N55" s="183" t="str">
        <f t="shared" si="87"/>
        <v>La</v>
      </c>
      <c r="O55" s="216" t="str">
        <f t="shared" si="88"/>
        <v>,</v>
      </c>
      <c r="P55" s="225" t="str">
        <f t="shared" si="89"/>
        <v>m</v>
      </c>
      <c r="Q55" s="217" t="str">
        <f t="shared" si="90"/>
        <v>,</v>
      </c>
      <c r="R55" s="168">
        <f t="shared" si="91"/>
        <v>15</v>
      </c>
      <c r="S55" s="218" t="str">
        <f t="shared" si="92"/>
        <v>)</v>
      </c>
      <c r="T55" s="219" t="str">
        <f t="shared" si="93"/>
        <v/>
      </c>
      <c r="U55" s="181" t="str">
        <f t="shared" si="94"/>
        <v/>
      </c>
      <c r="V55" s="185" t="str">
        <f t="shared" si="95"/>
        <v/>
      </c>
      <c r="W55" s="177" t="str">
        <f t="shared" si="96"/>
        <v/>
      </c>
      <c r="X55" s="185" t="str">
        <f t="shared" si="97"/>
        <v/>
      </c>
      <c r="Y55" s="185" t="str">
        <f t="shared" si="98"/>
        <v/>
      </c>
      <c r="Z55" s="218" t="str">
        <f t="shared" si="99"/>
        <v/>
      </c>
      <c r="AA55" s="175" t="str">
        <f t="shared" si="100"/>
        <v/>
      </c>
      <c r="AB55" s="183" t="str">
        <f t="shared" si="101"/>
        <v/>
      </c>
      <c r="AC55" s="184" t="str">
        <f t="shared" si="102"/>
        <v/>
      </c>
      <c r="AD55" s="225" t="str">
        <f t="shared" si="103"/>
        <v/>
      </c>
      <c r="AE55" s="176" t="str">
        <f t="shared" si="104"/>
        <v/>
      </c>
      <c r="AF55" s="168" t="str">
        <f t="shared" si="105"/>
        <v/>
      </c>
      <c r="AG55" s="168" t="str">
        <f t="shared" si="106"/>
        <v/>
      </c>
      <c r="AH55" s="179" t="str">
        <f t="shared" si="107"/>
        <v/>
      </c>
      <c r="AI55" s="256" t="str">
        <f t="shared" si="108"/>
        <v/>
      </c>
      <c r="AJ55" s="185" t="str">
        <f t="shared" si="109"/>
        <v/>
      </c>
      <c r="AK55" s="185" t="str">
        <f t="shared" si="110"/>
        <v/>
      </c>
      <c r="AL55" s="185" t="str">
        <f t="shared" si="111"/>
        <v/>
      </c>
      <c r="AM55" s="185" t="str">
        <f t="shared" si="112"/>
        <v/>
      </c>
      <c r="AN55" s="185" t="str">
        <f t="shared" si="113"/>
        <v/>
      </c>
    </row>
    <row r="56" spans="1:40" ht="24.5" thickTop="1" thickBot="1">
      <c r="B56" t="s">
        <v>2282</v>
      </c>
      <c r="C56" s="284" t="s">
        <v>2585</v>
      </c>
      <c r="D56" s="227" t="s">
        <v>1122</v>
      </c>
      <c r="E56" s="227"/>
      <c r="F56" s="227" t="s">
        <v>1131</v>
      </c>
      <c r="G56" s="227"/>
      <c r="H56" s="227"/>
      <c r="I56" s="227"/>
      <c r="J56" s="227"/>
      <c r="K56" s="227"/>
      <c r="L56" s="210" t="str">
        <f>IF(C56="","",_xlfn.CONCAT("            { line: ","""",C56,", ",M56:AN56,""", sC: ","""",B56,"""},  ]},"))</f>
        <v xml:space="preserve">            { line: "AMÉN, AMÉN, AMÉN., (Sol,,15)(Do,,250)", sC: "as"},  ]},</v>
      </c>
      <c r="M56" s="218" t="str">
        <f t="shared" si="86"/>
        <v>(</v>
      </c>
      <c r="N56" s="183" t="str">
        <f t="shared" si="87"/>
        <v>Sol</v>
      </c>
      <c r="O56" s="216" t="str">
        <f t="shared" si="88"/>
        <v>,</v>
      </c>
      <c r="P56" s="225" t="str">
        <f t="shared" si="89"/>
        <v/>
      </c>
      <c r="Q56" s="217" t="str">
        <f t="shared" si="90"/>
        <v>,</v>
      </c>
      <c r="R56" s="168">
        <f t="shared" si="91"/>
        <v>15</v>
      </c>
      <c r="S56" s="218" t="str">
        <f t="shared" si="92"/>
        <v>)</v>
      </c>
      <c r="T56" s="219" t="str">
        <f t="shared" si="93"/>
        <v>(</v>
      </c>
      <c r="U56" s="181" t="str">
        <f t="shared" si="94"/>
        <v>Do</v>
      </c>
      <c r="V56" s="185" t="str">
        <f t="shared" si="95"/>
        <v>,</v>
      </c>
      <c r="W56" s="177" t="str">
        <f t="shared" si="96"/>
        <v/>
      </c>
      <c r="X56" s="185" t="str">
        <f t="shared" si="97"/>
        <v>,</v>
      </c>
      <c r="Y56" s="185">
        <f t="shared" si="98"/>
        <v>250</v>
      </c>
      <c r="Z56" s="218" t="str">
        <f t="shared" si="99"/>
        <v>)</v>
      </c>
      <c r="AA56" s="175" t="str">
        <f t="shared" si="100"/>
        <v/>
      </c>
      <c r="AB56" s="183" t="str">
        <f t="shared" si="101"/>
        <v/>
      </c>
      <c r="AC56" s="184" t="str">
        <f t="shared" si="102"/>
        <v/>
      </c>
      <c r="AD56" s="225" t="str">
        <f t="shared" si="103"/>
        <v/>
      </c>
      <c r="AE56" s="176" t="str">
        <f t="shared" si="104"/>
        <v/>
      </c>
      <c r="AF56" s="168" t="str">
        <f t="shared" si="105"/>
        <v/>
      </c>
      <c r="AG56" s="168" t="str">
        <f t="shared" si="106"/>
        <v/>
      </c>
      <c r="AH56" s="179" t="str">
        <f t="shared" si="107"/>
        <v/>
      </c>
      <c r="AI56" s="256" t="str">
        <f t="shared" si="108"/>
        <v/>
      </c>
      <c r="AJ56" s="185" t="str">
        <f t="shared" si="109"/>
        <v/>
      </c>
      <c r="AK56" s="185" t="str">
        <f t="shared" si="110"/>
        <v/>
      </c>
      <c r="AL56" s="185" t="str">
        <f t="shared" si="111"/>
        <v/>
      </c>
      <c r="AM56" s="185" t="str">
        <f t="shared" si="112"/>
        <v/>
      </c>
      <c r="AN56" s="185" t="str">
        <f t="shared" si="113"/>
        <v/>
      </c>
    </row>
    <row r="57" spans="1:40" ht="26.5" thickTop="1" thickBot="1">
      <c r="C57" s="297"/>
      <c r="D57" s="298"/>
      <c r="E57" s="298"/>
      <c r="F57" s="298"/>
      <c r="G57" s="298"/>
      <c r="H57" s="298"/>
      <c r="I57" s="298"/>
      <c r="J57" s="298"/>
      <c r="K57" s="298"/>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36.5" thickTop="1" thickBot="1">
      <c r="C58" s="13"/>
      <c r="D58" s="222"/>
      <c r="E58" s="222"/>
      <c r="F58" s="222"/>
      <c r="G58" s="222"/>
      <c r="H58" s="222"/>
      <c r="I58" s="222"/>
      <c r="J58" s="222"/>
      <c r="K58" s="222"/>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v>1</v>
      </c>
      <c r="C59" s="13" t="s">
        <v>2596</v>
      </c>
      <c r="D59" s="257" t="s">
        <v>1113</v>
      </c>
      <c r="E59" s="257"/>
      <c r="F59" s="258"/>
      <c r="G59" s="258"/>
      <c r="H59" s="228"/>
      <c r="I59" s="228"/>
      <c r="J59" s="232"/>
      <c r="K59" s="232"/>
      <c r="L59" s="271" t="str">
        <f>IF(C59="","",_xlfn.CONCAT("            { line: ","""",C59,", ",M59:AN59,""", sC: ","""",B59,"""},"))</f>
        <v xml:space="preserve">            { line: "¿Quiénes son, (Fa,,15)", sC: ""},</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+A59+1</f>
        <v>2</v>
      </c>
      <c r="C60" s="13" t="s">
        <v>2597</v>
      </c>
      <c r="D60" s="257" t="s">
        <v>1111</v>
      </c>
      <c r="E60" s="257"/>
      <c r="F60" s="258"/>
      <c r="G60" s="258"/>
      <c r="H60" s="228"/>
      <c r="I60" s="228"/>
      <c r="J60" s="232"/>
      <c r="K60" s="232"/>
      <c r="L60" s="271" t="str">
        <f t="shared" ref="L60:L70" si="114">IF(C60="","",_xlfn.CONCAT("            { line: ","""",C60,", ",M60:AN60,""", sC: ","""",B60,"""},"))</f>
        <v xml:space="preserve">            { line: "y de dónde vienen?, (Mi,,15)",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ref="A61:A70" si="115">+A60+1</f>
        <v>3</v>
      </c>
      <c r="C61" s="251" t="s">
        <v>2598</v>
      </c>
      <c r="D61" s="228" t="s">
        <v>1113</v>
      </c>
      <c r="E61" s="228"/>
      <c r="F61" s="230"/>
      <c r="G61" s="258"/>
      <c r="H61" s="228"/>
      <c r="I61" s="228"/>
      <c r="J61" s="232"/>
      <c r="K61" s="232"/>
      <c r="L61" s="271" t="str">
        <f t="shared" si="114"/>
        <v xml:space="preserve">            { line: "¿QUIÉNES SON, (Fa,,15)", sC: ""},</v>
      </c>
      <c r="M61" s="218" t="str">
        <f t="shared" si="7"/>
        <v>(</v>
      </c>
      <c r="N61" s="183" t="str">
        <f t="shared" si="1"/>
        <v>Fa</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115"/>
        <v>4</v>
      </c>
      <c r="B62" t="s">
        <v>1079</v>
      </c>
      <c r="C62" s="251" t="s">
        <v>2599</v>
      </c>
      <c r="D62" s="228" t="s">
        <v>1111</v>
      </c>
      <c r="E62" s="228"/>
      <c r="F62" s="230"/>
      <c r="G62" s="258"/>
      <c r="H62" s="228"/>
      <c r="I62" s="228"/>
      <c r="J62" s="232"/>
      <c r="K62" s="232"/>
      <c r="L62" s="271" t="str">
        <f t="shared" si="114"/>
        <v xml:space="preserve">            { line: "Y DE DÓNDE VIENEN?, (Mi,,15)", sC: "mt"},</v>
      </c>
      <c r="M62" s="218" t="str">
        <f t="shared" si="7"/>
        <v>(</v>
      </c>
      <c r="N62" s="183" t="str">
        <f t="shared" si="1"/>
        <v>Mi</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6.5" thickTop="1" thickBot="1">
      <c r="C63" s="297"/>
      <c r="D63" s="298"/>
      <c r="E63" s="298"/>
      <c r="F63" s="298"/>
      <c r="G63" s="298"/>
      <c r="H63" s="298"/>
      <c r="I63" s="298"/>
      <c r="J63" s="298"/>
      <c r="K63" s="298"/>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4.5" thickTop="1" thickBot="1">
      <c r="A64">
        <f>+A62+1</f>
        <v>5</v>
      </c>
      <c r="C64" s="251" t="s">
        <v>2600</v>
      </c>
      <c r="D64" s="228" t="s">
        <v>1122</v>
      </c>
      <c r="E64" s="228">
        <v>7</v>
      </c>
      <c r="F64" s="230" t="s">
        <v>1131</v>
      </c>
      <c r="G64" s="258"/>
      <c r="H64" s="228"/>
      <c r="I64" s="228"/>
      <c r="J64" s="232"/>
      <c r="K64" s="232"/>
      <c r="L64" s="271" t="str">
        <f t="shared" si="114"/>
        <v xml:space="preserve">            { line: "ESTOS SON LOS QUE VIENEN, (Sol,7,15)(Do,,250)", sC: ""},</v>
      </c>
      <c r="M64" s="218" t="str">
        <f t="shared" si="7"/>
        <v>(</v>
      </c>
      <c r="N64" s="183" t="str">
        <f t="shared" si="1"/>
        <v>Sol</v>
      </c>
      <c r="O64" s="216" t="str">
        <f t="shared" si="8"/>
        <v>,</v>
      </c>
      <c r="P64" s="225">
        <f t="shared" si="2"/>
        <v>7</v>
      </c>
      <c r="Q64" s="217" t="str">
        <f t="shared" si="9"/>
        <v>,</v>
      </c>
      <c r="R64" s="168">
        <f t="shared" si="10"/>
        <v>15</v>
      </c>
      <c r="S64" s="218" t="str">
        <f t="shared" si="11"/>
        <v>)</v>
      </c>
      <c r="T64" s="219" t="str">
        <f t="shared" si="12"/>
        <v>(</v>
      </c>
      <c r="U64" s="181" t="str">
        <f t="shared" si="3"/>
        <v>Do</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115"/>
        <v>6</v>
      </c>
      <c r="C65" s="251" t="s">
        <v>2601</v>
      </c>
      <c r="D65" s="228" t="s">
        <v>1122</v>
      </c>
      <c r="E65" s="228"/>
      <c r="F65" s="230" t="s">
        <v>1131</v>
      </c>
      <c r="G65" s="258"/>
      <c r="H65" s="228"/>
      <c r="I65" s="228"/>
      <c r="J65" s="232"/>
      <c r="K65" s="232"/>
      <c r="L65" s="271" t="str">
        <f t="shared" si="114"/>
        <v xml:space="preserve">            { line: "DE LA GRAN TRIBULACIÓN., (Sol,,15)(Do,,250)",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Do</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+A65+1</f>
        <v>7</v>
      </c>
      <c r="B67" t="s">
        <v>1079</v>
      </c>
      <c r="C67" s="251" t="s">
        <v>2602</v>
      </c>
      <c r="D67" s="228" t="s">
        <v>1113</v>
      </c>
      <c r="E67" s="228"/>
      <c r="F67" s="230"/>
      <c r="G67" s="258"/>
      <c r="H67" s="228"/>
      <c r="I67" s="228"/>
      <c r="J67" s="232"/>
      <c r="K67" s="232"/>
      <c r="L67" s="271" t="str">
        <f t="shared" si="114"/>
        <v xml:space="preserve">            { line: "Y LAVARON SUS TÚNICAS, (Fa,,15)", sC: "mt"},</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A68">
        <f t="shared" si="115"/>
        <v>8</v>
      </c>
      <c r="C68" s="251" t="s">
        <v>2603</v>
      </c>
      <c r="D68" s="228" t="s">
        <v>1131</v>
      </c>
      <c r="E68" s="228"/>
      <c r="F68" s="230"/>
      <c r="G68" s="258"/>
      <c r="H68" s="228"/>
      <c r="I68" s="228"/>
      <c r="J68" s="232"/>
      <c r="K68" s="232"/>
      <c r="L68" s="271" t="str">
        <f t="shared" si="114"/>
        <v xml:space="preserve">            { line: "Y LAS BLANQUEARON, (Do,,15)", sC: ""},</v>
      </c>
      <c r="M68" s="218" t="str">
        <f t="shared" si="7"/>
        <v>(</v>
      </c>
      <c r="N68" s="183" t="str">
        <f t="shared" si="1"/>
        <v>Do</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115"/>
        <v>9</v>
      </c>
      <c r="B69" t="s">
        <v>2286</v>
      </c>
      <c r="C69" s="251" t="s">
        <v>2604</v>
      </c>
      <c r="D69" s="228" t="s">
        <v>1113</v>
      </c>
      <c r="E69" s="228"/>
      <c r="F69" s="230" t="s">
        <v>1111</v>
      </c>
      <c r="G69" s="258"/>
      <c r="H69" s="228"/>
      <c r="I69" s="228"/>
      <c r="J69" s="232"/>
      <c r="K69" s="232"/>
      <c r="L69" s="282" t="str">
        <f t="shared" si="114"/>
        <v xml:space="preserve">            { line: "EN LA SANGRE DEL CORDERO,, (Fa,,15)(Mi,,250)", sC: "as mt"},</v>
      </c>
      <c r="M69" s="218" t="str">
        <f t="shared" si="7"/>
        <v>(</v>
      </c>
      <c r="N69" s="183" t="str">
        <f t="shared" si="1"/>
        <v>Fa</v>
      </c>
      <c r="O69" s="216" t="str">
        <f t="shared" si="8"/>
        <v>,</v>
      </c>
      <c r="P69" s="225" t="str">
        <f t="shared" si="2"/>
        <v/>
      </c>
      <c r="Q69" s="217" t="str">
        <f t="shared" si="9"/>
        <v>,</v>
      </c>
      <c r="R69" s="168">
        <f t="shared" si="10"/>
        <v>15</v>
      </c>
      <c r="S69" s="218" t="str">
        <f t="shared" si="11"/>
        <v>)</v>
      </c>
      <c r="T69" s="219" t="str">
        <f t="shared" si="12"/>
        <v>(</v>
      </c>
      <c r="U69" s="181" t="str">
        <f t="shared" si="3"/>
        <v>Mi</v>
      </c>
      <c r="V69" s="185" t="str">
        <f t="shared" si="13"/>
        <v>,</v>
      </c>
      <c r="W69" s="177" t="str">
        <f t="shared" si="4"/>
        <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A70">
        <f t="shared" si="115"/>
        <v>10</v>
      </c>
      <c r="B70" t="s">
        <v>2282</v>
      </c>
      <c r="C70" s="251" t="s">
        <v>2605</v>
      </c>
      <c r="D70" s="228" t="s">
        <v>1113</v>
      </c>
      <c r="E70" s="228"/>
      <c r="F70" s="230" t="s">
        <v>1111</v>
      </c>
      <c r="G70" s="258"/>
      <c r="H70" s="228"/>
      <c r="I70" s="228"/>
      <c r="J70" s="232"/>
      <c r="K70" s="232"/>
      <c r="L70" s="282" t="str">
        <f t="shared" si="114"/>
        <v xml:space="preserve">            { line: "EN LA SANGRE DEL CORDERO., (Fa,,15)(Mi,,250)",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6.5" thickTop="1" thickBot="1">
      <c r="C71" s="297"/>
      <c r="D71" s="298"/>
      <c r="E71" s="298"/>
      <c r="F71" s="298"/>
      <c r="G71" s="298"/>
      <c r="H71" s="298"/>
      <c r="I71" s="298"/>
      <c r="J71" s="298"/>
      <c r="K71" s="298"/>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1:40" ht="24.5" thickTop="1" thickBot="1">
      <c r="C72" s="203" t="s">
        <v>2422</v>
      </c>
      <c r="D72" s="224"/>
      <c r="E72" s="224"/>
      <c r="F72" s="224"/>
      <c r="G72" s="224"/>
      <c r="H72" s="224"/>
      <c r="I72" s="224"/>
      <c r="J72" s="224"/>
      <c r="K72" s="224"/>
      <c r="L72" s="208" t="s">
        <v>2411</v>
      </c>
      <c r="M72" s="218" t="str">
        <f t="shared" ref="M72:M78" si="116">IF(N72="","","(")</f>
        <v/>
      </c>
      <c r="N72" s="183" t="str">
        <f t="shared" ref="N72:N78" si="117">IF(D72="","",D72)</f>
        <v/>
      </c>
      <c r="O72" s="216" t="str">
        <f t="shared" ref="O72:O78" si="118">IF(N72="","",",")</f>
        <v/>
      </c>
      <c r="P72" s="225" t="str">
        <f t="shared" ref="P72:P78" si="119">IF(E72="","",E72)</f>
        <v/>
      </c>
      <c r="Q72" s="217" t="str">
        <f t="shared" ref="Q72:Q78" si="120">IF(N72="","",",")</f>
        <v/>
      </c>
      <c r="R72" s="168" t="str">
        <f t="shared" ref="R72:R78" si="121">IF(N72="","",15)</f>
        <v/>
      </c>
      <c r="S72" s="218" t="str">
        <f t="shared" ref="S72:S78" si="122">IF(N72="","",")")</f>
        <v/>
      </c>
      <c r="T72" s="219" t="str">
        <f t="shared" ref="T72:T78" si="123">IF(U72="","","(")</f>
        <v/>
      </c>
      <c r="U72" s="181" t="str">
        <f t="shared" ref="U72:U78" si="124">IF(F72="","",F72)</f>
        <v/>
      </c>
      <c r="V72" s="185" t="str">
        <f t="shared" ref="V72:V78" si="125">IF(U72="","",",")</f>
        <v/>
      </c>
      <c r="W72" s="177" t="str">
        <f t="shared" ref="W72:W78" si="126">IF(G72="","",G72)</f>
        <v/>
      </c>
      <c r="X72" s="185" t="str">
        <f t="shared" ref="X72:X78" si="127">IF(U72="","",",")</f>
        <v/>
      </c>
      <c r="Y72" s="185" t="str">
        <f t="shared" ref="Y72:Y78" si="128">IF(U72="","",250)</f>
        <v/>
      </c>
      <c r="Z72" s="218" t="str">
        <f t="shared" ref="Z72:Z78" si="129">IF(U72="","",")")</f>
        <v/>
      </c>
      <c r="AA72" s="175" t="str">
        <f t="shared" ref="AA72:AA78" si="130">IF(AB72="","","(")</f>
        <v/>
      </c>
      <c r="AB72" s="183" t="str">
        <f t="shared" ref="AB72:AB78" si="131">IF(H72="","",H72)</f>
        <v/>
      </c>
      <c r="AC72" s="184" t="str">
        <f t="shared" ref="AC72:AC78" si="132">IF(AB72="","",",")</f>
        <v/>
      </c>
      <c r="AD72" s="225" t="str">
        <f t="shared" ref="AD72:AD78" si="133">IF(I72="","",I72)</f>
        <v/>
      </c>
      <c r="AE72" s="176" t="str">
        <f t="shared" ref="AE72:AE78" si="134">IF(AB72="","",",")</f>
        <v/>
      </c>
      <c r="AF72" s="168" t="str">
        <f t="shared" ref="AF72:AF78" si="135">IF(AB72="","",350)</f>
        <v/>
      </c>
      <c r="AG72" s="168" t="str">
        <f t="shared" ref="AG72:AG78" si="136">IF(AB72="","",")")</f>
        <v/>
      </c>
      <c r="AH72" s="179" t="str">
        <f t="shared" ref="AH72:AH78" si="137">IF(AI72="","","(")</f>
        <v/>
      </c>
      <c r="AI72" s="256" t="str">
        <f t="shared" ref="AI72:AI78" si="138">IF(J72="","",J72)</f>
        <v/>
      </c>
      <c r="AJ72" s="185" t="str">
        <f t="shared" ref="AJ72:AJ78" si="139">IF(AI72="","",",")</f>
        <v/>
      </c>
      <c r="AK72" s="185" t="str">
        <f t="shared" ref="AK72:AK78" si="140">IF(K72="","",K72)</f>
        <v/>
      </c>
      <c r="AL72" s="185" t="str">
        <f t="shared" ref="AL72:AL78" si="141">IF(AI72="","",",")</f>
        <v/>
      </c>
      <c r="AM72" s="185" t="str">
        <f t="shared" ref="AM72:AM78" si="142">IF(AI72="","",450)</f>
        <v/>
      </c>
      <c r="AN72" s="185" t="str">
        <f t="shared" ref="AN72:AN78" si="143">IF(AI72="","",")")</f>
        <v/>
      </c>
    </row>
    <row r="73" spans="1:40" ht="24.5" thickTop="1" thickBot="1">
      <c r="B73" t="s">
        <v>2519</v>
      </c>
      <c r="C73" s="285" t="s">
        <v>2606</v>
      </c>
      <c r="D73" s="227" t="s">
        <v>1122</v>
      </c>
      <c r="E73" s="227">
        <v>7</v>
      </c>
      <c r="F73" s="227" t="s">
        <v>1131</v>
      </c>
      <c r="G73" s="227"/>
      <c r="H73" s="227"/>
      <c r="I73" s="227"/>
      <c r="J73" s="227"/>
      <c r="K73" s="227"/>
      <c r="L73" s="283" t="str">
        <f>IF(C73="","",_xlfn.CONCAT("       triggerLine: ","""",C73,", ",M73:AN73,""", sC: ","""",B73,""", lines: ["))</f>
        <v xml:space="preserve">       triggerLine: "ESTOS SON LOS QUE VIENEN..., (Sol,7,15)(Do,,250)", sC: "as ta", lines: [</v>
      </c>
      <c r="M73" s="218" t="str">
        <f t="shared" si="116"/>
        <v>(</v>
      </c>
      <c r="N73" s="183" t="str">
        <f t="shared" si="117"/>
        <v>Sol</v>
      </c>
      <c r="O73" s="216" t="str">
        <f t="shared" si="118"/>
        <v>,</v>
      </c>
      <c r="P73" s="225">
        <f t="shared" si="119"/>
        <v>7</v>
      </c>
      <c r="Q73" s="217" t="str">
        <f t="shared" si="120"/>
        <v>,</v>
      </c>
      <c r="R73" s="168">
        <f t="shared" si="121"/>
        <v>15</v>
      </c>
      <c r="S73" s="218" t="str">
        <f t="shared" si="122"/>
        <v>)</v>
      </c>
      <c r="T73" s="219" t="str">
        <f t="shared" si="123"/>
        <v>(</v>
      </c>
      <c r="U73" s="181" t="str">
        <f t="shared" si="124"/>
        <v>Do</v>
      </c>
      <c r="V73" s="185" t="str">
        <f t="shared" si="125"/>
        <v>,</v>
      </c>
      <c r="W73" s="177" t="str">
        <f t="shared" si="126"/>
        <v/>
      </c>
      <c r="X73" s="185" t="str">
        <f t="shared" si="127"/>
        <v>,</v>
      </c>
      <c r="Y73" s="185">
        <f t="shared" si="128"/>
        <v>250</v>
      </c>
      <c r="Z73" s="218" t="str">
        <f t="shared" si="129"/>
        <v>)</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4.5" thickTop="1" thickBot="1">
      <c r="B74" t="s">
        <v>2282</v>
      </c>
      <c r="C74" s="285" t="s">
        <v>2601</v>
      </c>
      <c r="D74" s="227" t="s">
        <v>1122</v>
      </c>
      <c r="E74" s="227"/>
      <c r="F74" s="227" t="s">
        <v>1131</v>
      </c>
      <c r="G74" s="227"/>
      <c r="H74" s="227"/>
      <c r="I74" s="227"/>
      <c r="J74" s="227"/>
      <c r="K74" s="227"/>
      <c r="L74" s="283" t="str">
        <f>IF(C74="","",_xlfn.CONCAT("            { line: ","""",C74,", ",M74:AN74,""", sC: ","""",B74,"""},"))</f>
        <v xml:space="preserve">            { line: "DE LA GRAN TRIBULACIÓN., (Sol,,15)(Do,,250)",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v>
      </c>
      <c r="U74" s="181" t="str">
        <f t="shared" si="124"/>
        <v>Do</v>
      </c>
      <c r="V74" s="185" t="str">
        <f t="shared" si="125"/>
        <v>,</v>
      </c>
      <c r="W74" s="177" t="str">
        <f t="shared" si="126"/>
        <v/>
      </c>
      <c r="X74" s="185" t="str">
        <f t="shared" si="127"/>
        <v>,</v>
      </c>
      <c r="Y74" s="185">
        <f t="shared" si="128"/>
        <v>250</v>
      </c>
      <c r="Z74" s="218" t="str">
        <f t="shared" si="129"/>
        <v>)</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4.5" thickTop="1" thickBot="1">
      <c r="B75" t="s">
        <v>2282</v>
      </c>
      <c r="C75" s="285" t="s">
        <v>2602</v>
      </c>
      <c r="D75" s="227" t="s">
        <v>1113</v>
      </c>
      <c r="E75" s="227"/>
      <c r="F75" s="227"/>
      <c r="G75" s="227"/>
      <c r="H75" s="227"/>
      <c r="I75" s="227"/>
      <c r="J75" s="227"/>
      <c r="K75" s="227"/>
      <c r="L75" s="283" t="str">
        <f>IF(C75="","",_xlfn.CONCAT("            { line: ","""",C75,", ",M75:AN75,""", sC: ","""",B75,"""},"))</f>
        <v xml:space="preserve">            { line: "Y LAVARON SUS TÚNICAS, (Fa,,15)", sC: "as"},</v>
      </c>
      <c r="M75" s="218" t="str">
        <f t="shared" ref="M75" si="144">IF(N75="","","(")</f>
        <v>(</v>
      </c>
      <c r="N75" s="183" t="str">
        <f t="shared" ref="N75" si="145">IF(D75="","",D75)</f>
        <v>Fa</v>
      </c>
      <c r="O75" s="216" t="str">
        <f t="shared" ref="O75" si="146">IF(N75="","",",")</f>
        <v>,</v>
      </c>
      <c r="P75" s="225" t="str">
        <f t="shared" ref="P75" si="147">IF(E75="","",E75)</f>
        <v/>
      </c>
      <c r="Q75" s="217" t="str">
        <f t="shared" ref="Q75" si="148">IF(N75="","",",")</f>
        <v>,</v>
      </c>
      <c r="R75" s="168">
        <f t="shared" ref="R75" si="149">IF(N75="","",15)</f>
        <v>15</v>
      </c>
      <c r="S75" s="218" t="str">
        <f t="shared" ref="S75" si="150">IF(N75="","",")")</f>
        <v>)</v>
      </c>
      <c r="T75" s="219" t="str">
        <f t="shared" ref="T75" si="151">IF(U75="","","(")</f>
        <v/>
      </c>
      <c r="U75" s="181" t="str">
        <f t="shared" ref="U75" si="152">IF(F75="","",F75)</f>
        <v/>
      </c>
      <c r="V75" s="185" t="str">
        <f t="shared" ref="V75" si="153">IF(U75="","",",")</f>
        <v/>
      </c>
      <c r="W75" s="177" t="str">
        <f t="shared" ref="W75" si="154">IF(G75="","",G75)</f>
        <v/>
      </c>
      <c r="X75" s="185" t="str">
        <f t="shared" ref="X75" si="155">IF(U75="","",",")</f>
        <v/>
      </c>
      <c r="Y75" s="185" t="str">
        <f t="shared" ref="Y75" si="156">IF(U75="","",250)</f>
        <v/>
      </c>
      <c r="Z75" s="218" t="str">
        <f t="shared" ref="Z75" si="157">IF(U75="","",")")</f>
        <v/>
      </c>
      <c r="AA75" s="175" t="str">
        <f t="shared" ref="AA75" si="158">IF(AB75="","","(")</f>
        <v/>
      </c>
      <c r="AB75" s="183" t="str">
        <f t="shared" ref="AB75" si="159">IF(H75="","",H75)</f>
        <v/>
      </c>
      <c r="AC75" s="184" t="str">
        <f t="shared" ref="AC75" si="160">IF(AB75="","",",")</f>
        <v/>
      </c>
      <c r="AD75" s="225" t="str">
        <f t="shared" ref="AD75" si="161">IF(I75="","",I75)</f>
        <v/>
      </c>
      <c r="AE75" s="176" t="str">
        <f t="shared" ref="AE75" si="162">IF(AB75="","",",")</f>
        <v/>
      </c>
      <c r="AF75" s="168" t="str">
        <f t="shared" ref="AF75" si="163">IF(AB75="","",350)</f>
        <v/>
      </c>
      <c r="AG75" s="168" t="str">
        <f t="shared" ref="AG75" si="164">IF(AB75="","",")")</f>
        <v/>
      </c>
      <c r="AH75" s="179" t="str">
        <f t="shared" ref="AH75" si="165">IF(AI75="","","(")</f>
        <v/>
      </c>
      <c r="AI75" s="256" t="str">
        <f t="shared" ref="AI75" si="166">IF(J75="","",J75)</f>
        <v/>
      </c>
      <c r="AJ75" s="185" t="str">
        <f t="shared" ref="AJ75" si="167">IF(AI75="","",",")</f>
        <v/>
      </c>
      <c r="AK75" s="185" t="str">
        <f t="shared" ref="AK75" si="168">IF(K75="","",K75)</f>
        <v/>
      </c>
      <c r="AL75" s="185" t="str">
        <f t="shared" ref="AL75" si="169">IF(AI75="","",",")</f>
        <v/>
      </c>
      <c r="AM75" s="185" t="str">
        <f t="shared" ref="AM75" si="170">IF(AI75="","",450)</f>
        <v/>
      </c>
      <c r="AN75" s="185" t="str">
        <f t="shared" ref="AN75" si="171">IF(AI75="","",")")</f>
        <v/>
      </c>
    </row>
    <row r="76" spans="1:40" ht="24.5" thickTop="1" thickBot="1">
      <c r="B76" t="s">
        <v>2282</v>
      </c>
      <c r="C76" s="285" t="s">
        <v>2603</v>
      </c>
      <c r="D76" s="227" t="s">
        <v>1131</v>
      </c>
      <c r="E76" s="227"/>
      <c r="F76" s="227"/>
      <c r="G76" s="227"/>
      <c r="H76" s="227"/>
      <c r="I76" s="227"/>
      <c r="J76" s="227"/>
      <c r="K76" s="227"/>
      <c r="L76" s="283" t="str">
        <f>IF(C76="","",_xlfn.CONCAT("            { line: ","""",C76,", ",M76:AN76,""", sC: ","""",B76,"""},"))</f>
        <v xml:space="preserve">            { line: "Y LAS BLANQUEARON, (Do,,15)", sC: "as"},</v>
      </c>
      <c r="M76" s="218" t="str">
        <f t="shared" si="116"/>
        <v>(</v>
      </c>
      <c r="N76" s="183" t="str">
        <f t="shared" si="117"/>
        <v>Do</v>
      </c>
      <c r="O76" s="216" t="str">
        <f t="shared" si="118"/>
        <v>,</v>
      </c>
      <c r="P76" s="225" t="str">
        <f t="shared" si="119"/>
        <v/>
      </c>
      <c r="Q76" s="217" t="str">
        <f t="shared" si="120"/>
        <v>,</v>
      </c>
      <c r="R76" s="168">
        <f t="shared" si="121"/>
        <v>15</v>
      </c>
      <c r="S76" s="218" t="str">
        <f t="shared" si="122"/>
        <v>)</v>
      </c>
      <c r="T76" s="219" t="str">
        <f t="shared" si="123"/>
        <v/>
      </c>
      <c r="U76" s="181" t="str">
        <f t="shared" si="124"/>
        <v/>
      </c>
      <c r="V76" s="185" t="str">
        <f t="shared" si="125"/>
        <v/>
      </c>
      <c r="W76" s="177" t="str">
        <f t="shared" si="126"/>
        <v/>
      </c>
      <c r="X76" s="185" t="str">
        <f t="shared" si="127"/>
        <v/>
      </c>
      <c r="Y76" s="185" t="str">
        <f t="shared" si="128"/>
        <v/>
      </c>
      <c r="Z76" s="218" t="str">
        <f t="shared" si="129"/>
        <v/>
      </c>
      <c r="AA76" s="175" t="str">
        <f t="shared" si="130"/>
        <v/>
      </c>
      <c r="AB76" s="183" t="str">
        <f t="shared" si="131"/>
        <v/>
      </c>
      <c r="AC76" s="184" t="str">
        <f t="shared" si="132"/>
        <v/>
      </c>
      <c r="AD76" s="225" t="str">
        <f t="shared" si="133"/>
        <v/>
      </c>
      <c r="AE76" s="176" t="str">
        <f t="shared" si="134"/>
        <v/>
      </c>
      <c r="AF76" s="168" t="str">
        <f t="shared" si="135"/>
        <v/>
      </c>
      <c r="AG76" s="168" t="str">
        <f t="shared" si="136"/>
        <v/>
      </c>
      <c r="AH76" s="179" t="str">
        <f t="shared" si="137"/>
        <v/>
      </c>
      <c r="AI76" s="256" t="str">
        <f t="shared" si="138"/>
        <v/>
      </c>
      <c r="AJ76" s="185" t="str">
        <f t="shared" si="139"/>
        <v/>
      </c>
      <c r="AK76" s="185" t="str">
        <f t="shared" si="140"/>
        <v/>
      </c>
      <c r="AL76" s="185" t="str">
        <f t="shared" si="141"/>
        <v/>
      </c>
      <c r="AM76" s="185" t="str">
        <f t="shared" si="142"/>
        <v/>
      </c>
      <c r="AN76" s="185" t="str">
        <f t="shared" si="143"/>
        <v/>
      </c>
    </row>
    <row r="77" spans="1:40" ht="24.5" thickTop="1" thickBot="1">
      <c r="B77" t="s">
        <v>2282</v>
      </c>
      <c r="C77" s="285" t="s">
        <v>2604</v>
      </c>
      <c r="D77" s="227" t="s">
        <v>1113</v>
      </c>
      <c r="E77" s="227"/>
      <c r="F77" s="227" t="s">
        <v>1111</v>
      </c>
      <c r="G77" s="227"/>
      <c r="H77" s="227"/>
      <c r="I77" s="227"/>
      <c r="J77" s="227"/>
      <c r="K77" s="227"/>
      <c r="L77" s="283" t="str">
        <f>IF(C77="","",_xlfn.CONCAT("            { line: ","""",C77,", ",M77:AN77,""", sC: ","""",B77,"""},"))</f>
        <v xml:space="preserve">            { line: "EN LA SANGRE DEL CORDERO,, (Fa,,15)(Mi,,250)", sC: "as"},</v>
      </c>
      <c r="M77" s="218" t="str">
        <f t="shared" si="116"/>
        <v>(</v>
      </c>
      <c r="N77" s="183" t="str">
        <f t="shared" si="117"/>
        <v>Fa</v>
      </c>
      <c r="O77" s="216" t="str">
        <f t="shared" si="118"/>
        <v>,</v>
      </c>
      <c r="P77" s="225" t="str">
        <f t="shared" si="119"/>
        <v/>
      </c>
      <c r="Q77" s="217" t="str">
        <f t="shared" si="120"/>
        <v>,</v>
      </c>
      <c r="R77" s="168">
        <f t="shared" si="121"/>
        <v>15</v>
      </c>
      <c r="S77" s="218" t="str">
        <f t="shared" si="122"/>
        <v>)</v>
      </c>
      <c r="T77" s="219" t="str">
        <f t="shared" si="123"/>
        <v>(</v>
      </c>
      <c r="U77" s="181" t="str">
        <f t="shared" si="124"/>
        <v>Mi</v>
      </c>
      <c r="V77" s="185" t="str">
        <f t="shared" si="125"/>
        <v>,</v>
      </c>
      <c r="W77" s="177" t="str">
        <f t="shared" si="126"/>
        <v/>
      </c>
      <c r="X77" s="185" t="str">
        <f t="shared" si="127"/>
        <v>,</v>
      </c>
      <c r="Y77" s="185">
        <f t="shared" si="128"/>
        <v>250</v>
      </c>
      <c r="Z77" s="218" t="str">
        <f t="shared" si="129"/>
        <v>)</v>
      </c>
      <c r="AA77" s="175" t="str">
        <f t="shared" si="130"/>
        <v/>
      </c>
      <c r="AB77" s="183" t="str">
        <f t="shared" si="131"/>
        <v/>
      </c>
      <c r="AC77" s="184" t="str">
        <f t="shared" si="132"/>
        <v/>
      </c>
      <c r="AD77" s="225" t="str">
        <f t="shared" si="133"/>
        <v/>
      </c>
      <c r="AE77" s="176" t="str">
        <f t="shared" si="134"/>
        <v/>
      </c>
      <c r="AF77" s="168" t="str">
        <f t="shared" si="135"/>
        <v/>
      </c>
      <c r="AG77" s="168" t="str">
        <f t="shared" si="136"/>
        <v/>
      </c>
      <c r="AH77" s="179" t="str">
        <f t="shared" si="137"/>
        <v/>
      </c>
      <c r="AI77" s="256" t="str">
        <f t="shared" si="138"/>
        <v/>
      </c>
      <c r="AJ77" s="185" t="str">
        <f t="shared" si="139"/>
        <v/>
      </c>
      <c r="AK77" s="185" t="str">
        <f t="shared" si="140"/>
        <v/>
      </c>
      <c r="AL77" s="185" t="str">
        <f t="shared" si="141"/>
        <v/>
      </c>
      <c r="AM77" s="185" t="str">
        <f t="shared" si="142"/>
        <v/>
      </c>
      <c r="AN77" s="185" t="str">
        <f t="shared" si="143"/>
        <v/>
      </c>
    </row>
    <row r="78" spans="1:40" ht="24.5" thickTop="1" thickBot="1">
      <c r="B78" t="s">
        <v>2282</v>
      </c>
      <c r="C78" s="284" t="s">
        <v>2605</v>
      </c>
      <c r="D78" s="227" t="s">
        <v>1113</v>
      </c>
      <c r="E78" s="227"/>
      <c r="F78" s="227" t="s">
        <v>1111</v>
      </c>
      <c r="G78" s="227"/>
      <c r="H78" s="227"/>
      <c r="I78" s="227"/>
      <c r="J78" s="227"/>
      <c r="K78" s="227"/>
      <c r="L78" s="210" t="str">
        <f>IF(C78="","",_xlfn.CONCAT("            { line: ","""",C78,", ",M78:AN78,""", sC: ","""",B78,"""},  ]},"))</f>
        <v xml:space="preserve">            { line: "EN LA SANGRE DEL CORDERO., (Fa,,15)(Mi,,250)", sC: "as"},  ]},</v>
      </c>
      <c r="M78" s="218" t="str">
        <f t="shared" si="116"/>
        <v>(</v>
      </c>
      <c r="N78" s="183" t="str">
        <f t="shared" si="117"/>
        <v>Fa</v>
      </c>
      <c r="O78" s="216" t="str">
        <f t="shared" si="118"/>
        <v>,</v>
      </c>
      <c r="P78" s="225" t="str">
        <f t="shared" si="119"/>
        <v/>
      </c>
      <c r="Q78" s="217" t="str">
        <f t="shared" si="120"/>
        <v>,</v>
      </c>
      <c r="R78" s="168">
        <f t="shared" si="121"/>
        <v>15</v>
      </c>
      <c r="S78" s="218" t="str">
        <f t="shared" si="122"/>
        <v>)</v>
      </c>
      <c r="T78" s="219" t="str">
        <f t="shared" si="123"/>
        <v>(</v>
      </c>
      <c r="U78" s="181" t="str">
        <f t="shared" si="124"/>
        <v>Mi</v>
      </c>
      <c r="V78" s="185" t="str">
        <f t="shared" si="125"/>
        <v>,</v>
      </c>
      <c r="W78" s="177" t="str">
        <f t="shared" si="126"/>
        <v/>
      </c>
      <c r="X78" s="185" t="str">
        <f t="shared" si="127"/>
        <v>,</v>
      </c>
      <c r="Y78" s="185">
        <f t="shared" si="128"/>
        <v>250</v>
      </c>
      <c r="Z78" s="218" t="str">
        <f t="shared" si="129"/>
        <v>)</v>
      </c>
      <c r="AA78" s="175" t="str">
        <f t="shared" si="130"/>
        <v/>
      </c>
      <c r="AB78" s="183" t="str">
        <f t="shared" si="131"/>
        <v/>
      </c>
      <c r="AC78" s="184" t="str">
        <f t="shared" si="132"/>
        <v/>
      </c>
      <c r="AD78" s="225" t="str">
        <f t="shared" si="133"/>
        <v/>
      </c>
      <c r="AE78" s="176" t="str">
        <f t="shared" si="134"/>
        <v/>
      </c>
      <c r="AF78" s="168" t="str">
        <f t="shared" si="135"/>
        <v/>
      </c>
      <c r="AG78" s="168" t="str">
        <f t="shared" si="136"/>
        <v/>
      </c>
      <c r="AH78" s="179" t="str">
        <f t="shared" si="137"/>
        <v/>
      </c>
      <c r="AI78" s="256" t="str">
        <f t="shared" si="138"/>
        <v/>
      </c>
      <c r="AJ78" s="185" t="str">
        <f t="shared" si="139"/>
        <v/>
      </c>
      <c r="AK78" s="185" t="str">
        <f t="shared" si="140"/>
        <v/>
      </c>
      <c r="AL78" s="185" t="str">
        <f t="shared" si="141"/>
        <v/>
      </c>
      <c r="AM78" s="185" t="str">
        <f t="shared" si="142"/>
        <v/>
      </c>
      <c r="AN78" s="185" t="str">
        <f t="shared" si="143"/>
        <v/>
      </c>
    </row>
    <row r="79" spans="1:40" ht="26.5" thickTop="1" thickBot="1">
      <c r="C79" s="297"/>
      <c r="D79" s="298"/>
      <c r="E79" s="298"/>
      <c r="F79" s="298"/>
      <c r="G79" s="298"/>
      <c r="H79" s="298"/>
      <c r="I79" s="298"/>
      <c r="J79" s="298"/>
      <c r="K79" s="298"/>
      <c r="L79" s="299" t="s">
        <v>2520</v>
      </c>
      <c r="M79" s="218"/>
      <c r="N79" s="183"/>
      <c r="O79" s="216"/>
      <c r="P79" s="225"/>
      <c r="Q79" s="217"/>
      <c r="R79" s="168"/>
      <c r="S79" s="218"/>
      <c r="T79" s="219"/>
      <c r="U79" s="181"/>
      <c r="V79" s="185"/>
      <c r="W79" s="177"/>
      <c r="X79" s="185"/>
      <c r="Y79" s="185"/>
      <c r="Z79" s="218"/>
      <c r="AA79" s="175"/>
      <c r="AB79" s="183"/>
      <c r="AC79" s="184"/>
      <c r="AD79" s="225"/>
      <c r="AE79" s="176"/>
      <c r="AF79" s="168"/>
      <c r="AG79" s="168"/>
      <c r="AH79" s="179"/>
      <c r="AI79" s="256"/>
      <c r="AJ79" s="185"/>
      <c r="AK79" s="185"/>
      <c r="AL79" s="185"/>
      <c r="AM79" s="185"/>
      <c r="AN79" s="185"/>
    </row>
    <row r="80" spans="1:40" ht="24.5" thickTop="1" thickBot="1">
      <c r="C80" s="203" t="s">
        <v>2422</v>
      </c>
      <c r="D80" s="224"/>
      <c r="E80" s="224"/>
      <c r="F80" s="224"/>
      <c r="G80" s="224"/>
      <c r="H80" s="224"/>
      <c r="I80" s="224"/>
      <c r="J80" s="224"/>
      <c r="K80" s="224"/>
      <c r="L80" s="208" t="s">
        <v>2411</v>
      </c>
      <c r="M80" s="218" t="str">
        <f t="shared" ref="M80:M83" si="172">IF(N80="","","(")</f>
        <v/>
      </c>
      <c r="N80" s="183" t="str">
        <f t="shared" ref="N80:N83" si="173">IF(D80="","",D80)</f>
        <v/>
      </c>
      <c r="O80" s="216" t="str">
        <f t="shared" ref="O80:O83" si="174">IF(N80="","",",")</f>
        <v/>
      </c>
      <c r="P80" s="225" t="str">
        <f t="shared" ref="P80:P83" si="175">IF(E80="","",E80)</f>
        <v/>
      </c>
      <c r="Q80" s="217" t="str">
        <f t="shared" ref="Q80:Q83" si="176">IF(N80="","",",")</f>
        <v/>
      </c>
      <c r="R80" s="168" t="str">
        <f t="shared" ref="R80:R83" si="177">IF(N80="","",15)</f>
        <v/>
      </c>
      <c r="S80" s="218" t="str">
        <f t="shared" ref="S80:S83" si="178">IF(N80="","",")")</f>
        <v/>
      </c>
      <c r="T80" s="219" t="str">
        <f t="shared" ref="T80:T83" si="179">IF(U80="","","(")</f>
        <v/>
      </c>
      <c r="U80" s="181" t="str">
        <f t="shared" ref="U80:U83" si="180">IF(F80="","",F80)</f>
        <v/>
      </c>
      <c r="V80" s="185" t="str">
        <f t="shared" ref="V80:V83" si="181">IF(U80="","",",")</f>
        <v/>
      </c>
      <c r="W80" s="177" t="str">
        <f t="shared" ref="W80:W83" si="182">IF(G80="","",G80)</f>
        <v/>
      </c>
      <c r="X80" s="185" t="str">
        <f t="shared" ref="X80:X83" si="183">IF(U80="","",",")</f>
        <v/>
      </c>
      <c r="Y80" s="185" t="str">
        <f t="shared" ref="Y80:Y83" si="184">IF(U80="","",250)</f>
        <v/>
      </c>
      <c r="Z80" s="218" t="str">
        <f t="shared" ref="Z80:Z83" si="185">IF(U80="","",")")</f>
        <v/>
      </c>
      <c r="AA80" s="175" t="str">
        <f t="shared" ref="AA80:AA83" si="186">IF(AB80="","","(")</f>
        <v/>
      </c>
      <c r="AB80" s="183" t="str">
        <f t="shared" ref="AB80:AB83" si="187">IF(H80="","",H80)</f>
        <v/>
      </c>
      <c r="AC80" s="184" t="str">
        <f t="shared" ref="AC80:AC83" si="188">IF(AB80="","",",")</f>
        <v/>
      </c>
      <c r="AD80" s="225" t="str">
        <f t="shared" ref="AD80:AD83" si="189">IF(I80="","",I80)</f>
        <v/>
      </c>
      <c r="AE80" s="176" t="str">
        <f t="shared" ref="AE80:AE83" si="190">IF(AB80="","",",")</f>
        <v/>
      </c>
      <c r="AF80" s="168" t="str">
        <f t="shared" ref="AF80:AF83" si="191">IF(AB80="","",350)</f>
        <v/>
      </c>
      <c r="AG80" s="168" t="str">
        <f t="shared" ref="AG80:AG83" si="192">IF(AB80="","",")")</f>
        <v/>
      </c>
      <c r="AH80" s="179" t="str">
        <f t="shared" ref="AH80:AH83" si="193">IF(AI80="","","(")</f>
        <v/>
      </c>
      <c r="AI80" s="256" t="str">
        <f t="shared" ref="AI80:AI83" si="194">IF(J80="","",J80)</f>
        <v/>
      </c>
      <c r="AJ80" s="185" t="str">
        <f t="shared" ref="AJ80:AJ83" si="195">IF(AI80="","",",")</f>
        <v/>
      </c>
      <c r="AK80" s="185" t="str">
        <f t="shared" ref="AK80:AK83" si="196">IF(K80="","",K80)</f>
        <v/>
      </c>
      <c r="AL80" s="185" t="str">
        <f t="shared" ref="AL80:AL83" si="197">IF(AI80="","",",")</f>
        <v/>
      </c>
      <c r="AM80" s="185" t="str">
        <f t="shared" ref="AM80:AM83" si="198">IF(AI80="","",450)</f>
        <v/>
      </c>
      <c r="AN80" s="185" t="str">
        <f t="shared" ref="AN80:AN83" si="199">IF(AI80="","",")")</f>
        <v/>
      </c>
    </row>
    <row r="81" spans="2:40" ht="24.5" thickTop="1" thickBot="1">
      <c r="B81" t="s">
        <v>2584</v>
      </c>
      <c r="C81" s="285" t="s">
        <v>2590</v>
      </c>
      <c r="D81" s="227" t="s">
        <v>1131</v>
      </c>
      <c r="E81" s="227"/>
      <c r="F81" s="227"/>
      <c r="G81" s="227"/>
      <c r="H81" s="227"/>
      <c r="I81" s="227"/>
      <c r="J81" s="227"/>
      <c r="K81" s="227"/>
      <c r="L81" s="283" t="str">
        <f>IF(C81="","",_xlfn.CONCAT("       triggerLine: ","""",C81,", ",M81:AN81,""", sC: ","""",B81,""", lines: ["))</f>
        <v xml:space="preserve">       triggerLine: "AMÉN, AMÉN, AMÉN..., (Do,,15)", sC: "ta as", lines: [</v>
      </c>
      <c r="M81" s="218" t="str">
        <f t="shared" si="172"/>
        <v>(</v>
      </c>
      <c r="N81" s="183" t="str">
        <f t="shared" si="173"/>
        <v>Do</v>
      </c>
      <c r="O81" s="216" t="str">
        <f t="shared" si="174"/>
        <v>,</v>
      </c>
      <c r="P81" s="225" t="str">
        <f t="shared" si="175"/>
        <v/>
      </c>
      <c r="Q81" s="217" t="str">
        <f t="shared" si="176"/>
        <v>,</v>
      </c>
      <c r="R81" s="168">
        <f t="shared" si="177"/>
        <v>15</v>
      </c>
      <c r="S81" s="218" t="str">
        <f t="shared" si="178"/>
        <v>)</v>
      </c>
      <c r="T81" s="219" t="str">
        <f t="shared" si="179"/>
        <v/>
      </c>
      <c r="U81" s="181" t="str">
        <f t="shared" si="180"/>
        <v/>
      </c>
      <c r="V81" s="185" t="str">
        <f t="shared" si="181"/>
        <v/>
      </c>
      <c r="W81" s="177" t="str">
        <f t="shared" si="182"/>
        <v/>
      </c>
      <c r="X81" s="185" t="str">
        <f t="shared" si="183"/>
        <v/>
      </c>
      <c r="Y81" s="185" t="str">
        <f t="shared" si="184"/>
        <v/>
      </c>
      <c r="Z81" s="218" t="str">
        <f t="shared" si="185"/>
        <v/>
      </c>
      <c r="AA81" s="175" t="str">
        <f t="shared" si="186"/>
        <v/>
      </c>
      <c r="AB81" s="183" t="str">
        <f t="shared" si="187"/>
        <v/>
      </c>
      <c r="AC81" s="184" t="str">
        <f t="shared" si="188"/>
        <v/>
      </c>
      <c r="AD81" s="225" t="str">
        <f t="shared" si="189"/>
        <v/>
      </c>
      <c r="AE81" s="176" t="str">
        <f t="shared" si="190"/>
        <v/>
      </c>
      <c r="AF81" s="168" t="str">
        <f t="shared" si="191"/>
        <v/>
      </c>
      <c r="AG81" s="168" t="str">
        <f t="shared" si="192"/>
        <v/>
      </c>
      <c r="AH81" s="179" t="str">
        <f t="shared" si="193"/>
        <v/>
      </c>
      <c r="AI81" s="256" t="str">
        <f t="shared" si="194"/>
        <v/>
      </c>
      <c r="AJ81" s="185" t="str">
        <f t="shared" si="195"/>
        <v/>
      </c>
      <c r="AK81" s="185" t="str">
        <f t="shared" si="196"/>
        <v/>
      </c>
      <c r="AL81" s="185" t="str">
        <f t="shared" si="197"/>
        <v/>
      </c>
      <c r="AM81" s="185" t="str">
        <f t="shared" si="198"/>
        <v/>
      </c>
      <c r="AN81" s="185" t="str">
        <f t="shared" si="199"/>
        <v/>
      </c>
    </row>
    <row r="82" spans="2:40" ht="24.5" thickTop="1" thickBot="1">
      <c r="B82" t="s">
        <v>2282</v>
      </c>
      <c r="C82" s="285" t="s">
        <v>2585</v>
      </c>
      <c r="D82" s="227" t="s">
        <v>1112</v>
      </c>
      <c r="E82" s="227" t="s">
        <v>1121</v>
      </c>
      <c r="F82" s="227"/>
      <c r="G82" s="227"/>
      <c r="H82" s="227"/>
      <c r="I82" s="227"/>
      <c r="J82" s="227"/>
      <c r="K82" s="227"/>
      <c r="L82" s="283" t="str">
        <f>IF(C82="","",_xlfn.CONCAT("            { line: ","""",C82,", ",M82:AN82,""", sC: ","""",B82,"""},"))</f>
        <v xml:space="preserve">            { line: "AMÉN, AMÉN, AMÉN., (La,m,15)", sC: "as"},</v>
      </c>
      <c r="M82" s="218" t="str">
        <f t="shared" si="172"/>
        <v>(</v>
      </c>
      <c r="N82" s="183" t="str">
        <f t="shared" si="173"/>
        <v>La</v>
      </c>
      <c r="O82" s="216" t="str">
        <f t="shared" si="174"/>
        <v>,</v>
      </c>
      <c r="P82" s="225" t="str">
        <f t="shared" si="175"/>
        <v>m</v>
      </c>
      <c r="Q82" s="217" t="str">
        <f t="shared" si="176"/>
        <v>,</v>
      </c>
      <c r="R82" s="168">
        <f t="shared" si="177"/>
        <v>15</v>
      </c>
      <c r="S82" s="218" t="str">
        <f t="shared" si="178"/>
        <v>)</v>
      </c>
      <c r="T82" s="219" t="str">
        <f t="shared" si="179"/>
        <v/>
      </c>
      <c r="U82" s="181" t="str">
        <f t="shared" si="180"/>
        <v/>
      </c>
      <c r="V82" s="185" t="str">
        <f t="shared" si="181"/>
        <v/>
      </c>
      <c r="W82" s="177" t="str">
        <f t="shared" si="182"/>
        <v/>
      </c>
      <c r="X82" s="185" t="str">
        <f t="shared" si="183"/>
        <v/>
      </c>
      <c r="Y82" s="185" t="str">
        <f t="shared" si="184"/>
        <v/>
      </c>
      <c r="Z82" s="218" t="str">
        <f t="shared" si="185"/>
        <v/>
      </c>
      <c r="AA82" s="175" t="str">
        <f t="shared" si="186"/>
        <v/>
      </c>
      <c r="AB82" s="183" t="str">
        <f t="shared" si="187"/>
        <v/>
      </c>
      <c r="AC82" s="184" t="str">
        <f t="shared" si="188"/>
        <v/>
      </c>
      <c r="AD82" s="225" t="str">
        <f t="shared" si="189"/>
        <v/>
      </c>
      <c r="AE82" s="176" t="str">
        <f t="shared" si="190"/>
        <v/>
      </c>
      <c r="AF82" s="168" t="str">
        <f t="shared" si="191"/>
        <v/>
      </c>
      <c r="AG82" s="168" t="str">
        <f t="shared" si="192"/>
        <v/>
      </c>
      <c r="AH82" s="179" t="str">
        <f t="shared" si="193"/>
        <v/>
      </c>
      <c r="AI82" s="256" t="str">
        <f t="shared" si="194"/>
        <v/>
      </c>
      <c r="AJ82" s="185" t="str">
        <f t="shared" si="195"/>
        <v/>
      </c>
      <c r="AK82" s="185" t="str">
        <f t="shared" si="196"/>
        <v/>
      </c>
      <c r="AL82" s="185" t="str">
        <f t="shared" si="197"/>
        <v/>
      </c>
      <c r="AM82" s="185" t="str">
        <f t="shared" si="198"/>
        <v/>
      </c>
      <c r="AN82" s="185" t="str">
        <f t="shared" si="199"/>
        <v/>
      </c>
    </row>
    <row r="83" spans="2:40" ht="24.5" thickTop="1" thickBot="1">
      <c r="B83" t="s">
        <v>2282</v>
      </c>
      <c r="C83" s="284" t="s">
        <v>2585</v>
      </c>
      <c r="D83" s="227" t="s">
        <v>1122</v>
      </c>
      <c r="E83" s="227"/>
      <c r="F83" s="227" t="s">
        <v>1131</v>
      </c>
      <c r="G83" s="227"/>
      <c r="H83" s="227"/>
      <c r="I83" s="227"/>
      <c r="J83" s="227"/>
      <c r="K83" s="227"/>
      <c r="L83" s="210" t="str">
        <f>IF(C83="","",_xlfn.CONCAT("            { line: ","""",C83,", ",M83:AN83,""", sC: ","""",B83,"""},  ]},"))</f>
        <v xml:space="preserve">            { line: "AMÉN, AMÉN, AMÉN., (Sol,,15)(Do,,250)", sC: "as"},  ]},</v>
      </c>
      <c r="M83" s="218" t="str">
        <f t="shared" si="172"/>
        <v>(</v>
      </c>
      <c r="N83" s="183" t="str">
        <f t="shared" si="173"/>
        <v>Sol</v>
      </c>
      <c r="O83" s="216" t="str">
        <f t="shared" si="174"/>
        <v>,</v>
      </c>
      <c r="P83" s="225" t="str">
        <f t="shared" si="175"/>
        <v/>
      </c>
      <c r="Q83" s="217" t="str">
        <f t="shared" si="176"/>
        <v>,</v>
      </c>
      <c r="R83" s="168">
        <f t="shared" si="177"/>
        <v>15</v>
      </c>
      <c r="S83" s="218" t="str">
        <f t="shared" si="178"/>
        <v>)</v>
      </c>
      <c r="T83" s="219" t="str">
        <f t="shared" si="179"/>
        <v>(</v>
      </c>
      <c r="U83" s="181" t="str">
        <f t="shared" si="180"/>
        <v>Do</v>
      </c>
      <c r="V83" s="185" t="str">
        <f t="shared" si="181"/>
        <v>,</v>
      </c>
      <c r="W83" s="177" t="str">
        <f t="shared" si="182"/>
        <v/>
      </c>
      <c r="X83" s="185" t="str">
        <f t="shared" si="183"/>
        <v>,</v>
      </c>
      <c r="Y83" s="185">
        <f t="shared" si="184"/>
        <v>250</v>
      </c>
      <c r="Z83" s="218" t="str">
        <f t="shared" si="185"/>
        <v>)</v>
      </c>
      <c r="AA83" s="175" t="str">
        <f t="shared" si="186"/>
        <v/>
      </c>
      <c r="AB83" s="183" t="str">
        <f t="shared" si="187"/>
        <v/>
      </c>
      <c r="AC83" s="184" t="str">
        <f t="shared" si="188"/>
        <v/>
      </c>
      <c r="AD83" s="225" t="str">
        <f t="shared" si="189"/>
        <v/>
      </c>
      <c r="AE83" s="176" t="str">
        <f t="shared" si="190"/>
        <v/>
      </c>
      <c r="AF83" s="168" t="str">
        <f t="shared" si="191"/>
        <v/>
      </c>
      <c r="AG83" s="168" t="str">
        <f t="shared" si="192"/>
        <v/>
      </c>
      <c r="AH83" s="179" t="str">
        <f t="shared" si="193"/>
        <v/>
      </c>
      <c r="AI83" s="256" t="str">
        <f t="shared" si="194"/>
        <v/>
      </c>
      <c r="AJ83" s="185" t="str">
        <f t="shared" si="195"/>
        <v/>
      </c>
      <c r="AK83" s="185" t="str">
        <f t="shared" si="196"/>
        <v/>
      </c>
      <c r="AL83" s="185" t="str">
        <f t="shared" si="197"/>
        <v/>
      </c>
      <c r="AM83" s="185" t="str">
        <f t="shared" si="198"/>
        <v/>
      </c>
      <c r="AN83" s="185" t="str">
        <f t="shared" si="199"/>
        <v/>
      </c>
    </row>
    <row r="84" spans="2:40" ht="26.5" thickTop="1" thickBot="1">
      <c r="C84" s="297"/>
      <c r="D84" s="298"/>
      <c r="E84" s="298"/>
      <c r="F84" s="298"/>
      <c r="G84" s="298"/>
      <c r="H84" s="298"/>
      <c r="I84" s="298"/>
      <c r="J84" s="298"/>
      <c r="K84" s="298"/>
      <c r="L84" s="299" t="s">
        <v>2520</v>
      </c>
      <c r="M84" s="218"/>
      <c r="N84" s="183"/>
      <c r="O84" s="216"/>
      <c r="P84" s="225"/>
      <c r="Q84" s="217"/>
      <c r="R84" s="168"/>
      <c r="S84" s="218"/>
      <c r="T84" s="219"/>
      <c r="U84" s="181"/>
      <c r="V84" s="185"/>
      <c r="W84" s="177"/>
      <c r="X84" s="185"/>
      <c r="Y84" s="185"/>
      <c r="Z84" s="218"/>
      <c r="AA84" s="175"/>
      <c r="AB84" s="183"/>
      <c r="AC84" s="184"/>
      <c r="AD84" s="225"/>
      <c r="AE84" s="176"/>
      <c r="AF84" s="168"/>
      <c r="AG84" s="168"/>
      <c r="AH84" s="179"/>
      <c r="AI84" s="256"/>
      <c r="AJ84" s="185"/>
      <c r="AK84" s="185"/>
      <c r="AL84" s="185"/>
      <c r="AM84" s="185"/>
      <c r="AN84" s="185"/>
    </row>
    <row r="85" spans="2:40" ht="24" customHeight="1" thickTop="1">
      <c r="B85" s="211"/>
      <c r="C85" s="211"/>
      <c r="D85" s="211"/>
      <c r="E85" s="211"/>
      <c r="F85" s="211"/>
      <c r="G85" s="211"/>
      <c r="H85" s="211"/>
      <c r="I85" s="211"/>
      <c r="J85" s="211"/>
      <c r="K85" s="211"/>
      <c r="L85" s="213" t="str">
        <f ca="1">_xlfn.CONCAT("]}, // ULTIMA LINEA DEL CANTO: ",L1)</f>
        <v>]}, // ULTIMA LINEA DEL CANTO: AMÉN, AMÉN, AMÉN</v>
      </c>
      <c r="M85" s="211"/>
    </row>
    <row r="86" spans="2:40" ht="20.5">
      <c r="L86" s="214" t="s">
        <v>2316</v>
      </c>
      <c r="M86" s="166"/>
    </row>
    <row r="87" spans="2:40">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217D10E-25B9-4396-A418-2E5F50BBA2FA}">
          <x14:formula1>
            <xm:f>List!$B$1:$B$4</xm:f>
          </x14:formula1>
          <xm:sqref>C12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46C89-9E3B-4562-AC13-84FC342B8AD5}">
  <sheetPr codeName="Sheet35">
    <tabColor rgb="FF00B0F0"/>
  </sheetPr>
  <dimension ref="A1:AN65"/>
  <sheetViews>
    <sheetView zoomScale="85" zoomScaleNormal="85" workbookViewId="0">
      <pane xSplit="2" ySplit="1" topLeftCell="C38" activePane="bottomRight" state="frozen"/>
      <selection pane="topRight" activeCell="C1" sqref="C1"/>
      <selection pane="bottomLeft" activeCell="A2" sqref="A2"/>
      <selection pane="bottomRight" activeCell="C38" sqref="C38"/>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18</v>
      </c>
      <c r="E1" s="148"/>
      <c r="F1" s="148"/>
      <c r="G1" s="148"/>
      <c r="H1" s="148"/>
      <c r="I1" s="148"/>
      <c r="J1" s="148"/>
      <c r="K1" s="148"/>
      <c r="L1" s="165" t="str">
        <f ca="1">VLOOKUP(C1,'Codigo Canto'!A3:AQ236,38,FALSE)</f>
        <v>AMO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AMO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amoalsenor</v>
      </c>
      <c r="L7" s="164" t="str">
        <f ca="1">_xlfn.CONCAT("        id: ","""",C7,"""",",")</f>
        <v xml:space="preserve">        id: "amoalsenor",</v>
      </c>
    </row>
    <row r="8" spans="2:32" ht="23">
      <c r="C8" t="str">
        <f ca="1">PROPER(L1)</f>
        <v>Amo Al Señor</v>
      </c>
      <c r="L8" s="164" t="str">
        <f ca="1">_xlfn.CONCAT("        tt: ","""",C8,"""",",")</f>
        <v xml:space="preserve">        tt: "Amo Al Señor",</v>
      </c>
    </row>
    <row r="9" spans="2:32" ht="23">
      <c r="C9" t="str">
        <f ca="1">PROPER(L1)</f>
        <v>Amo Al Señor</v>
      </c>
      <c r="L9" s="164" t="str">
        <f ca="1">_xlfn.CONCAT("        title: ","""",C9,"""",",")</f>
        <v xml:space="preserve">        title: "Amo Al Señor",</v>
      </c>
    </row>
    <row r="10" spans="2:32" ht="23">
      <c r="C10" t="str">
        <f ca="1">VLOOKUP(C1,'Codigo Canto'!A3:AQ236,12,FALSE)</f>
        <v>Salmo 116 (114-115)</v>
      </c>
      <c r="L10" s="164" t="str">
        <f ca="1">_xlfn.CONCAT("        ","subtitle: ","""",C10,"""",",")</f>
        <v xml:space="preserve">        subtitle: "Salmo 116 (114-115)",</v>
      </c>
    </row>
    <row r="11" spans="2:32" ht="23">
      <c r="C11" t="str">
        <f ca="1">VLOOKUP(C1,Codigo!A3:AP240,42,FALSE)</f>
        <v>category: ["PreCatecumenado","Cuaresma"],</v>
      </c>
      <c r="L11" s="164" t="str">
        <f ca="1">_xlfn.CONCAT("        ",C11)</f>
        <v xml:space="preserve">        category: ["PreCatecumenado","Cuaresma"],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18</v>
      </c>
      <c r="L15" s="164" t="str">
        <f ca="1">_xlfn.CONCAT("        dbno: ","""",C15,"""",",")</f>
        <v xml:space="preserve">        dbno: "18",</v>
      </c>
    </row>
    <row r="16" spans="2:32" ht="23">
      <c r="L16" s="164" t="str">
        <f>_xlfn.CONCAT("        notes: ","""",C16,"""",",")</f>
        <v xml:space="preserve">        notes: "",</v>
      </c>
    </row>
    <row r="17" spans="1:40" ht="23">
      <c r="C17" t="s">
        <v>2347</v>
      </c>
      <c r="L17" s="164" t="str">
        <f>_xlfn.CONCAT("        mant: ","""",C17,"""",",")</f>
        <v xml:space="preserve">        mant: "Si",</v>
      </c>
    </row>
    <row r="18" spans="1:40" ht="23">
      <c r="C18" t="str">
        <f ca="1">C7</f>
        <v>amoalsenor</v>
      </c>
      <c r="L18" s="164" t="str">
        <f ca="1">_xlfn.CONCAT("        audioSrc: ","""/audio/",C18,".mp3""",",")</f>
        <v xml:space="preserve">        audioSrc: "/audio/amoalsenor.mp3",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17</v>
      </c>
      <c r="C24" t="str">
        <f ca="1">VLOOKUP(B24,Buscador!A3:AP240,31,FALSE)</f>
        <v>/resucito/src/index.html?canto=amenamenamen</v>
      </c>
      <c r="L24" s="164" t="str">
        <f ca="1">_xlfn.CONCAT("        ant: ","""",C24,"""",",")</f>
        <v xml:space="preserve">        ant: "/resucito/src/index.html?canto=amenamenamen",</v>
      </c>
    </row>
    <row r="25" spans="1:40" ht="23">
      <c r="B25">
        <f ca="1">+C1+1</f>
        <v>19</v>
      </c>
      <c r="C25" t="str">
        <f ca="1">VLOOKUP(B25,Buscador!A3:AP240,31,FALSE)</f>
        <v>/resucito/src/index.html?canto=aquedah</v>
      </c>
      <c r="L25" s="164" t="str">
        <f ca="1">_xlfn.CONCAT("        sig: ","""",C25,"""",",")</f>
        <v xml:space="preserve">        sig: "/resucito/src/index.html?canto=aquedah",</v>
      </c>
    </row>
    <row r="26" spans="1:40" ht="23">
      <c r="L26" s="48" t="s">
        <v>2279</v>
      </c>
    </row>
    <row r="27" spans="1:40" ht="36" thickBot="1">
      <c r="L27" s="212" t="s">
        <v>2313</v>
      </c>
    </row>
    <row r="28" spans="1:40" ht="24.5" thickTop="1" thickBot="1">
      <c r="A28">
        <v>1</v>
      </c>
      <c r="C28" s="13" t="s">
        <v>2607</v>
      </c>
      <c r="D28" s="257" t="s">
        <v>1114</v>
      </c>
      <c r="E28" s="257"/>
      <c r="F28" s="269" t="s">
        <v>2407</v>
      </c>
      <c r="G28" s="258" t="s">
        <v>1121</v>
      </c>
      <c r="H28" s="228"/>
      <c r="I28" s="228"/>
      <c r="J28" s="231"/>
      <c r="K28" s="232"/>
      <c r="L28" s="271" t="str">
        <f t="shared" ref="L28:L44" si="0">IF(C28="","",_xlfn.CONCAT("            { line: ","""",C28,", ",M28:AN28,""", sC: ","""",B28,"""},"))</f>
        <v xml:space="preserve">            { line: "Amo al Señor, porque escucha, (Re,,15)(Fa#,m,250)", sC: ""},</v>
      </c>
      <c r="M28" s="218" t="str">
        <f>IF(N28="","","(")</f>
        <v>(</v>
      </c>
      <c r="N28" s="183" t="str">
        <f t="shared" ref="N28:N54" si="1">IF(D28="","",D28)</f>
        <v>Re</v>
      </c>
      <c r="O28" s="216" t="str">
        <f>IF(N28="","",",")</f>
        <v>,</v>
      </c>
      <c r="P28" s="225" t="str">
        <f t="shared" ref="P28:P54" si="2">IF(E28="","",E28)</f>
        <v/>
      </c>
      <c r="Q28" s="217" t="str">
        <f>IF(N28="","",",")</f>
        <v>,</v>
      </c>
      <c r="R28" s="168">
        <f>IF(N28="","",15)</f>
        <v>15</v>
      </c>
      <c r="S28" s="218" t="str">
        <f>IF(N28="","",")")</f>
        <v>)</v>
      </c>
      <c r="T28" s="219" t="str">
        <f>IF(U28="","","(")</f>
        <v>(</v>
      </c>
      <c r="U28" s="181" t="str">
        <f t="shared" ref="U28:U54" si="3">IF(F28="","",F28)</f>
        <v>Fa#</v>
      </c>
      <c r="V28" s="185" t="str">
        <f>IF(U28="","",",")</f>
        <v>,</v>
      </c>
      <c r="W28" s="177" t="str">
        <f t="shared" ref="W28:W54" si="4">IF(G28="","",G28)</f>
        <v>m</v>
      </c>
      <c r="X28" s="185" t="str">
        <f>IF(U28="","",",")</f>
        <v>,</v>
      </c>
      <c r="Y28" s="185">
        <f>IF(U28="","",250)</f>
        <v>250</v>
      </c>
      <c r="Z28" s="218" t="str">
        <f>IF(U28="","",")")</f>
        <v>)</v>
      </c>
      <c r="AA28" s="175" t="str">
        <f>IF(AB28="","","(")</f>
        <v/>
      </c>
      <c r="AB28" s="183" t="str">
        <f t="shared" ref="AB28:AB54" si="5">IF(H28="","",H28)</f>
        <v/>
      </c>
      <c r="AC28" s="184" t="str">
        <f>IF(AB28="","",",")</f>
        <v/>
      </c>
      <c r="AD28" s="225" t="str">
        <f>IF(I28="","",I28)</f>
        <v/>
      </c>
      <c r="AE28" s="176" t="str">
        <f>IF(AB28="","",",")</f>
        <v/>
      </c>
      <c r="AF28" s="168" t="str">
        <f>IF(AB28="","",350)</f>
        <v/>
      </c>
      <c r="AG28" s="168" t="str">
        <f>IF(AB28="","",")")</f>
        <v/>
      </c>
      <c r="AH28" s="179" t="str">
        <f>IF(AI28="","","(")</f>
        <v/>
      </c>
      <c r="AI28" s="256" t="str">
        <f t="shared" ref="AI28:AI54" si="6">IF(J28="","",J28)</f>
        <v/>
      </c>
      <c r="AJ28" s="185" t="str">
        <f>IF(AI28="","",",")</f>
        <v/>
      </c>
      <c r="AK28" s="185" t="str">
        <f>IF(K28="","",K28)</f>
        <v/>
      </c>
      <c r="AL28" s="185" t="str">
        <f>IF(AI28="","",",")</f>
        <v/>
      </c>
      <c r="AM28" s="185" t="str">
        <f>IF(AI28="","",450)</f>
        <v/>
      </c>
      <c r="AN28" s="185" t="str">
        <f>IF(AI28="","",")")</f>
        <v/>
      </c>
    </row>
    <row r="29" spans="1:40" ht="24.5" thickTop="1" thickBot="1">
      <c r="A29">
        <f>+A28+1</f>
        <v>2</v>
      </c>
      <c r="C29" s="13" t="s">
        <v>2608</v>
      </c>
      <c r="D29" s="257" t="s">
        <v>1122</v>
      </c>
      <c r="E29" s="257"/>
      <c r="F29" s="258"/>
      <c r="G29" s="258"/>
      <c r="H29" s="228"/>
      <c r="I29" s="228"/>
      <c r="J29" s="232"/>
      <c r="K29" s="232"/>
      <c r="L29" s="271" t="str">
        <f t="shared" si="0"/>
        <v xml:space="preserve">            { line: "mi voz suplicante;, (Sol,,15)", sC: ""},</v>
      </c>
      <c r="M29" s="218" t="str">
        <f t="shared" ref="M29:M54" si="7">IF(N29="","","(")</f>
        <v>(</v>
      </c>
      <c r="N29" s="183" t="str">
        <f t="shared" si="1"/>
        <v>Sol</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
      </c>
      <c r="U29" s="181" t="str">
        <f t="shared" si="3"/>
        <v/>
      </c>
      <c r="V29" s="185" t="str">
        <f t="shared" ref="V29:V54" si="13">IF(U29="","",",")</f>
        <v/>
      </c>
      <c r="W29" s="177" t="str">
        <f t="shared" si="4"/>
        <v/>
      </c>
      <c r="X29" s="185" t="str">
        <f t="shared" ref="X29:X54" si="14">IF(U29="","",",")</f>
        <v/>
      </c>
      <c r="Y29" s="185" t="str">
        <f t="shared" ref="Y29:Y54" si="15">IF(U29="","",250)</f>
        <v/>
      </c>
      <c r="Z29" s="218" t="str">
        <f t="shared" ref="Z29:Z54" si="16">IF(U29="","",")")</f>
        <v/>
      </c>
      <c r="AA29" s="175" t="str">
        <f t="shared" ref="AA29:AA54" si="17">IF(AB29="","","(")</f>
        <v/>
      </c>
      <c r="AB29" s="183" t="str">
        <f t="shared" si="5"/>
        <v/>
      </c>
      <c r="AC29" s="184" t="str">
        <f t="shared" ref="AC29:AC54" si="18">IF(AB29="","",",")</f>
        <v/>
      </c>
      <c r="AD29" s="225" t="str">
        <f t="shared" ref="AD29:AD54" si="19">IF(I29="","",I29)</f>
        <v/>
      </c>
      <c r="AE29" s="176" t="str">
        <f t="shared" ref="AE29:AE54" si="20">IF(AB29="","",",")</f>
        <v/>
      </c>
      <c r="AF29" s="168" t="str">
        <f t="shared" ref="AF29:AF54" si="21">IF(AB29="","",350)</f>
        <v/>
      </c>
      <c r="AG29" s="168" t="str">
        <f t="shared" ref="AG29:AG54" si="22">IF(AB29="","",")")</f>
        <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4.5" thickTop="1" thickBot="1">
      <c r="A30">
        <f t="shared" ref="A30:A44" si="29">+A29+1</f>
        <v>3</v>
      </c>
      <c r="C30" s="13" t="s">
        <v>2609</v>
      </c>
      <c r="D30" s="257" t="s">
        <v>1111</v>
      </c>
      <c r="E30" s="257" t="s">
        <v>2610</v>
      </c>
      <c r="F30" s="258" t="s">
        <v>1112</v>
      </c>
      <c r="G30" s="258">
        <v>7</v>
      </c>
      <c r="H30" s="228"/>
      <c r="I30" s="228"/>
      <c r="J30" s="232"/>
      <c r="K30" s="232"/>
      <c r="L30" s="271" t="str">
        <f t="shared" si="0"/>
        <v xml:space="preserve">            { line: "inclina hacia mí su oído, (Mi,m6,15)(La,7,250)", sC: ""},</v>
      </c>
      <c r="M30" s="218" t="str">
        <f t="shared" si="7"/>
        <v>(</v>
      </c>
      <c r="N30" s="183" t="str">
        <f t="shared" si="1"/>
        <v>Mi</v>
      </c>
      <c r="O30" s="216" t="str">
        <f t="shared" si="8"/>
        <v>,</v>
      </c>
      <c r="P30" s="225" t="str">
        <f t="shared" si="2"/>
        <v>m6</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2611</v>
      </c>
      <c r="D31" s="257" t="s">
        <v>1114</v>
      </c>
      <c r="E31" s="257"/>
      <c r="F31" s="258"/>
      <c r="G31" s="258"/>
      <c r="H31" s="228"/>
      <c r="I31" s="228"/>
      <c r="J31" s="232"/>
      <c r="K31" s="232"/>
      <c r="L31" s="271" t="str">
        <f t="shared" si="0"/>
        <v xml:space="preserve">            { line: "el día en que lo invoco.,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 t="shared" si="29"/>
        <v>1</v>
      </c>
      <c r="C33" s="13" t="s">
        <v>2612</v>
      </c>
      <c r="D33" s="257" t="s">
        <v>1114</v>
      </c>
      <c r="E33" s="257"/>
      <c r="F33" s="258"/>
      <c r="G33" s="258"/>
      <c r="H33" s="228"/>
      <c r="I33" s="228"/>
      <c r="J33" s="232"/>
      <c r="K33" s="232"/>
      <c r="L33" s="271" t="str">
        <f>IF(C33="","",_xlfn.CONCAT("            { line: ","""",C33,", ",M33:AN33,""", sC: ","""",B33,"""},"))</f>
        <v xml:space="preserve">            { line: "Me envolvían redes de muerte,, (Re,,15)",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2</v>
      </c>
      <c r="C34" s="13" t="s">
        <v>2613</v>
      </c>
      <c r="D34" s="257" t="s">
        <v>2407</v>
      </c>
      <c r="E34" s="257" t="s">
        <v>1121</v>
      </c>
      <c r="F34" s="258"/>
      <c r="G34" s="258"/>
      <c r="H34" s="228"/>
      <c r="I34" s="228"/>
      <c r="J34" s="232"/>
      <c r="K34" s="232"/>
      <c r="L34" s="271" t="str">
        <f t="shared" si="0"/>
        <v xml:space="preserve">            { line: "me alcanzaron los lazos del infierno;,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3</v>
      </c>
      <c r="C35" s="13" t="s">
        <v>2614</v>
      </c>
      <c r="D35" s="257" t="s">
        <v>1122</v>
      </c>
      <c r="E35" s="257"/>
      <c r="F35" s="258" t="s">
        <v>1111</v>
      </c>
      <c r="G35" s="258" t="s">
        <v>2610</v>
      </c>
      <c r="H35" s="228"/>
      <c r="I35" s="228"/>
      <c r="J35" s="232"/>
      <c r="K35" s="232"/>
      <c r="L35" s="271" t="str">
        <f t="shared" si="0"/>
        <v xml:space="preserve">            { line: "me rodeaban tristeza y angustia,, (Sol,,15)(Mi,m6,250)",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Mi</v>
      </c>
      <c r="V35" s="185" t="str">
        <f t="shared" si="13"/>
        <v>,</v>
      </c>
      <c r="W35" s="177" t="str">
        <f t="shared" si="4"/>
        <v>m6</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4</v>
      </c>
      <c r="C36" s="13" t="s">
        <v>2615</v>
      </c>
      <c r="D36" s="257" t="s">
        <v>1112</v>
      </c>
      <c r="E36" s="257">
        <v>7</v>
      </c>
      <c r="F36" s="258"/>
      <c r="G36" s="258"/>
      <c r="H36" s="228"/>
      <c r="I36" s="228"/>
      <c r="J36" s="232"/>
      <c r="K36" s="232"/>
      <c r="L36" s="271" t="str">
        <f>IF(C36="","",_xlfn.CONCAT("            { line: ","""",C36,", ",M36:AN36,""", sC: ","""",B36,"""},"))</f>
        <v xml:space="preserve">            { line: "invoqué el nombre del Señor:, (La,7,15)", sC: ""},</v>
      </c>
      <c r="M36" s="218" t="str">
        <f t="shared" si="7"/>
        <v>(</v>
      </c>
      <c r="N36" s="183" t="str">
        <f t="shared" si="1"/>
        <v>La</v>
      </c>
      <c r="O36" s="216" t="str">
        <f t="shared" si="8"/>
        <v>,</v>
      </c>
      <c r="P36" s="225">
        <f t="shared" si="2"/>
        <v>7</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5</v>
      </c>
      <c r="C37" s="13" t="s">
        <v>2616</v>
      </c>
      <c r="D37" s="257" t="s">
        <v>1114</v>
      </c>
      <c r="E37" s="257"/>
      <c r="F37" s="258"/>
      <c r="G37" s="258"/>
      <c r="H37" s="228"/>
      <c r="I37" s="228"/>
      <c r="J37" s="232"/>
      <c r="K37" s="232"/>
      <c r="L37" s="271" t="str">
        <f t="shared" si="0"/>
        <v xml:space="preserve">            { line: "«¡Te ruego, Señor, sálvame!»., (Re,,15)", sC: ""},</v>
      </c>
      <c r="M37" s="218" t="str">
        <f t="shared" si="7"/>
        <v>(</v>
      </c>
      <c r="N37" s="183" t="str">
        <f t="shared" si="1"/>
        <v>Re</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298"/>
      <c r="E38" s="298"/>
      <c r="F38" s="298"/>
      <c r="G38" s="298"/>
      <c r="H38" s="298"/>
      <c r="I38" s="298"/>
      <c r="J38" s="298"/>
      <c r="K38" s="298"/>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A39">
        <f>+A37+1</f>
        <v>6</v>
      </c>
      <c r="B39" t="s">
        <v>2282</v>
      </c>
      <c r="C39" s="251" t="s">
        <v>2617</v>
      </c>
      <c r="D39" s="228" t="s">
        <v>1114</v>
      </c>
      <c r="E39" s="228"/>
      <c r="F39" s="230" t="s">
        <v>2407</v>
      </c>
      <c r="G39" s="230" t="s">
        <v>1121</v>
      </c>
      <c r="H39" s="228"/>
      <c r="I39" s="228"/>
      <c r="J39" s="232"/>
      <c r="K39" s="232"/>
      <c r="L39" s="271" t="str">
        <f t="shared" si="0"/>
        <v xml:space="preserve">            { line: "RECOBRA, ALMA MÍA, TU REPOSO,, (Re,,15)(Fa#,m,250)",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Fa#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7</v>
      </c>
      <c r="B40" t="s">
        <v>2282</v>
      </c>
      <c r="C40" s="251" t="s">
        <v>2618</v>
      </c>
      <c r="D40" s="228" t="s">
        <v>1122</v>
      </c>
      <c r="E40" s="228"/>
      <c r="F40" s="230" t="s">
        <v>1111</v>
      </c>
      <c r="G40" s="230" t="s">
        <v>2610</v>
      </c>
      <c r="H40" s="228" t="s">
        <v>1112</v>
      </c>
      <c r="I40" s="228">
        <v>7</v>
      </c>
      <c r="J40" s="232"/>
      <c r="K40" s="232"/>
      <c r="L40" s="271" t="str">
        <f t="shared" si="0"/>
        <v xml:space="preserve">            { line: "PORQUE EL SEÑOR FUE BUENO CONTIGO., (Sol,,15)(Mi,m6,250)(La,7,350)", sC: "as"},</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m6</v>
      </c>
      <c r="X40" s="185" t="str">
        <f t="shared" si="14"/>
        <v>,</v>
      </c>
      <c r="Y40" s="185">
        <f t="shared" si="15"/>
        <v>250</v>
      </c>
      <c r="Z40" s="218" t="str">
        <f t="shared" si="16"/>
        <v>)</v>
      </c>
      <c r="AA40" s="175" t="str">
        <f t="shared" si="17"/>
        <v>(</v>
      </c>
      <c r="AB40" s="183" t="str">
        <f t="shared" si="5"/>
        <v>La</v>
      </c>
      <c r="AC40" s="184" t="str">
        <f t="shared" si="18"/>
        <v>,</v>
      </c>
      <c r="AD40" s="225">
        <f t="shared" si="19"/>
        <v>7</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8</v>
      </c>
      <c r="B41" t="s">
        <v>2282</v>
      </c>
      <c r="C41" s="251" t="s">
        <v>2619</v>
      </c>
      <c r="D41" s="228" t="s">
        <v>1122</v>
      </c>
      <c r="E41" s="228"/>
      <c r="F41" s="230" t="s">
        <v>1114</v>
      </c>
      <c r="G41" s="230"/>
      <c r="H41" s="228"/>
      <c r="I41" s="228"/>
      <c r="J41" s="232"/>
      <c r="K41" s="232"/>
      <c r="L41" s="271" t="str">
        <f t="shared" si="0"/>
        <v xml:space="preserve">            { line: "ÉL TE HA SALVADO DE LA MUERTE,, (Sol,,15)(Re,,250)",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9</v>
      </c>
      <c r="B42" t="s">
        <v>2282</v>
      </c>
      <c r="C42" s="251" t="s">
        <v>2620</v>
      </c>
      <c r="D42" s="228" t="s">
        <v>1112</v>
      </c>
      <c r="E42" s="228">
        <v>7</v>
      </c>
      <c r="F42" s="230" t="s">
        <v>1114</v>
      </c>
      <c r="G42" s="230"/>
      <c r="H42" s="228"/>
      <c r="I42" s="228"/>
      <c r="J42" s="232"/>
      <c r="K42" s="232"/>
      <c r="L42" s="271" t="str">
        <f t="shared" si="0"/>
        <v xml:space="preserve">            { line: "HA PRESERVADO TUS PIES DE LA CAÍDA., (La,7,15)(Re,,250)", sC: "as"},</v>
      </c>
      <c r="M42" s="218" t="str">
        <f t="shared" si="7"/>
        <v>(</v>
      </c>
      <c r="N42" s="183" t="str">
        <f t="shared" si="1"/>
        <v>La</v>
      </c>
      <c r="O42" s="216" t="str">
        <f t="shared" si="8"/>
        <v>,</v>
      </c>
      <c r="P42" s="225">
        <f t="shared" si="2"/>
        <v>7</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+A42+1</f>
        <v>10</v>
      </c>
      <c r="B43" t="s">
        <v>2282</v>
      </c>
      <c r="C43" s="251" t="s">
        <v>2619</v>
      </c>
      <c r="D43" s="228" t="s">
        <v>1122</v>
      </c>
      <c r="E43" s="228"/>
      <c r="F43" s="230" t="s">
        <v>1114</v>
      </c>
      <c r="G43" s="230"/>
      <c r="H43" s="257"/>
      <c r="I43" s="257"/>
      <c r="J43" s="296"/>
      <c r="K43" s="296"/>
      <c r="L43" s="271" t="str">
        <f t="shared" si="0"/>
        <v xml:space="preserve">            { line: "ÉL TE HA SALVADO DE LA MUERTE,, (Sol,,15)(Re,,250)", sC: "as"},</v>
      </c>
      <c r="M43" s="218" t="str">
        <f t="shared" si="7"/>
        <v>(</v>
      </c>
      <c r="N43" s="319" t="str">
        <f t="shared" si="1"/>
        <v>Sol</v>
      </c>
      <c r="O43" s="216" t="str">
        <f t="shared" si="8"/>
        <v>,</v>
      </c>
      <c r="P43" s="320" t="str">
        <f t="shared" si="2"/>
        <v/>
      </c>
      <c r="Q43" s="217" t="str">
        <f t="shared" si="9"/>
        <v>,</v>
      </c>
      <c r="R43" s="259">
        <f t="shared" si="10"/>
        <v>15</v>
      </c>
      <c r="S43" s="218" t="str">
        <f t="shared" si="11"/>
        <v>)</v>
      </c>
      <c r="T43" s="219" t="str">
        <f t="shared" si="12"/>
        <v>(</v>
      </c>
      <c r="U43" s="260" t="str">
        <f t="shared" si="3"/>
        <v>Re</v>
      </c>
      <c r="V43" s="261" t="str">
        <f t="shared" si="13"/>
        <v>,</v>
      </c>
      <c r="W43" s="262" t="str">
        <f t="shared" si="4"/>
        <v/>
      </c>
      <c r="X43" s="261" t="str">
        <f t="shared" si="14"/>
        <v>,</v>
      </c>
      <c r="Y43" s="261">
        <f t="shared" si="15"/>
        <v>250</v>
      </c>
      <c r="Z43" s="218" t="str">
        <f t="shared" si="16"/>
        <v>)</v>
      </c>
      <c r="AA43" s="321" t="str">
        <f t="shared" si="17"/>
        <v/>
      </c>
      <c r="AB43" s="319" t="str">
        <f t="shared" si="5"/>
        <v/>
      </c>
      <c r="AC43" s="322" t="str">
        <f t="shared" si="18"/>
        <v/>
      </c>
      <c r="AD43" s="320" t="str">
        <f t="shared" si="19"/>
        <v/>
      </c>
      <c r="AE43" s="323" t="str">
        <f t="shared" si="20"/>
        <v/>
      </c>
      <c r="AF43" s="259" t="str">
        <f t="shared" si="21"/>
        <v/>
      </c>
      <c r="AG43" s="259" t="str">
        <f t="shared" si="22"/>
        <v/>
      </c>
      <c r="AH43" s="324" t="str">
        <f t="shared" si="23"/>
        <v/>
      </c>
      <c r="AI43" s="325" t="str">
        <f t="shared" si="6"/>
        <v/>
      </c>
      <c r="AJ43" s="261" t="str">
        <f t="shared" si="24"/>
        <v/>
      </c>
      <c r="AK43" s="261" t="str">
        <f t="shared" si="25"/>
        <v/>
      </c>
      <c r="AL43" s="261" t="str">
        <f t="shared" si="26"/>
        <v/>
      </c>
      <c r="AM43" s="261" t="str">
        <f t="shared" si="27"/>
        <v/>
      </c>
      <c r="AN43" s="261" t="str">
        <f t="shared" si="28"/>
        <v/>
      </c>
    </row>
    <row r="44" spans="1:40" ht="24.5" thickTop="1" thickBot="1">
      <c r="A44">
        <f t="shared" si="29"/>
        <v>11</v>
      </c>
      <c r="B44" t="s">
        <v>2282</v>
      </c>
      <c r="C44" s="251" t="s">
        <v>2620</v>
      </c>
      <c r="D44" s="228" t="s">
        <v>1112</v>
      </c>
      <c r="E44" s="228">
        <v>7</v>
      </c>
      <c r="F44" s="230" t="s">
        <v>1114</v>
      </c>
      <c r="G44" s="230"/>
      <c r="H44" s="257"/>
      <c r="I44" s="257"/>
      <c r="J44" s="296"/>
      <c r="K44" s="296"/>
      <c r="L44" s="271" t="str">
        <f t="shared" si="0"/>
        <v xml:space="preserve">            { line: "HA PRESERVADO TUS PIES DE LA CAÍDA., (La,7,15)(Re,,250)", sC: "as"},</v>
      </c>
      <c r="M44" s="218" t="str">
        <f t="shared" si="7"/>
        <v>(</v>
      </c>
      <c r="N44" s="319" t="str">
        <f t="shared" si="1"/>
        <v>La</v>
      </c>
      <c r="O44" s="216" t="str">
        <f t="shared" si="8"/>
        <v>,</v>
      </c>
      <c r="P44" s="320">
        <f t="shared" si="2"/>
        <v>7</v>
      </c>
      <c r="Q44" s="217" t="str">
        <f t="shared" si="9"/>
        <v>,</v>
      </c>
      <c r="R44" s="259">
        <f t="shared" si="10"/>
        <v>15</v>
      </c>
      <c r="S44" s="218" t="str">
        <f t="shared" si="11"/>
        <v>)</v>
      </c>
      <c r="T44" s="219" t="str">
        <f t="shared" si="12"/>
        <v>(</v>
      </c>
      <c r="U44" s="260" t="str">
        <f t="shared" si="3"/>
        <v>Re</v>
      </c>
      <c r="V44" s="261" t="str">
        <f t="shared" si="13"/>
        <v>,</v>
      </c>
      <c r="W44" s="262" t="str">
        <f t="shared" si="4"/>
        <v/>
      </c>
      <c r="X44" s="261" t="str">
        <f t="shared" si="14"/>
        <v>,</v>
      </c>
      <c r="Y44" s="261">
        <f t="shared" si="15"/>
        <v>250</v>
      </c>
      <c r="Z44" s="218" t="str">
        <f t="shared" si="16"/>
        <v>)</v>
      </c>
      <c r="AA44" s="321" t="str">
        <f t="shared" si="17"/>
        <v/>
      </c>
      <c r="AB44" s="319" t="str">
        <f t="shared" si="5"/>
        <v/>
      </c>
      <c r="AC44" s="322" t="str">
        <f t="shared" si="18"/>
        <v/>
      </c>
      <c r="AD44" s="320" t="str">
        <f t="shared" si="19"/>
        <v/>
      </c>
      <c r="AE44" s="323" t="str">
        <f t="shared" si="20"/>
        <v/>
      </c>
      <c r="AF44" s="259" t="str">
        <f t="shared" si="21"/>
        <v/>
      </c>
      <c r="AG44" s="259" t="str">
        <f t="shared" si="22"/>
        <v/>
      </c>
      <c r="AH44" s="324" t="str">
        <f t="shared" si="23"/>
        <v/>
      </c>
      <c r="AI44" s="325" t="str">
        <f t="shared" si="6"/>
        <v/>
      </c>
      <c r="AJ44" s="261" t="str">
        <f t="shared" si="24"/>
        <v/>
      </c>
      <c r="AK44" s="261" t="str">
        <f t="shared" si="25"/>
        <v/>
      </c>
      <c r="AL44" s="261" t="str">
        <f t="shared" si="26"/>
        <v/>
      </c>
      <c r="AM44" s="261" t="str">
        <f t="shared" si="27"/>
        <v/>
      </c>
      <c r="AN44" s="261" t="str">
        <f t="shared" si="28"/>
        <v/>
      </c>
    </row>
    <row r="45" spans="1:40" ht="36.5" thickTop="1" thickBot="1">
      <c r="C45" s="13"/>
      <c r="D45" s="222"/>
      <c r="E45" s="222"/>
      <c r="F45" s="222"/>
      <c r="G45" s="222"/>
      <c r="H45" s="222"/>
      <c r="I45" s="222"/>
      <c r="J45" s="222"/>
      <c r="K45" s="222"/>
      <c r="L45" s="212" t="s">
        <v>2299</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v>1</v>
      </c>
      <c r="C46" s="13" t="s">
        <v>2621</v>
      </c>
      <c r="D46" s="257" t="s">
        <v>1114</v>
      </c>
      <c r="E46" s="257"/>
      <c r="F46" s="258" t="s">
        <v>2407</v>
      </c>
      <c r="G46" s="258" t="s">
        <v>1121</v>
      </c>
      <c r="H46" s="228"/>
      <c r="I46" s="228"/>
      <c r="J46" s="232"/>
      <c r="K46" s="232"/>
      <c r="L46" s="271" t="str">
        <f>IF(C46="","",_xlfn.CONCAT("            { line: ","""",C46,", ",M46:AN46,""", sC: ","""",B46,"""},"))</f>
        <v xml:space="preserve">            { line: "¡Tenía fe, aun cuando dije:, (Re,,15)(Fa#,m,250)", sC: ""},</v>
      </c>
      <c r="M46" s="218" t="str">
        <f t="shared" si="7"/>
        <v>(</v>
      </c>
      <c r="N46" s="183" t="str">
        <f t="shared" si="1"/>
        <v>Re</v>
      </c>
      <c r="O46" s="216" t="str">
        <f t="shared" si="8"/>
        <v>,</v>
      </c>
      <c r="P46" s="225" t="str">
        <f t="shared" si="2"/>
        <v/>
      </c>
      <c r="Q46" s="217" t="str">
        <f t="shared" si="9"/>
        <v>,</v>
      </c>
      <c r="R46" s="168">
        <f t="shared" si="10"/>
        <v>15</v>
      </c>
      <c r="S46" s="218" t="str">
        <f t="shared" si="11"/>
        <v>)</v>
      </c>
      <c r="T46" s="219" t="str">
        <f t="shared" si="12"/>
        <v>(</v>
      </c>
      <c r="U46" s="181" t="str">
        <f t="shared" si="3"/>
        <v>Fa#</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+A46+1</f>
        <v>2</v>
      </c>
      <c r="C47" s="13" t="s">
        <v>2622</v>
      </c>
      <c r="D47" s="257"/>
      <c r="E47" s="257"/>
      <c r="F47" s="258"/>
      <c r="G47" s="258"/>
      <c r="H47" s="228"/>
      <c r="I47" s="228"/>
      <c r="J47" s="232"/>
      <c r="K47" s="232"/>
      <c r="L47" s="271" t="str">
        <f t="shared" ref="L47:L54" si="30">IF(C47="","",_xlfn.CONCAT("            { line: ","""",C47,", ",M47:AN47,""", sC: ","""",B47,"""},"))</f>
        <v xml:space="preserve">            { line: "«Yo soy un desgraciado»!,, ", sC: ""},</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ref="A48:A54" si="31">+A47+1</f>
        <v>3</v>
      </c>
      <c r="C48" s="13" t="s">
        <v>2623</v>
      </c>
      <c r="D48" s="257" t="s">
        <v>1122</v>
      </c>
      <c r="E48" s="257"/>
      <c r="F48" s="258"/>
      <c r="G48" s="258"/>
      <c r="H48" s="228"/>
      <c r="I48" s="228"/>
      <c r="J48" s="232"/>
      <c r="K48" s="232"/>
      <c r="L48" s="271" t="str">
        <f t="shared" si="30"/>
        <v xml:space="preserve">            { line: "y pensaba lleno de angustia:, (Sol,,15)", sC: ""},</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31"/>
        <v>4</v>
      </c>
      <c r="C49" s="13" t="s">
        <v>2624</v>
      </c>
      <c r="D49" s="257" t="s">
        <v>1111</v>
      </c>
      <c r="E49" s="257" t="s">
        <v>2610</v>
      </c>
      <c r="F49" s="258" t="s">
        <v>1112</v>
      </c>
      <c r="G49" s="258">
        <v>7</v>
      </c>
      <c r="H49" s="228"/>
      <c r="I49" s="228"/>
      <c r="J49" s="232"/>
      <c r="K49" s="232"/>
      <c r="L49" s="271" t="str">
        <f t="shared" si="30"/>
        <v xml:space="preserve">            { line: "«todo hombre es falso»., (Mi,m6,15)(La,7,250)", sC: ""},</v>
      </c>
      <c r="M49" s="218" t="str">
        <f t="shared" si="7"/>
        <v>(</v>
      </c>
      <c r="N49" s="183" t="str">
        <f t="shared" si="1"/>
        <v>Mi</v>
      </c>
      <c r="O49" s="216" t="str">
        <f t="shared" si="8"/>
        <v>,</v>
      </c>
      <c r="P49" s="225" t="str">
        <f t="shared" si="2"/>
        <v>m6</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A51">
        <f t="shared" si="31"/>
        <v>1</v>
      </c>
      <c r="C51" s="13" t="s">
        <v>2625</v>
      </c>
      <c r="D51" s="257" t="s">
        <v>1114</v>
      </c>
      <c r="E51" s="257"/>
      <c r="F51" s="258"/>
      <c r="G51" s="258"/>
      <c r="H51" s="228"/>
      <c r="I51" s="228"/>
      <c r="J51" s="232"/>
      <c r="K51" s="232"/>
      <c r="L51" s="271" t="str">
        <f t="shared" si="30"/>
        <v xml:space="preserve">            { line: "¿Cómo pagaré al Señor, (Re,,15)", sC: ""},</v>
      </c>
      <c r="M51" s="218" t="str">
        <f t="shared" si="7"/>
        <v>(</v>
      </c>
      <c r="N51" s="183" t="str">
        <f t="shared" si="1"/>
        <v>Re</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2</v>
      </c>
      <c r="C52" s="13" t="s">
        <v>2626</v>
      </c>
      <c r="D52" s="257" t="s">
        <v>2407</v>
      </c>
      <c r="E52" s="257" t="s">
        <v>1121</v>
      </c>
      <c r="F52" s="258"/>
      <c r="G52" s="258"/>
      <c r="H52" s="228"/>
      <c r="I52" s="228"/>
      <c r="J52" s="232"/>
      <c r="K52" s="232"/>
      <c r="L52" s="271" t="str">
        <f t="shared" si="30"/>
        <v xml:space="preserve">            { line: "todo el bien que me ha hecho?, (Fa#,m,15)", sC: ""},</v>
      </c>
      <c r="M52" s="218" t="str">
        <f t="shared" si="7"/>
        <v>(</v>
      </c>
      <c r="N52" s="183" t="str">
        <f t="shared" si="1"/>
        <v>Fa#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3</v>
      </c>
      <c r="C53" s="13" t="s">
        <v>2627</v>
      </c>
      <c r="D53" s="257" t="s">
        <v>1122</v>
      </c>
      <c r="E53" s="257"/>
      <c r="F53" s="258" t="s">
        <v>1111</v>
      </c>
      <c r="G53" s="258" t="s">
        <v>2610</v>
      </c>
      <c r="H53" s="228"/>
      <c r="I53" s="228"/>
      <c r="J53" s="232"/>
      <c r="K53" s="232"/>
      <c r="L53" s="271" t="str">
        <f t="shared" si="30"/>
        <v xml:space="preserve">            { line: "Alzaré la copa de la bendición, (Sol,,15)(Mi,m6,250)", sC: ""},</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m6</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31"/>
        <v>4</v>
      </c>
      <c r="C54" s="13" t="s">
        <v>2628</v>
      </c>
      <c r="D54" s="257" t="s">
        <v>1112</v>
      </c>
      <c r="E54" s="257">
        <v>7</v>
      </c>
      <c r="F54" s="258"/>
      <c r="G54" s="258"/>
      <c r="H54" s="228"/>
      <c r="I54" s="228"/>
      <c r="J54" s="232"/>
      <c r="K54" s="232"/>
      <c r="L54" s="282" t="str">
        <f t="shared" si="30"/>
        <v xml:space="preserve">            { line: "e invocaré el nombre del Señor., (La,7,15)", sC: ""},</v>
      </c>
      <c r="M54" s="218" t="str">
        <f t="shared" si="7"/>
        <v>(</v>
      </c>
      <c r="N54" s="183" t="str">
        <f t="shared" si="1"/>
        <v>La</v>
      </c>
      <c r="O54" s="216" t="str">
        <f t="shared" si="8"/>
        <v>,</v>
      </c>
      <c r="P54" s="225">
        <f t="shared" si="2"/>
        <v>7</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224"/>
      <c r="E56" s="224"/>
      <c r="F56" s="224"/>
      <c r="G56" s="224"/>
      <c r="H56" s="224"/>
      <c r="I56" s="224"/>
      <c r="J56" s="224"/>
      <c r="K56" s="224"/>
      <c r="L56" s="208" t="s">
        <v>2411</v>
      </c>
      <c r="M56" s="218" t="str">
        <f t="shared" ref="M56:M62" si="32">IF(N56="","","(")</f>
        <v/>
      </c>
      <c r="N56" s="183" t="str">
        <f t="shared" ref="N56:N62" si="33">IF(D56="","",D56)</f>
        <v/>
      </c>
      <c r="O56" s="216" t="str">
        <f t="shared" ref="O56:O62" si="34">IF(N56="","",",")</f>
        <v/>
      </c>
      <c r="P56" s="225" t="str">
        <f t="shared" ref="P56:P62" si="35">IF(E56="","",E56)</f>
        <v/>
      </c>
      <c r="Q56" s="217" t="str">
        <f t="shared" ref="Q56:Q62" si="36">IF(N56="","",",")</f>
        <v/>
      </c>
      <c r="R56" s="168" t="str">
        <f t="shared" ref="R56:R62" si="37">IF(N56="","",15)</f>
        <v/>
      </c>
      <c r="S56" s="218" t="str">
        <f t="shared" ref="S56:S62" si="38">IF(N56="","",")")</f>
        <v/>
      </c>
      <c r="T56" s="219" t="str">
        <f t="shared" ref="T56:T62" si="39">IF(U56="","","(")</f>
        <v/>
      </c>
      <c r="U56" s="181" t="str">
        <f t="shared" ref="U56:U62" si="40">IF(F56="","",F56)</f>
        <v/>
      </c>
      <c r="V56" s="185" t="str">
        <f t="shared" ref="V56:V62" si="41">IF(U56="","",",")</f>
        <v/>
      </c>
      <c r="W56" s="177" t="str">
        <f t="shared" ref="W56:W62" si="42">IF(G56="","",G56)</f>
        <v/>
      </c>
      <c r="X56" s="185" t="str">
        <f t="shared" ref="X56:X62" si="43">IF(U56="","",",")</f>
        <v/>
      </c>
      <c r="Y56" s="185" t="str">
        <f t="shared" ref="Y56:Y62" si="44">IF(U56="","",250)</f>
        <v/>
      </c>
      <c r="Z56" s="218" t="str">
        <f t="shared" ref="Z56:Z62" si="45">IF(U56="","",")")</f>
        <v/>
      </c>
      <c r="AA56" s="175" t="str">
        <f t="shared" ref="AA56:AA62" si="46">IF(AB56="","","(")</f>
        <v/>
      </c>
      <c r="AB56" s="183" t="str">
        <f t="shared" ref="AB56:AB62" si="47">IF(H56="","",H56)</f>
        <v/>
      </c>
      <c r="AC56" s="184" t="str">
        <f t="shared" ref="AC56:AC62" si="48">IF(AB56="","",",")</f>
        <v/>
      </c>
      <c r="AD56" s="225" t="str">
        <f t="shared" ref="AD56:AD62" si="49">IF(I56="","",I56)</f>
        <v/>
      </c>
      <c r="AE56" s="176" t="str">
        <f t="shared" ref="AE56:AE62" si="50">IF(AB56="","",",")</f>
        <v/>
      </c>
      <c r="AF56" s="168" t="str">
        <f t="shared" ref="AF56:AF62" si="51">IF(AB56="","",350)</f>
        <v/>
      </c>
      <c r="AG56" s="168" t="str">
        <f t="shared" ref="AG56:AG62" si="52">IF(AB56="","",")")</f>
        <v/>
      </c>
      <c r="AH56" s="179" t="str">
        <f t="shared" ref="AH56:AH62" si="53">IF(AI56="","","(")</f>
        <v/>
      </c>
      <c r="AI56" s="256" t="str">
        <f t="shared" ref="AI56:AI62" si="54">IF(J56="","",J56)</f>
        <v/>
      </c>
      <c r="AJ56" s="185" t="str">
        <f t="shared" ref="AJ56:AJ62" si="55">IF(AI56="","",",")</f>
        <v/>
      </c>
      <c r="AK56" s="185" t="str">
        <f t="shared" ref="AK56:AK62" si="56">IF(K56="","",K56)</f>
        <v/>
      </c>
      <c r="AL56" s="185" t="str">
        <f t="shared" ref="AL56:AL62" si="57">IF(AI56="","",",")</f>
        <v/>
      </c>
      <c r="AM56" s="185" t="str">
        <f t="shared" ref="AM56:AM62" si="58">IF(AI56="","",450)</f>
        <v/>
      </c>
      <c r="AN56" s="185" t="str">
        <f t="shared" ref="AN56:AN62" si="59">IF(AI56="","",")")</f>
        <v/>
      </c>
    </row>
    <row r="57" spans="1:40" ht="24.5" thickTop="1" thickBot="1">
      <c r="B57" t="s">
        <v>2584</v>
      </c>
      <c r="C57" s="285" t="s">
        <v>2617</v>
      </c>
      <c r="D57" s="227" t="s">
        <v>1114</v>
      </c>
      <c r="E57" s="227"/>
      <c r="F57" s="227" t="s">
        <v>2407</v>
      </c>
      <c r="G57" s="227" t="s">
        <v>1121</v>
      </c>
      <c r="H57" s="227"/>
      <c r="I57" s="227"/>
      <c r="J57" s="227"/>
      <c r="K57" s="227"/>
      <c r="L57" s="283" t="str">
        <f>IF(C57="","",_xlfn.CONCAT("       triggerLine: ","""",C57,", ",M57:AN57,""", sC: ","""",B57,""", lines: ["))</f>
        <v xml:space="preserve">       triggerLine: "RECOBRA, ALMA MÍA, TU REPOSO,, (Re,,15)(Fa#,m,250)", sC: "ta as", lines: [</v>
      </c>
      <c r="M57" s="218" t="str">
        <f t="shared" si="32"/>
        <v>(</v>
      </c>
      <c r="N57" s="183" t="str">
        <f t="shared" si="33"/>
        <v>Re</v>
      </c>
      <c r="O57" s="216" t="str">
        <f t="shared" si="34"/>
        <v>,</v>
      </c>
      <c r="P57" s="225" t="str">
        <f t="shared" si="35"/>
        <v/>
      </c>
      <c r="Q57" s="217" t="str">
        <f t="shared" si="36"/>
        <v>,</v>
      </c>
      <c r="R57" s="168">
        <f t="shared" si="37"/>
        <v>15</v>
      </c>
      <c r="S57" s="218" t="str">
        <f t="shared" si="38"/>
        <v>)</v>
      </c>
      <c r="T57" s="219" t="str">
        <f t="shared" si="39"/>
        <v>(</v>
      </c>
      <c r="U57" s="181" t="str">
        <f t="shared" si="40"/>
        <v>Fa#</v>
      </c>
      <c r="V57" s="185" t="str">
        <f t="shared" si="41"/>
        <v>,</v>
      </c>
      <c r="W57" s="177" t="str">
        <f t="shared" si="42"/>
        <v>m</v>
      </c>
      <c r="X57" s="185" t="str">
        <f t="shared" si="43"/>
        <v>,</v>
      </c>
      <c r="Y57" s="185">
        <f t="shared" si="44"/>
        <v>250</v>
      </c>
      <c r="Z57" s="218" t="str">
        <f t="shared" si="45"/>
        <v>)</v>
      </c>
      <c r="AA57" s="175" t="str">
        <f t="shared" si="46"/>
        <v/>
      </c>
      <c r="AB57" s="183" t="str">
        <f t="shared" si="47"/>
        <v/>
      </c>
      <c r="AC57" s="184" t="str">
        <f t="shared" si="48"/>
        <v/>
      </c>
      <c r="AD57" s="225" t="str">
        <f t="shared" si="49"/>
        <v/>
      </c>
      <c r="AE57" s="176" t="str">
        <f t="shared" si="50"/>
        <v/>
      </c>
      <c r="AF57" s="168" t="str">
        <f t="shared" si="51"/>
        <v/>
      </c>
      <c r="AG57" s="168" t="str">
        <f t="shared" si="52"/>
        <v/>
      </c>
      <c r="AH57" s="179" t="str">
        <f t="shared" si="53"/>
        <v/>
      </c>
      <c r="AI57" s="256" t="str">
        <f t="shared" si="54"/>
        <v/>
      </c>
      <c r="AJ57" s="185" t="str">
        <f t="shared" si="55"/>
        <v/>
      </c>
      <c r="AK57" s="185" t="str">
        <f t="shared" si="56"/>
        <v/>
      </c>
      <c r="AL57" s="185" t="str">
        <f t="shared" si="57"/>
        <v/>
      </c>
      <c r="AM57" s="185" t="str">
        <f t="shared" si="58"/>
        <v/>
      </c>
      <c r="AN57" s="185" t="str">
        <f t="shared" si="59"/>
        <v/>
      </c>
    </row>
    <row r="58" spans="1:40" ht="24.5" thickTop="1" thickBot="1">
      <c r="B58" t="s">
        <v>2282</v>
      </c>
      <c r="C58" s="285" t="s">
        <v>2618</v>
      </c>
      <c r="D58" s="227" t="s">
        <v>1122</v>
      </c>
      <c r="E58" s="227"/>
      <c r="F58" s="227" t="s">
        <v>1111</v>
      </c>
      <c r="G58" s="227" t="s">
        <v>2610</v>
      </c>
      <c r="H58" s="227" t="s">
        <v>1112</v>
      </c>
      <c r="I58" s="227">
        <v>7</v>
      </c>
      <c r="J58" s="227"/>
      <c r="K58" s="227"/>
      <c r="L58" s="283" t="str">
        <f>IF(C58="","",_xlfn.CONCAT("            { line: ","""",C58,", ",M58:AN58,""", sC: ","""",B58,"""},"))</f>
        <v xml:space="preserve">            { line: "PORQUE EL SEÑOR FUE BUENO CONTIGO., (Sol,,15)(Mi,m6,250)(La,7,350)", sC: "as"},</v>
      </c>
      <c r="M58" s="218" t="str">
        <f t="shared" si="32"/>
        <v>(</v>
      </c>
      <c r="N58" s="183" t="str">
        <f t="shared" si="33"/>
        <v>Sol</v>
      </c>
      <c r="O58" s="216" t="str">
        <f t="shared" si="34"/>
        <v>,</v>
      </c>
      <c r="P58" s="225" t="str">
        <f t="shared" si="35"/>
        <v/>
      </c>
      <c r="Q58" s="217" t="str">
        <f t="shared" si="36"/>
        <v>,</v>
      </c>
      <c r="R58" s="168">
        <f t="shared" si="37"/>
        <v>15</v>
      </c>
      <c r="S58" s="218" t="str">
        <f t="shared" si="38"/>
        <v>)</v>
      </c>
      <c r="T58" s="219" t="str">
        <f t="shared" si="39"/>
        <v>(</v>
      </c>
      <c r="U58" s="181" t="str">
        <f t="shared" si="40"/>
        <v>Mi</v>
      </c>
      <c r="V58" s="185" t="str">
        <f t="shared" si="41"/>
        <v>,</v>
      </c>
      <c r="W58" s="177" t="str">
        <f t="shared" si="42"/>
        <v>m6</v>
      </c>
      <c r="X58" s="185" t="str">
        <f t="shared" si="43"/>
        <v>,</v>
      </c>
      <c r="Y58" s="185">
        <f t="shared" si="44"/>
        <v>250</v>
      </c>
      <c r="Z58" s="218" t="str">
        <f t="shared" si="45"/>
        <v>)</v>
      </c>
      <c r="AA58" s="175" t="str">
        <f t="shared" si="46"/>
        <v>(</v>
      </c>
      <c r="AB58" s="183" t="str">
        <f t="shared" si="47"/>
        <v>La</v>
      </c>
      <c r="AC58" s="184" t="str">
        <f t="shared" si="48"/>
        <v>,</v>
      </c>
      <c r="AD58" s="225">
        <f t="shared" si="49"/>
        <v>7</v>
      </c>
      <c r="AE58" s="176" t="str">
        <f t="shared" si="50"/>
        <v>,</v>
      </c>
      <c r="AF58" s="168">
        <f t="shared" si="51"/>
        <v>350</v>
      </c>
      <c r="AG58" s="168" t="str">
        <f t="shared" si="52"/>
        <v>)</v>
      </c>
      <c r="AH58" s="179" t="str">
        <f t="shared" si="53"/>
        <v/>
      </c>
      <c r="AI58" s="256" t="str">
        <f t="shared" si="54"/>
        <v/>
      </c>
      <c r="AJ58" s="185" t="str">
        <f t="shared" si="55"/>
        <v/>
      </c>
      <c r="AK58" s="185" t="str">
        <f t="shared" si="56"/>
        <v/>
      </c>
      <c r="AL58" s="185" t="str">
        <f t="shared" si="57"/>
        <v/>
      </c>
      <c r="AM58" s="185" t="str">
        <f t="shared" si="58"/>
        <v/>
      </c>
      <c r="AN58" s="185" t="str">
        <f t="shared" si="59"/>
        <v/>
      </c>
    </row>
    <row r="59" spans="1:40" ht="24.5" thickTop="1" thickBot="1">
      <c r="B59" t="s">
        <v>2282</v>
      </c>
      <c r="C59" s="285" t="s">
        <v>2619</v>
      </c>
      <c r="D59" s="227" t="s">
        <v>1122</v>
      </c>
      <c r="E59" s="227"/>
      <c r="F59" s="227" t="s">
        <v>1114</v>
      </c>
      <c r="G59" s="227"/>
      <c r="H59" s="227"/>
      <c r="I59" s="227"/>
      <c r="J59" s="227"/>
      <c r="K59" s="227"/>
      <c r="L59" s="283" t="str">
        <f>IF(C59="","",_xlfn.CONCAT("            { line: ","""",C59,", ",M59:AN59,""", sC: ","""",B59,"""},"))</f>
        <v xml:space="preserve">            { line: "ÉL TE HA SALVADO DE LA MUERTE,, (Sol,,15)(Re,,250)", sC: "as"},</v>
      </c>
      <c r="M59" s="218" t="str">
        <f t="shared" ref="M59" si="60">IF(N59="","","(")</f>
        <v>(</v>
      </c>
      <c r="N59" s="183" t="str">
        <f t="shared" ref="N59" si="61">IF(D59="","",D59)</f>
        <v>Sol</v>
      </c>
      <c r="O59" s="216" t="str">
        <f t="shared" ref="O59" si="62">IF(N59="","",",")</f>
        <v>,</v>
      </c>
      <c r="P59" s="225" t="str">
        <f t="shared" ref="P59" si="63">IF(E59="","",E59)</f>
        <v/>
      </c>
      <c r="Q59" s="217" t="str">
        <f t="shared" ref="Q59" si="64">IF(N59="","",",")</f>
        <v>,</v>
      </c>
      <c r="R59" s="168">
        <f t="shared" ref="R59" si="65">IF(N59="","",15)</f>
        <v>15</v>
      </c>
      <c r="S59" s="218" t="str">
        <f t="shared" ref="S59" si="66">IF(N59="","",")")</f>
        <v>)</v>
      </c>
      <c r="T59" s="219" t="str">
        <f t="shared" ref="T59" si="67">IF(U59="","","(")</f>
        <v>(</v>
      </c>
      <c r="U59" s="181" t="str">
        <f t="shared" ref="U59" si="68">IF(F59="","",F59)</f>
        <v>Re</v>
      </c>
      <c r="V59" s="185" t="str">
        <f t="shared" ref="V59" si="69">IF(U59="","",",")</f>
        <v>,</v>
      </c>
      <c r="W59" s="177" t="str">
        <f t="shared" ref="W59" si="70">IF(G59="","",G59)</f>
        <v/>
      </c>
      <c r="X59" s="185" t="str">
        <f t="shared" ref="X59" si="71">IF(U59="","",",")</f>
        <v>,</v>
      </c>
      <c r="Y59" s="185">
        <f t="shared" ref="Y59" si="72">IF(U59="","",250)</f>
        <v>250</v>
      </c>
      <c r="Z59" s="218" t="str">
        <f t="shared" ref="Z59" si="73">IF(U59="","",")")</f>
        <v>)</v>
      </c>
      <c r="AA59" s="175" t="str">
        <f t="shared" ref="AA59" si="74">IF(AB59="","","(")</f>
        <v/>
      </c>
      <c r="AB59" s="183" t="str">
        <f t="shared" ref="AB59" si="75">IF(H59="","",H59)</f>
        <v/>
      </c>
      <c r="AC59" s="184" t="str">
        <f t="shared" ref="AC59" si="76">IF(AB59="","",",")</f>
        <v/>
      </c>
      <c r="AD59" s="225" t="str">
        <f t="shared" ref="AD59" si="77">IF(I59="","",I59)</f>
        <v/>
      </c>
      <c r="AE59" s="176" t="str">
        <f t="shared" ref="AE59" si="78">IF(AB59="","",",")</f>
        <v/>
      </c>
      <c r="AF59" s="168" t="str">
        <f t="shared" ref="AF59" si="79">IF(AB59="","",350)</f>
        <v/>
      </c>
      <c r="AG59" s="168" t="str">
        <f t="shared" ref="AG59" si="80">IF(AB59="","",")")</f>
        <v/>
      </c>
      <c r="AH59" s="179" t="str">
        <f t="shared" ref="AH59" si="81">IF(AI59="","","(")</f>
        <v/>
      </c>
      <c r="AI59" s="256" t="str">
        <f t="shared" ref="AI59" si="82">IF(J59="","",J59)</f>
        <v/>
      </c>
      <c r="AJ59" s="185" t="str">
        <f t="shared" ref="AJ59" si="83">IF(AI59="","",",")</f>
        <v/>
      </c>
      <c r="AK59" s="185" t="str">
        <f t="shared" ref="AK59" si="84">IF(K59="","",K59)</f>
        <v/>
      </c>
      <c r="AL59" s="185" t="str">
        <f t="shared" ref="AL59" si="85">IF(AI59="","",",")</f>
        <v/>
      </c>
      <c r="AM59" s="185" t="str">
        <f t="shared" ref="AM59" si="86">IF(AI59="","",450)</f>
        <v/>
      </c>
      <c r="AN59" s="185" t="str">
        <f t="shared" ref="AN59" si="87">IF(AI59="","",")")</f>
        <v/>
      </c>
    </row>
    <row r="60" spans="1:40" ht="24.5" thickTop="1" thickBot="1">
      <c r="B60" t="s">
        <v>2282</v>
      </c>
      <c r="C60" s="285" t="s">
        <v>2620</v>
      </c>
      <c r="D60" s="227" t="s">
        <v>1112</v>
      </c>
      <c r="E60" s="227">
        <v>7</v>
      </c>
      <c r="F60" s="227" t="s">
        <v>1114</v>
      </c>
      <c r="G60" s="227"/>
      <c r="H60" s="227"/>
      <c r="I60" s="227"/>
      <c r="J60" s="227"/>
      <c r="K60" s="227"/>
      <c r="L60" s="283" t="str">
        <f>IF(C60="","",_xlfn.CONCAT("            { line: ","""",C60,", ",M60:AN60,""", sC: ","""",B60,"""},"))</f>
        <v xml:space="preserve">            { line: "HA PRESERVADO TUS PIES DE LA CAÍDA., (La,7,15)(Re,,250)", sC: "as"},</v>
      </c>
      <c r="M60" s="218" t="str">
        <f t="shared" si="32"/>
        <v>(</v>
      </c>
      <c r="N60" s="183" t="str">
        <f t="shared" si="33"/>
        <v>La</v>
      </c>
      <c r="O60" s="216" t="str">
        <f t="shared" si="34"/>
        <v>,</v>
      </c>
      <c r="P60" s="225">
        <f t="shared" si="35"/>
        <v>7</v>
      </c>
      <c r="Q60" s="217" t="str">
        <f t="shared" si="36"/>
        <v>,</v>
      </c>
      <c r="R60" s="168">
        <f t="shared" si="37"/>
        <v>15</v>
      </c>
      <c r="S60" s="218" t="str">
        <f t="shared" si="38"/>
        <v>)</v>
      </c>
      <c r="T60" s="219" t="str">
        <f t="shared" si="39"/>
        <v>(</v>
      </c>
      <c r="U60" s="181" t="str">
        <f t="shared" si="40"/>
        <v>Re</v>
      </c>
      <c r="V60" s="185" t="str">
        <f t="shared" si="41"/>
        <v>,</v>
      </c>
      <c r="W60" s="177" t="str">
        <f t="shared" si="42"/>
        <v/>
      </c>
      <c r="X60" s="185" t="str">
        <f t="shared" si="43"/>
        <v>,</v>
      </c>
      <c r="Y60" s="185">
        <f t="shared" si="44"/>
        <v>250</v>
      </c>
      <c r="Z60" s="218" t="str">
        <f t="shared" si="45"/>
        <v>)</v>
      </c>
      <c r="AA60" s="175" t="str">
        <f t="shared" si="46"/>
        <v/>
      </c>
      <c r="AB60" s="183" t="str">
        <f t="shared" si="47"/>
        <v/>
      </c>
      <c r="AC60" s="184" t="str">
        <f t="shared" si="48"/>
        <v/>
      </c>
      <c r="AD60" s="225" t="str">
        <f t="shared" si="49"/>
        <v/>
      </c>
      <c r="AE60" s="176" t="str">
        <f t="shared" si="50"/>
        <v/>
      </c>
      <c r="AF60" s="168" t="str">
        <f t="shared" si="51"/>
        <v/>
      </c>
      <c r="AG60" s="168" t="str">
        <f t="shared" si="52"/>
        <v/>
      </c>
      <c r="AH60" s="179" t="str">
        <f t="shared" si="53"/>
        <v/>
      </c>
      <c r="AI60" s="256" t="str">
        <f t="shared" si="54"/>
        <v/>
      </c>
      <c r="AJ60" s="185" t="str">
        <f t="shared" si="55"/>
        <v/>
      </c>
      <c r="AK60" s="185" t="str">
        <f t="shared" si="56"/>
        <v/>
      </c>
      <c r="AL60" s="185" t="str">
        <f t="shared" si="57"/>
        <v/>
      </c>
      <c r="AM60" s="185" t="str">
        <f t="shared" si="58"/>
        <v/>
      </c>
      <c r="AN60" s="185" t="str">
        <f t="shared" si="59"/>
        <v/>
      </c>
    </row>
    <row r="61" spans="1:40" ht="24.5" thickTop="1" thickBot="1">
      <c r="B61" t="s">
        <v>2282</v>
      </c>
      <c r="C61" s="285" t="s">
        <v>2619</v>
      </c>
      <c r="D61" s="227" t="s">
        <v>1122</v>
      </c>
      <c r="E61" s="227"/>
      <c r="F61" s="227" t="s">
        <v>1114</v>
      </c>
      <c r="G61" s="227"/>
      <c r="H61" s="227"/>
      <c r="I61" s="227"/>
      <c r="J61" s="227"/>
      <c r="K61" s="227"/>
      <c r="L61" s="283" t="str">
        <f>IF(C61="","",_xlfn.CONCAT("            { line: ","""",C61,", ",M61:AN61,""", sC: ","""",B61,"""},"))</f>
        <v xml:space="preserve">            { line: "ÉL TE HA SALVADO DE LA MUERTE,, (Sol,,15)(Re,,250)", sC: "as"},</v>
      </c>
      <c r="M61" s="218" t="str">
        <f t="shared" si="32"/>
        <v>(</v>
      </c>
      <c r="N61" s="183" t="str">
        <f t="shared" si="33"/>
        <v>Sol</v>
      </c>
      <c r="O61" s="216" t="str">
        <f t="shared" si="34"/>
        <v>,</v>
      </c>
      <c r="P61" s="225" t="str">
        <f t="shared" si="35"/>
        <v/>
      </c>
      <c r="Q61" s="217" t="str">
        <f t="shared" si="36"/>
        <v>,</v>
      </c>
      <c r="R61" s="168">
        <f t="shared" si="37"/>
        <v>15</v>
      </c>
      <c r="S61" s="218" t="str">
        <f t="shared" si="38"/>
        <v>)</v>
      </c>
      <c r="T61" s="219" t="str">
        <f t="shared" si="39"/>
        <v>(</v>
      </c>
      <c r="U61" s="181" t="str">
        <f t="shared" si="40"/>
        <v>Re</v>
      </c>
      <c r="V61" s="185" t="str">
        <f t="shared" si="41"/>
        <v>,</v>
      </c>
      <c r="W61" s="177" t="str">
        <f t="shared" si="42"/>
        <v/>
      </c>
      <c r="X61" s="185" t="str">
        <f t="shared" si="43"/>
        <v>,</v>
      </c>
      <c r="Y61" s="185">
        <f t="shared" si="44"/>
        <v>250</v>
      </c>
      <c r="Z61" s="218" t="str">
        <f t="shared" si="45"/>
        <v>)</v>
      </c>
      <c r="AA61" s="175" t="str">
        <f t="shared" si="46"/>
        <v/>
      </c>
      <c r="AB61" s="183" t="str">
        <f t="shared" si="47"/>
        <v/>
      </c>
      <c r="AC61" s="184" t="str">
        <f t="shared" si="48"/>
        <v/>
      </c>
      <c r="AD61" s="225" t="str">
        <f t="shared" si="49"/>
        <v/>
      </c>
      <c r="AE61" s="176" t="str">
        <f t="shared" si="50"/>
        <v/>
      </c>
      <c r="AF61" s="168" t="str">
        <f t="shared" si="51"/>
        <v/>
      </c>
      <c r="AG61" s="168" t="str">
        <f t="shared" si="52"/>
        <v/>
      </c>
      <c r="AH61" s="179" t="str">
        <f t="shared" si="53"/>
        <v/>
      </c>
      <c r="AI61" s="256" t="str">
        <f t="shared" si="54"/>
        <v/>
      </c>
      <c r="AJ61" s="185" t="str">
        <f t="shared" si="55"/>
        <v/>
      </c>
      <c r="AK61" s="185" t="str">
        <f t="shared" si="56"/>
        <v/>
      </c>
      <c r="AL61" s="185" t="str">
        <f t="shared" si="57"/>
        <v/>
      </c>
      <c r="AM61" s="185" t="str">
        <f t="shared" si="58"/>
        <v/>
      </c>
      <c r="AN61" s="185" t="str">
        <f t="shared" si="59"/>
        <v/>
      </c>
    </row>
    <row r="62" spans="1:40" ht="24.5" thickTop="1" thickBot="1">
      <c r="B62" t="s">
        <v>2282</v>
      </c>
      <c r="C62" s="284" t="s">
        <v>2620</v>
      </c>
      <c r="D62" s="227" t="s">
        <v>1112</v>
      </c>
      <c r="E62" s="227">
        <v>7</v>
      </c>
      <c r="F62" s="227" t="s">
        <v>1114</v>
      </c>
      <c r="G62" s="227"/>
      <c r="H62" s="227"/>
      <c r="I62" s="227"/>
      <c r="J62" s="227"/>
      <c r="K62" s="227"/>
      <c r="L62" s="210" t="str">
        <f>IF(C62="","",_xlfn.CONCAT("            { line: ","""",C62,", ",M62:AN62,""", sC: ","""",B62,"""},  ]},"))</f>
        <v xml:space="preserve">            { line: "HA PRESERVADO TUS PIES DE LA CAÍDA., (La,7,15)(Re,,250)", sC: "as"},  ]},</v>
      </c>
      <c r="M62" s="218" t="str">
        <f t="shared" si="32"/>
        <v>(</v>
      </c>
      <c r="N62" s="183" t="str">
        <f t="shared" si="33"/>
        <v>La</v>
      </c>
      <c r="O62" s="216" t="str">
        <f t="shared" si="34"/>
        <v>,</v>
      </c>
      <c r="P62" s="225">
        <f t="shared" si="35"/>
        <v>7</v>
      </c>
      <c r="Q62" s="217" t="str">
        <f t="shared" si="36"/>
        <v>,</v>
      </c>
      <c r="R62" s="168">
        <f t="shared" si="37"/>
        <v>15</v>
      </c>
      <c r="S62" s="218" t="str">
        <f t="shared" si="38"/>
        <v>)</v>
      </c>
      <c r="T62" s="219" t="str">
        <f t="shared" si="39"/>
        <v>(</v>
      </c>
      <c r="U62" s="181" t="str">
        <f t="shared" si="40"/>
        <v>Re</v>
      </c>
      <c r="V62" s="185" t="str">
        <f t="shared" si="41"/>
        <v>,</v>
      </c>
      <c r="W62" s="177" t="str">
        <f t="shared" si="42"/>
        <v/>
      </c>
      <c r="X62" s="185" t="str">
        <f t="shared" si="43"/>
        <v>,</v>
      </c>
      <c r="Y62" s="185">
        <f t="shared" si="44"/>
        <v>250</v>
      </c>
      <c r="Z62" s="218" t="str">
        <f t="shared" si="45"/>
        <v>)</v>
      </c>
      <c r="AA62" s="175" t="str">
        <f t="shared" si="46"/>
        <v/>
      </c>
      <c r="AB62" s="183" t="str">
        <f t="shared" si="47"/>
        <v/>
      </c>
      <c r="AC62" s="184" t="str">
        <f t="shared" si="48"/>
        <v/>
      </c>
      <c r="AD62" s="225" t="str">
        <f t="shared" si="49"/>
        <v/>
      </c>
      <c r="AE62" s="176" t="str">
        <f t="shared" si="50"/>
        <v/>
      </c>
      <c r="AF62" s="168" t="str">
        <f t="shared" si="51"/>
        <v/>
      </c>
      <c r="AG62" s="168" t="str">
        <f t="shared" si="52"/>
        <v/>
      </c>
      <c r="AH62" s="179" t="str">
        <f t="shared" si="53"/>
        <v/>
      </c>
      <c r="AI62" s="256" t="str">
        <f t="shared" si="54"/>
        <v/>
      </c>
      <c r="AJ62" s="185" t="str">
        <f t="shared" si="55"/>
        <v/>
      </c>
      <c r="AK62" s="185" t="str">
        <f t="shared" si="56"/>
        <v/>
      </c>
      <c r="AL62" s="185" t="str">
        <f t="shared" si="57"/>
        <v/>
      </c>
      <c r="AM62" s="185" t="str">
        <f t="shared" si="58"/>
        <v/>
      </c>
      <c r="AN62" s="185" t="str">
        <f t="shared" si="59"/>
        <v/>
      </c>
    </row>
    <row r="63" spans="1:40" ht="24" customHeight="1">
      <c r="B63" s="211"/>
      <c r="C63" s="211"/>
      <c r="D63" s="211"/>
      <c r="E63" s="211"/>
      <c r="F63" s="211"/>
      <c r="G63" s="211"/>
      <c r="H63" s="211"/>
      <c r="I63" s="211"/>
      <c r="J63" s="211"/>
      <c r="K63" s="211"/>
      <c r="L63" s="213" t="str">
        <f ca="1">_xlfn.CONCAT("]}, // ULTIMA LINEA DEL CANTO: ",L1)</f>
        <v>]}, // ULTIMA LINEA DEL CANTO: AMO AL SEÑOR</v>
      </c>
      <c r="M63" s="211"/>
    </row>
    <row r="64" spans="1:40" ht="20.5">
      <c r="L64" s="214" t="s">
        <v>2316</v>
      </c>
      <c r="M64" s="166"/>
    </row>
    <row r="65" spans="13:13">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B3FAF7-0CE3-4FA2-B924-5292C26A1BEB}">
          <x14:formula1>
            <xm:f>List!$B$1:$B$4</xm:f>
          </x14:formula1>
          <xm:sqref>C12</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AA48-1727-4140-A320-E2911B8A4E13}">
  <sheetPr codeName="Sheet36">
    <tabColor rgb="FF00B0F0"/>
  </sheetPr>
  <dimension ref="A1:AN59"/>
  <sheetViews>
    <sheetView zoomScale="85" zoomScaleNormal="85" workbookViewId="0">
      <pane xSplit="2" ySplit="1" topLeftCell="C21" activePane="bottomRight" state="frozen"/>
      <selection pane="topRight" activeCell="C1" sqref="C1"/>
      <selection pane="bottomLeft" activeCell="A2" sqref="A2"/>
      <selection pane="bottomRight" activeCell="C1" sqref="C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19</v>
      </c>
      <c r="E1" s="148"/>
      <c r="F1" s="148"/>
      <c r="G1" s="148"/>
      <c r="H1" s="148"/>
      <c r="I1" s="148"/>
      <c r="J1" s="148"/>
      <c r="K1" s="148"/>
      <c r="L1" s="165" t="str">
        <f ca="1">VLOOKUP(C1,'Codigo Canto'!A3:AQ236,38,FALSE)</f>
        <v>AQUEDAH</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AQUEDAH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aquedah</v>
      </c>
      <c r="L7" s="164" t="str">
        <f ca="1">_xlfn.CONCAT("        id: ","""",C7,"""",",")</f>
        <v xml:space="preserve">        id: "aquedah",</v>
      </c>
    </row>
    <row r="8" spans="2:32" ht="23">
      <c r="C8" t="str">
        <f ca="1">PROPER(L1)</f>
        <v>Aquedah</v>
      </c>
      <c r="L8" s="164" t="str">
        <f ca="1">_xlfn.CONCAT("        tt: ","""",C8,"""",",")</f>
        <v xml:space="preserve">        tt: "Aquedah",</v>
      </c>
    </row>
    <row r="9" spans="2:32" ht="23">
      <c r="C9" t="str">
        <f ca="1">PROPER(L1)</f>
        <v>Aquedah</v>
      </c>
      <c r="L9" s="164" t="str">
        <f ca="1">_xlfn.CONCAT("        title: ","""",C9,"""",",")</f>
        <v xml:space="preserve">        title: "Aquedah",</v>
      </c>
    </row>
    <row r="10" spans="2:32" ht="23">
      <c r="C10" t="str">
        <f ca="1">VLOOKUP(C1,'Codigo Canto'!A3:AQ236,12,FALSE)</f>
        <v>Gn 22,1-19 - Del Targum Neofiti sobre el sacrificio de Isaac</v>
      </c>
      <c r="L10" s="164" t="str">
        <f ca="1">_xlfn.CONCAT("        ","subtitle: ","""",C10,"""",",")</f>
        <v xml:space="preserve">        subtitle: "Gn 22,1-19 - Del Targum Neofiti sobre el sacrificio de Isaac",</v>
      </c>
    </row>
    <row r="11" spans="2:32" ht="23">
      <c r="C11" t="str">
        <f ca="1">VLOOKUP(C1,Codigo!A3:AP240,42,FALSE)</f>
        <v>category: ["PreCatecumenado","Cuaresma"],</v>
      </c>
      <c r="L11" s="164" t="str">
        <f ca="1">_xlfn.CONCAT("        ",C11)</f>
        <v xml:space="preserve">        category: ["PreCatecumenado","Cuaresma"],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19</v>
      </c>
      <c r="L15" s="164" t="str">
        <f ca="1">_xlfn.CONCAT("        dbno: ","""",C15,"""",",")</f>
        <v xml:space="preserve">        dbno: "19",</v>
      </c>
    </row>
    <row r="16" spans="2:32" ht="23">
      <c r="L16" s="164" t="str">
        <f>_xlfn.CONCAT("        notes: ","""",C16,"""",",")</f>
        <v xml:space="preserve">        notes: "",</v>
      </c>
    </row>
    <row r="17" spans="1:40" ht="23">
      <c r="C17" t="s">
        <v>2347</v>
      </c>
      <c r="L17" s="164" t="str">
        <f>_xlfn.CONCAT("        mant: ","""",C17,"""",",")</f>
        <v xml:space="preserve">        mant: "Si",</v>
      </c>
    </row>
    <row r="18" spans="1:40" ht="23">
      <c r="C18" t="str">
        <f ca="1">C7</f>
        <v>aquedah</v>
      </c>
      <c r="L18" s="164" t="str">
        <f ca="1">_xlfn.CONCAT("        audioSrc: ","""/audio/",C18,".mp3""",",")</f>
        <v xml:space="preserve">        audioSrc: "/audio/aquedah.mp3",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18</v>
      </c>
      <c r="C24" t="str">
        <f ca="1">VLOOKUP(B24,Buscador!A3:AP240,31,FALSE)</f>
        <v>/resucito/src/index.html?canto=amoalsenor</v>
      </c>
      <c r="L24" s="164" t="str">
        <f ca="1">_xlfn.CONCAT("        ant: ","""",C24,"""",",")</f>
        <v xml:space="preserve">        ant: "/resucito/src/index.html?canto=amoalsenor",</v>
      </c>
    </row>
    <row r="25" spans="1:40" ht="23">
      <c r="B25">
        <f ca="1">+C1+1</f>
        <v>20</v>
      </c>
      <c r="C25" t="str">
        <f ca="1">VLOOKUP(B25,Buscador!A3:AP240,31,FALSE)</f>
        <v>/resucito/src/index.html?canto=asihablaelamen</v>
      </c>
      <c r="L25" s="164" t="str">
        <f ca="1">_xlfn.CONCAT("        sig: ","""",C25,"""",",")</f>
        <v xml:space="preserve">        sig: "/resucito/src/index.html?canto=asihablaelamen",</v>
      </c>
    </row>
    <row r="26" spans="1:40" ht="23">
      <c r="L26" s="48" t="s">
        <v>2279</v>
      </c>
    </row>
    <row r="27" spans="1:40" ht="36" thickBot="1">
      <c r="L27" s="212" t="s">
        <v>2313</v>
      </c>
    </row>
    <row r="28" spans="1:40" ht="24.5" thickTop="1" thickBot="1">
      <c r="A28">
        <v>1</v>
      </c>
      <c r="B28" t="s">
        <v>2540</v>
      </c>
      <c r="C28" s="13" t="s">
        <v>2630</v>
      </c>
      <c r="D28" s="257" t="s">
        <v>1112</v>
      </c>
      <c r="E28" s="257" t="s">
        <v>1121</v>
      </c>
      <c r="F28" s="269" t="s">
        <v>1114</v>
      </c>
      <c r="G28" s="258" t="s">
        <v>2631</v>
      </c>
      <c r="H28" s="228"/>
      <c r="I28" s="228"/>
      <c r="J28" s="231"/>
      <c r="K28" s="232"/>
      <c r="L28" s="271" t="str">
        <f t="shared" ref="L28:L52" si="0">IF(C28="","",_xlfn.CONCAT("            { line: ","""",C28,", ",M28:AN28,""", sC: ","""",B28,"""},"))</f>
        <v xml:space="preserve">            { line: "Era todavía de noche cuando Abraham, (La,m,15)(Re,m9,250)", sC: "tc"},</v>
      </c>
      <c r="M28" s="218" t="str">
        <f>IF(N28="","","(")</f>
        <v>(</v>
      </c>
      <c r="N28" s="183" t="str">
        <f t="shared" ref="N28:N52" si="1">IF(D28="","",D28)</f>
        <v>La</v>
      </c>
      <c r="O28" s="216" t="str">
        <f>IF(N28="","",",")</f>
        <v>,</v>
      </c>
      <c r="P28" s="225" t="str">
        <f t="shared" ref="P28:P52" si="2">IF(E28="","",E28)</f>
        <v>m</v>
      </c>
      <c r="Q28" s="217" t="str">
        <f>IF(N28="","",",")</f>
        <v>,</v>
      </c>
      <c r="R28" s="168">
        <f>IF(N28="","",15)</f>
        <v>15</v>
      </c>
      <c r="S28" s="218" t="str">
        <f>IF(N28="","",")")</f>
        <v>)</v>
      </c>
      <c r="T28" s="219" t="str">
        <f>IF(U28="","","(")</f>
        <v>(</v>
      </c>
      <c r="U28" s="181" t="str">
        <f t="shared" ref="U28:U52" si="3">IF(F28="","",F28)</f>
        <v>Re</v>
      </c>
      <c r="V28" s="185" t="str">
        <f>IF(U28="","",",")</f>
        <v>,</v>
      </c>
      <c r="W28" s="177" t="str">
        <f t="shared" ref="W28:W52" si="4">IF(G28="","",G28)</f>
        <v>m9</v>
      </c>
      <c r="X28" s="185" t="str">
        <f>IF(U28="","",",")</f>
        <v>,</v>
      </c>
      <c r="Y28" s="185">
        <f>IF(U28="","",250)</f>
        <v>250</v>
      </c>
      <c r="Z28" s="218" t="str">
        <f>IF(U28="","",")")</f>
        <v>)</v>
      </c>
      <c r="AA28" s="175" t="str">
        <f>IF(AB28="","","(")</f>
        <v/>
      </c>
      <c r="AB28" s="183" t="str">
        <f t="shared" ref="AB28:AB52" si="5">IF(H28="","",H28)</f>
        <v/>
      </c>
      <c r="AC28" s="184" t="str">
        <f>IF(AB28="","",",")</f>
        <v/>
      </c>
      <c r="AD28" s="225" t="str">
        <f>IF(I28="","",I28)</f>
        <v/>
      </c>
      <c r="AE28" s="176" t="str">
        <f>IF(AB28="","",",")</f>
        <v/>
      </c>
      <c r="AF28" s="168" t="str">
        <f>IF(AB28="","",350)</f>
        <v/>
      </c>
      <c r="AG28" s="168" t="str">
        <f>IF(AB28="","",")")</f>
        <v/>
      </c>
      <c r="AH28" s="179" t="str">
        <f>IF(AI28="","","(")</f>
        <v/>
      </c>
      <c r="AI28" s="256" t="str">
        <f t="shared" ref="AI28:AI52" si="6">IF(J28="","",J28)</f>
        <v/>
      </c>
      <c r="AJ28" s="185" t="str">
        <f>IF(AI28="","",",")</f>
        <v/>
      </c>
      <c r="AK28" s="185" t="str">
        <f>IF(K28="","",K28)</f>
        <v/>
      </c>
      <c r="AL28" s="185" t="str">
        <f>IF(AI28="","",",")</f>
        <v/>
      </c>
      <c r="AM28" s="185" t="str">
        <f>IF(AI28="","",450)</f>
        <v/>
      </c>
      <c r="AN28" s="185" t="str">
        <f>IF(AI28="","",")")</f>
        <v/>
      </c>
    </row>
    <row r="29" spans="1:40" ht="24.5" thickTop="1" thickBot="1">
      <c r="A29">
        <f>+A28+1</f>
        <v>2</v>
      </c>
      <c r="C29" s="13" t="s">
        <v>2632</v>
      </c>
      <c r="D29" s="257" t="s">
        <v>1112</v>
      </c>
      <c r="E29" s="257" t="s">
        <v>1121</v>
      </c>
      <c r="F29" s="258"/>
      <c r="G29" s="258"/>
      <c r="H29" s="228"/>
      <c r="I29" s="228"/>
      <c r="J29" s="232"/>
      <c r="K29" s="232"/>
      <c r="L29" s="271" t="str">
        <f t="shared" si="0"/>
        <v xml:space="preserve">            { line: "se disponía a sacrificar a su hijo;, (La,m,15)", sC: ""},</v>
      </c>
      <c r="M29" s="218" t="str">
        <f t="shared" ref="M29:M52" si="7">IF(N29="","","(")</f>
        <v>(</v>
      </c>
      <c r="N29" s="183" t="str">
        <f t="shared" si="1"/>
        <v>La</v>
      </c>
      <c r="O29" s="216" t="str">
        <f t="shared" ref="O29:O52" si="8">IF(N29="","",",")</f>
        <v>,</v>
      </c>
      <c r="P29" s="225" t="str">
        <f t="shared" si="2"/>
        <v>m</v>
      </c>
      <c r="Q29" s="217" t="str">
        <f t="shared" ref="Q29:Q52" si="9">IF(N29="","",",")</f>
        <v>,</v>
      </c>
      <c r="R29" s="168">
        <f t="shared" ref="R29:R52" si="10">IF(N29="","",15)</f>
        <v>15</v>
      </c>
      <c r="S29" s="218" t="str">
        <f t="shared" ref="S29:S52" si="11">IF(N29="","",")")</f>
        <v>)</v>
      </c>
      <c r="T29" s="219" t="str">
        <f t="shared" ref="T29:T52" si="12">IF(U29="","","(")</f>
        <v/>
      </c>
      <c r="U29" s="181" t="str">
        <f t="shared" si="3"/>
        <v/>
      </c>
      <c r="V29" s="185" t="str">
        <f t="shared" ref="V29:V52" si="13">IF(U29="","",",")</f>
        <v/>
      </c>
      <c r="W29" s="177" t="str">
        <f t="shared" si="4"/>
        <v/>
      </c>
      <c r="X29" s="185" t="str">
        <f t="shared" ref="X29:X52" si="14">IF(U29="","",",")</f>
        <v/>
      </c>
      <c r="Y29" s="185" t="str">
        <f t="shared" ref="Y29:Y52" si="15">IF(U29="","",250)</f>
        <v/>
      </c>
      <c r="Z29" s="218" t="str">
        <f t="shared" ref="Z29:Z52" si="16">IF(U29="","",")")</f>
        <v/>
      </c>
      <c r="AA29" s="175" t="str">
        <f t="shared" ref="AA29:AA52" si="17">IF(AB29="","","(")</f>
        <v/>
      </c>
      <c r="AB29" s="183" t="str">
        <f t="shared" si="5"/>
        <v/>
      </c>
      <c r="AC29" s="184" t="str">
        <f t="shared" ref="AC29:AC52" si="18">IF(AB29="","",",")</f>
        <v/>
      </c>
      <c r="AD29" s="225" t="str">
        <f t="shared" ref="AD29:AD52" si="19">IF(I29="","",I29)</f>
        <v/>
      </c>
      <c r="AE29" s="176" t="str">
        <f t="shared" ref="AE29:AE52" si="20">IF(AB29="","",",")</f>
        <v/>
      </c>
      <c r="AF29" s="168" t="str">
        <f t="shared" ref="AF29:AF52" si="21">IF(AB29="","",350)</f>
        <v/>
      </c>
      <c r="AG29" s="168" t="str">
        <f t="shared" ref="AG29:AG52" si="22">IF(AB29="","",")")</f>
        <v/>
      </c>
      <c r="AH29" s="179" t="str">
        <f t="shared" ref="AH29:AH52" si="23">IF(AI29="","","(")</f>
        <v/>
      </c>
      <c r="AI29" s="256" t="str">
        <f t="shared" si="6"/>
        <v/>
      </c>
      <c r="AJ29" s="185" t="str">
        <f t="shared" ref="AJ29:AJ52" si="24">IF(AI29="","",",")</f>
        <v/>
      </c>
      <c r="AK29" s="185" t="str">
        <f t="shared" ref="AK29:AK52" si="25">IF(K29="","",K29)</f>
        <v/>
      </c>
      <c r="AL29" s="185" t="str">
        <f t="shared" ref="AL29:AL52" si="26">IF(AI29="","",",")</f>
        <v/>
      </c>
      <c r="AM29" s="185" t="str">
        <f t="shared" ref="AM29:AM52" si="27">IF(AI29="","",450)</f>
        <v/>
      </c>
      <c r="AN29" s="185" t="str">
        <f t="shared" ref="AN29:AN52" si="28">IF(AI29="","",")")</f>
        <v/>
      </c>
    </row>
    <row r="30" spans="1:40" ht="24.5" thickTop="1" thickBot="1">
      <c r="A30">
        <f t="shared" ref="A30:A52" si="29">+A29+1</f>
        <v>3</v>
      </c>
      <c r="C30" s="13" t="s">
        <v>2633</v>
      </c>
      <c r="D30" s="257" t="s">
        <v>1114</v>
      </c>
      <c r="E30" s="257" t="s">
        <v>2631</v>
      </c>
      <c r="F30" s="258"/>
      <c r="G30" s="258"/>
      <c r="H30" s="228"/>
      <c r="I30" s="228"/>
      <c r="J30" s="232"/>
      <c r="K30" s="232"/>
      <c r="L30" s="271" t="str">
        <f t="shared" si="0"/>
        <v xml:space="preserve">            { line: "los dos se miraban fijamente, (Re,m9,15)", sC: ""},</v>
      </c>
      <c r="M30" s="218" t="str">
        <f t="shared" si="7"/>
        <v>(</v>
      </c>
      <c r="N30" s="183" t="str">
        <f t="shared" si="1"/>
        <v>Re</v>
      </c>
      <c r="O30" s="216" t="str">
        <f t="shared" si="8"/>
        <v>,</v>
      </c>
      <c r="P30" s="225" t="str">
        <f t="shared" si="2"/>
        <v>m9</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2634</v>
      </c>
      <c r="D31" s="257" t="s">
        <v>1111</v>
      </c>
      <c r="E31" s="257"/>
      <c r="F31" s="258"/>
      <c r="G31" s="258"/>
      <c r="H31" s="228"/>
      <c r="I31" s="228"/>
      <c r="J31" s="232"/>
      <c r="K31" s="232"/>
      <c r="L31" s="271" t="str">
        <f t="shared" si="0"/>
        <v xml:space="preserve">            { line: "cuando le dijo su hijo Isaac:, (Mi,,15)",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+A31+1</f>
        <v>5</v>
      </c>
      <c r="B33" t="s">
        <v>2584</v>
      </c>
      <c r="C33" s="251" t="s">
        <v>2635</v>
      </c>
      <c r="D33" s="228" t="s">
        <v>1112</v>
      </c>
      <c r="E33" s="228" t="s">
        <v>1121</v>
      </c>
      <c r="F33" s="230" t="s">
        <v>1114</v>
      </c>
      <c r="G33" s="230" t="s">
        <v>2631</v>
      </c>
      <c r="H33" s="228"/>
      <c r="I33" s="228"/>
      <c r="J33" s="232"/>
      <c r="K33" s="232"/>
      <c r="L33" s="271" t="str">
        <f>IF(C33="","",_xlfn.CONCAT("            { line: ","""",C33,", ",M33:AN33,""", sC: ","""",B33,"""},"))</f>
        <v xml:space="preserve">            { line: "AQUEDAH, AQUEDAH,, (La,m,15)(Re,m9,250)", sC: "ta as"},</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v>
      </c>
      <c r="U33" s="181" t="str">
        <f t="shared" si="3"/>
        <v>Re</v>
      </c>
      <c r="V33" s="185" t="str">
        <f t="shared" si="13"/>
        <v>,</v>
      </c>
      <c r="W33" s="177" t="str">
        <f t="shared" si="4"/>
        <v>m9</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B34" t="s">
        <v>2282</v>
      </c>
      <c r="C34" s="251" t="s">
        <v>2636</v>
      </c>
      <c r="D34" s="228" t="s">
        <v>1112</v>
      </c>
      <c r="E34" s="228" t="s">
        <v>1121</v>
      </c>
      <c r="F34" s="230"/>
      <c r="G34" s="230"/>
      <c r="H34" s="228"/>
      <c r="I34" s="228"/>
      <c r="J34" s="232"/>
      <c r="K34" s="232"/>
      <c r="L34" s="271" t="str">
        <f>IF(C34="","",_xlfn.CONCAT("            { line: ","""",C34,", ",M34:AN34,""", sC: ","""",B34,"""},"))</f>
        <v xml:space="preserve">            { line: "AQUEDAH, AQUEDAH., (La,m,15)", sC: "as"},</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B36" t="s">
        <v>2540</v>
      </c>
      <c r="C36" s="13" t="s">
        <v>2637</v>
      </c>
      <c r="D36" s="257" t="s">
        <v>1112</v>
      </c>
      <c r="E36" s="257" t="s">
        <v>1121</v>
      </c>
      <c r="F36" s="258" t="s">
        <v>1114</v>
      </c>
      <c r="G36" s="258" t="s">
        <v>2631</v>
      </c>
      <c r="H36" s="228"/>
      <c r="I36" s="228"/>
      <c r="J36" s="232"/>
      <c r="K36" s="232"/>
      <c r="L36" s="271" t="str">
        <f t="shared" si="0"/>
        <v xml:space="preserve">            { line: "«Átame, átame fuerte, padre mío,, (La,m,15)(Re,m9,250)", sC: "tc"},</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m9</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2638</v>
      </c>
      <c r="D37" s="257" t="s">
        <v>1112</v>
      </c>
      <c r="E37" s="257" t="s">
        <v>1121</v>
      </c>
      <c r="F37" s="258"/>
      <c r="G37" s="258"/>
      <c r="H37" s="228"/>
      <c r="I37" s="228"/>
      <c r="J37" s="232"/>
      <c r="K37" s="232"/>
      <c r="L37" s="271" t="str">
        <f t="shared" si="0"/>
        <v xml:space="preserve">            { line: "no sea que por el miedo me resista,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2639</v>
      </c>
      <c r="D38" s="257" t="s">
        <v>1114</v>
      </c>
      <c r="E38" s="257" t="s">
        <v>2631</v>
      </c>
      <c r="F38" s="258"/>
      <c r="G38" s="258"/>
      <c r="H38" s="228"/>
      <c r="I38" s="228"/>
      <c r="J38" s="232"/>
      <c r="K38" s="232"/>
      <c r="L38" s="271" t="str">
        <f>IF(C38="","",_xlfn.CONCAT("            { line: ","""",C38,", ",M38:AN38,""", sC: ","""",B38,"""},"))</f>
        <v xml:space="preserve">            { line: "y no sea válido tu sacrificio, (Re,m9,15)", sC: ""},</v>
      </c>
      <c r="M38" s="218" t="str">
        <f t="shared" si="7"/>
        <v>(</v>
      </c>
      <c r="N38" s="183" t="str">
        <f t="shared" si="1"/>
        <v>Re</v>
      </c>
      <c r="O38" s="216" t="str">
        <f t="shared" si="8"/>
        <v>,</v>
      </c>
      <c r="P38" s="225" t="str">
        <f t="shared" si="2"/>
        <v>m9</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2640</v>
      </c>
      <c r="D39" s="257" t="s">
        <v>1111</v>
      </c>
      <c r="E39" s="257"/>
      <c r="F39" s="258"/>
      <c r="G39" s="258"/>
      <c r="H39" s="228"/>
      <c r="I39" s="228"/>
      <c r="J39" s="232"/>
      <c r="K39" s="232"/>
      <c r="L39" s="271" t="str">
        <f t="shared" si="0"/>
        <v xml:space="preserve">            { line: "y los dos seamos rechazados.»,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C41" s="203" t="s">
        <v>2422</v>
      </c>
      <c r="D41" s="224"/>
      <c r="E41" s="224"/>
      <c r="F41" s="224"/>
      <c r="G41" s="224"/>
      <c r="H41" s="224"/>
      <c r="I41" s="224"/>
      <c r="J41" s="224"/>
      <c r="K41" s="224"/>
      <c r="L41" s="208" t="s">
        <v>2411</v>
      </c>
      <c r="M41" s="218" t="str">
        <f t="shared" ref="M41:M43" si="30">IF(N41="","","(")</f>
        <v/>
      </c>
      <c r="N41" s="183" t="str">
        <f t="shared" ref="N41:N43" si="31">IF(D41="","",D41)</f>
        <v/>
      </c>
      <c r="O41" s="216" t="str">
        <f t="shared" ref="O41:O43" si="32">IF(N41="","",",")</f>
        <v/>
      </c>
      <c r="P41" s="225" t="str">
        <f t="shared" ref="P41:P43" si="33">IF(E41="","",E41)</f>
        <v/>
      </c>
      <c r="Q41" s="217" t="str">
        <f t="shared" ref="Q41:Q43" si="34">IF(N41="","",",")</f>
        <v/>
      </c>
      <c r="R41" s="168" t="str">
        <f t="shared" ref="R41:R43" si="35">IF(N41="","",15)</f>
        <v/>
      </c>
      <c r="S41" s="218" t="str">
        <f t="shared" ref="S41:S43" si="36">IF(N41="","",")")</f>
        <v/>
      </c>
      <c r="T41" s="219" t="str">
        <f t="shared" ref="T41:T43" si="37">IF(U41="","","(")</f>
        <v/>
      </c>
      <c r="U41" s="181" t="str">
        <f t="shared" ref="U41:U43" si="38">IF(F41="","",F41)</f>
        <v/>
      </c>
      <c r="V41" s="185" t="str">
        <f t="shared" ref="V41:V43" si="39">IF(U41="","",",")</f>
        <v/>
      </c>
      <c r="W41" s="177" t="str">
        <f t="shared" ref="W41:W43" si="40">IF(G41="","",G41)</f>
        <v/>
      </c>
      <c r="X41" s="185" t="str">
        <f t="shared" ref="X41:X43" si="41">IF(U41="","",",")</f>
        <v/>
      </c>
      <c r="Y41" s="185" t="str">
        <f t="shared" ref="Y41:Y43" si="42">IF(U41="","",250)</f>
        <v/>
      </c>
      <c r="Z41" s="218" t="str">
        <f t="shared" ref="Z41:Z43" si="43">IF(U41="","",")")</f>
        <v/>
      </c>
      <c r="AA41" s="175" t="str">
        <f t="shared" ref="AA41:AA43" si="44">IF(AB41="","","(")</f>
        <v/>
      </c>
      <c r="AB41" s="183" t="str">
        <f t="shared" ref="AB41:AB43" si="45">IF(H41="","",H41)</f>
        <v/>
      </c>
      <c r="AC41" s="184" t="str">
        <f t="shared" ref="AC41:AC43" si="46">IF(AB41="","",",")</f>
        <v/>
      </c>
      <c r="AD41" s="225" t="str">
        <f t="shared" ref="AD41:AD43" si="47">IF(I41="","",I41)</f>
        <v/>
      </c>
      <c r="AE41" s="176" t="str">
        <f t="shared" ref="AE41:AE43" si="48">IF(AB41="","",",")</f>
        <v/>
      </c>
      <c r="AF41" s="168" t="str">
        <f t="shared" ref="AF41:AF43" si="49">IF(AB41="","",350)</f>
        <v/>
      </c>
      <c r="AG41" s="168" t="str">
        <f t="shared" ref="AG41:AG43" si="50">IF(AB41="","",")")</f>
        <v/>
      </c>
      <c r="AH41" s="179" t="str">
        <f t="shared" ref="AH41:AH43" si="51">IF(AI41="","","(")</f>
        <v/>
      </c>
      <c r="AI41" s="256" t="str">
        <f t="shared" ref="AI41:AI43" si="52">IF(J41="","",J41)</f>
        <v/>
      </c>
      <c r="AJ41" s="185" t="str">
        <f t="shared" ref="AJ41:AJ43" si="53">IF(AI41="","",",")</f>
        <v/>
      </c>
      <c r="AK41" s="185" t="str">
        <f t="shared" ref="AK41:AK43" si="54">IF(K41="","",K41)</f>
        <v/>
      </c>
      <c r="AL41" s="185" t="str">
        <f t="shared" ref="AL41:AL43" si="55">IF(AI41="","",",")</f>
        <v/>
      </c>
      <c r="AM41" s="185" t="str">
        <f t="shared" ref="AM41:AM43" si="56">IF(AI41="","",450)</f>
        <v/>
      </c>
      <c r="AN41" s="185" t="str">
        <f t="shared" ref="AN41:AN43" si="57">IF(AI41="","",")")</f>
        <v/>
      </c>
    </row>
    <row r="42" spans="1:40" ht="24.5" thickTop="1" thickBot="1">
      <c r="B42" t="s">
        <v>2584</v>
      </c>
      <c r="C42" s="285" t="s">
        <v>2635</v>
      </c>
      <c r="D42" s="227" t="s">
        <v>1112</v>
      </c>
      <c r="E42" s="227" t="s">
        <v>1121</v>
      </c>
      <c r="F42" s="227" t="s">
        <v>1114</v>
      </c>
      <c r="G42" s="227" t="s">
        <v>2631</v>
      </c>
      <c r="H42" s="227"/>
      <c r="I42" s="227"/>
      <c r="J42" s="227"/>
      <c r="K42" s="227"/>
      <c r="L42" s="283" t="str">
        <f>IF(C42="","",_xlfn.CONCAT("       triggerLine: ","""",C42,", ",M42:AN42,""", sC: ","""",B42,""", lines: ["))</f>
        <v xml:space="preserve">       triggerLine: "AQUEDAH, AQUEDAH,, (La,m,15)(Re,m9,250)", sC: "ta as", lines: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v>
      </c>
      <c r="U42" s="181" t="str">
        <f t="shared" si="38"/>
        <v>Re</v>
      </c>
      <c r="V42" s="185" t="str">
        <f t="shared" si="39"/>
        <v>,</v>
      </c>
      <c r="W42" s="177" t="str">
        <f t="shared" si="40"/>
        <v>m9</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B43" t="s">
        <v>2282</v>
      </c>
      <c r="C43" s="284" t="s">
        <v>2636</v>
      </c>
      <c r="D43" s="227" t="s">
        <v>1112</v>
      </c>
      <c r="E43" s="227" t="s">
        <v>1121</v>
      </c>
      <c r="F43" s="227"/>
      <c r="G43" s="227"/>
      <c r="H43" s="227"/>
      <c r="I43" s="227"/>
      <c r="J43" s="227"/>
      <c r="K43" s="227"/>
      <c r="L43" s="210" t="str">
        <f>IF(C43="","",_xlfn.CONCAT("            { line: ","""",C43,", ",M43:AN43,""", sC: ","""",B43,"""},  ]},"))</f>
        <v xml:space="preserve">            { line: "AQUEDAH, AQUEDAH., (La,m,15)", sC: "as"},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6.5" thickTop="1" thickBot="1">
      <c r="C44" s="297"/>
      <c r="D44" s="298"/>
      <c r="E44" s="298"/>
      <c r="F44" s="298"/>
      <c r="G44" s="298"/>
      <c r="H44" s="298"/>
      <c r="I44" s="298"/>
      <c r="J44" s="298"/>
      <c r="K44" s="298"/>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A45">
        <f>+A39+1</f>
        <v>11</v>
      </c>
      <c r="B45" t="s">
        <v>2584</v>
      </c>
      <c r="C45" s="251" t="s">
        <v>2641</v>
      </c>
      <c r="D45" s="228" t="s">
        <v>1112</v>
      </c>
      <c r="E45" s="228" t="s">
        <v>1121</v>
      </c>
      <c r="F45" s="230" t="s">
        <v>1114</v>
      </c>
      <c r="G45" s="230" t="s">
        <v>2631</v>
      </c>
      <c r="H45" s="228"/>
      <c r="I45" s="228"/>
      <c r="J45" s="232"/>
      <c r="K45" s="232"/>
      <c r="L45" s="271" t="str">
        <f t="shared" si="0"/>
        <v xml:space="preserve">            { line: "«ÁTAME, ÁTAME FUERTE,, (La,m,15)(Re,m9,250)", sC: "ta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12</v>
      </c>
      <c r="B46" t="s">
        <v>2282</v>
      </c>
      <c r="C46" s="251" t="s">
        <v>2642</v>
      </c>
      <c r="D46" s="228" t="s">
        <v>1112</v>
      </c>
      <c r="E46" s="228" t="s">
        <v>1121</v>
      </c>
      <c r="F46" s="230"/>
      <c r="G46" s="230"/>
      <c r="H46" s="228"/>
      <c r="I46" s="228"/>
      <c r="J46" s="232"/>
      <c r="K46" s="232"/>
      <c r="L46" s="271" t="str">
        <f t="shared" si="0"/>
        <v xml:space="preserve">            { line: "PADRE MÍO, QUE YO NO ME RESISTA.», (La,m,15)", sC: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36.5" thickTop="1" thickBot="1">
      <c r="C47" s="293"/>
      <c r="D47" s="300"/>
      <c r="E47" s="300"/>
      <c r="F47" s="300"/>
      <c r="G47" s="300"/>
      <c r="H47" s="300"/>
      <c r="I47" s="300"/>
      <c r="J47" s="300"/>
      <c r="K47" s="300"/>
      <c r="L47" s="212" t="s">
        <v>2299</v>
      </c>
      <c r="M47" s="218" t="str">
        <f t="shared" ref="M47" si="58">IF(N47="","","(")</f>
        <v/>
      </c>
      <c r="N47" s="183" t="str">
        <f t="shared" ref="N47" si="59">IF(D47="","",D47)</f>
        <v/>
      </c>
      <c r="O47" s="216" t="str">
        <f t="shared" ref="O47" si="60">IF(N47="","",",")</f>
        <v/>
      </c>
      <c r="P47" s="225" t="str">
        <f t="shared" ref="P47" si="61">IF(E47="","",E47)</f>
        <v/>
      </c>
      <c r="Q47" s="217" t="str">
        <f t="shared" ref="Q47" si="62">IF(N47="","",",")</f>
        <v/>
      </c>
      <c r="R47" s="168" t="str">
        <f t="shared" ref="R47" si="63">IF(N47="","",15)</f>
        <v/>
      </c>
      <c r="S47" s="218" t="str">
        <f t="shared" ref="S47" si="64">IF(N47="","",")")</f>
        <v/>
      </c>
      <c r="T47" s="219" t="str">
        <f t="shared" ref="T47" si="65">IF(U47="","","(")</f>
        <v/>
      </c>
      <c r="U47" s="181" t="str">
        <f t="shared" ref="U47" si="66">IF(F47="","",F47)</f>
        <v/>
      </c>
      <c r="V47" s="185" t="str">
        <f t="shared" ref="V47" si="67">IF(U47="","",",")</f>
        <v/>
      </c>
      <c r="W47" s="177" t="str">
        <f t="shared" ref="W47" si="68">IF(G47="","",G47)</f>
        <v/>
      </c>
      <c r="X47" s="185" t="str">
        <f t="shared" ref="X47" si="69">IF(U47="","",",")</f>
        <v/>
      </c>
      <c r="Y47" s="185" t="str">
        <f t="shared" ref="Y47" si="70">IF(U47="","",250)</f>
        <v/>
      </c>
      <c r="Z47" s="218" t="str">
        <f t="shared" ref="Z47" si="71">IF(U47="","",")")</f>
        <v/>
      </c>
      <c r="AA47" s="175" t="str">
        <f t="shared" ref="AA47" si="72">IF(AB47="","","(")</f>
        <v/>
      </c>
      <c r="AB47" s="183" t="str">
        <f t="shared" ref="AB47" si="73">IF(H47="","",H47)</f>
        <v/>
      </c>
      <c r="AC47" s="184" t="str">
        <f t="shared" ref="AC47" si="74">IF(AB47="","",",")</f>
        <v/>
      </c>
      <c r="AD47" s="225" t="str">
        <f t="shared" ref="AD47" si="75">IF(I47="","",I47)</f>
        <v/>
      </c>
      <c r="AE47" s="176" t="str">
        <f t="shared" ref="AE47" si="76">IF(AB47="","",",")</f>
        <v/>
      </c>
      <c r="AF47" s="168" t="str">
        <f t="shared" ref="AF47" si="77">IF(AB47="","",350)</f>
        <v/>
      </c>
      <c r="AG47" s="168" t="str">
        <f t="shared" ref="AG47" si="78">IF(AB47="","",")")</f>
        <v/>
      </c>
      <c r="AH47" s="179" t="str">
        <f t="shared" ref="AH47" si="79">IF(AI47="","","(")</f>
        <v/>
      </c>
      <c r="AI47" s="256" t="str">
        <f t="shared" ref="AI47" si="80">IF(J47="","",J47)</f>
        <v/>
      </c>
      <c r="AJ47" s="185" t="str">
        <f t="shared" ref="AJ47" si="81">IF(AI47="","",",")</f>
        <v/>
      </c>
      <c r="AK47" s="185" t="str">
        <f t="shared" ref="AK47" si="82">IF(K47="","",K47)</f>
        <v/>
      </c>
      <c r="AL47" s="185" t="str">
        <f t="shared" ref="AL47" si="83">IF(AI47="","",",")</f>
        <v/>
      </c>
      <c r="AM47" s="185" t="str">
        <f t="shared" ref="AM47" si="84">IF(AI47="","",450)</f>
        <v/>
      </c>
      <c r="AN47" s="185" t="str">
        <f t="shared" ref="AN47" si="85">IF(AI47="","",")")</f>
        <v/>
      </c>
    </row>
    <row r="48" spans="1:40" ht="24.5" thickTop="1" thickBot="1">
      <c r="A48">
        <f>+A44+1</f>
        <v>1</v>
      </c>
      <c r="B48" t="s">
        <v>2540</v>
      </c>
      <c r="C48" s="13" t="s">
        <v>2643</v>
      </c>
      <c r="D48" s="257" t="s">
        <v>1112</v>
      </c>
      <c r="E48" s="257" t="s">
        <v>1121</v>
      </c>
      <c r="F48" s="230"/>
      <c r="G48" s="230"/>
      <c r="H48" s="228"/>
      <c r="I48" s="228"/>
      <c r="J48" s="232"/>
      <c r="K48" s="232"/>
      <c r="L48" s="271" t="str">
        <f t="shared" ref="L48:L50" si="86">IF(C48="","",_xlfn.CONCAT("            { line: ","""",C48,", ",M48:AN48,""", sC: ","""",B48,"""},"))</f>
        <v xml:space="preserve">            { line: "Venid y ved la fe sobre la tierra,, (La,m,15)", sC: "tc"},</v>
      </c>
      <c r="M48" s="218" t="str">
        <f t="shared" ref="M48:M50" si="87">IF(N48="","","(")</f>
        <v>(</v>
      </c>
      <c r="N48" s="183" t="str">
        <f t="shared" ref="N48:N50" si="88">IF(D48="","",D48)</f>
        <v>La</v>
      </c>
      <c r="O48" s="216" t="str">
        <f t="shared" ref="O48:O50" si="89">IF(N48="","",",")</f>
        <v>,</v>
      </c>
      <c r="P48" s="225" t="str">
        <f t="shared" ref="P48:P50" si="90">IF(E48="","",E48)</f>
        <v>m</v>
      </c>
      <c r="Q48" s="217" t="str">
        <f t="shared" ref="Q48:Q50" si="91">IF(N48="","",",")</f>
        <v>,</v>
      </c>
      <c r="R48" s="168">
        <f t="shared" ref="R48:R50" si="92">IF(N48="","",15)</f>
        <v>15</v>
      </c>
      <c r="S48" s="218" t="str">
        <f t="shared" ref="S48:S50" si="93">IF(N48="","",")")</f>
        <v>)</v>
      </c>
      <c r="T48" s="219" t="str">
        <f t="shared" ref="T48:T50" si="94">IF(U48="","","(")</f>
        <v/>
      </c>
      <c r="U48" s="181" t="str">
        <f t="shared" ref="U48:U50" si="95">IF(F48="","",F48)</f>
        <v/>
      </c>
      <c r="V48" s="185" t="str">
        <f t="shared" ref="V48:V50" si="96">IF(U48="","",",")</f>
        <v/>
      </c>
      <c r="W48" s="177" t="str">
        <f t="shared" ref="W48:W50" si="97">IF(G48="","",G48)</f>
        <v/>
      </c>
      <c r="X48" s="185" t="str">
        <f t="shared" ref="X48:X50" si="98">IF(U48="","",",")</f>
        <v/>
      </c>
      <c r="Y48" s="185" t="str">
        <f t="shared" ref="Y48:Y50" si="99">IF(U48="","",250)</f>
        <v/>
      </c>
      <c r="Z48" s="218" t="str">
        <f t="shared" ref="Z48:Z50" si="100">IF(U48="","",")")</f>
        <v/>
      </c>
      <c r="AA48" s="175" t="str">
        <f t="shared" ref="AA48:AA50" si="101">IF(AB48="","","(")</f>
        <v/>
      </c>
      <c r="AB48" s="183" t="str">
        <f t="shared" ref="AB48:AB50" si="102">IF(H48="","",H48)</f>
        <v/>
      </c>
      <c r="AC48" s="184" t="str">
        <f t="shared" ref="AC48:AC50" si="103">IF(AB48="","",",")</f>
        <v/>
      </c>
      <c r="AD48" s="225" t="str">
        <f t="shared" ref="AD48:AD50" si="104">IF(I48="","",I48)</f>
        <v/>
      </c>
      <c r="AE48" s="176" t="str">
        <f t="shared" ref="AE48:AE50" si="105">IF(AB48="","",",")</f>
        <v/>
      </c>
      <c r="AF48" s="168" t="str">
        <f t="shared" ref="AF48:AF50" si="106">IF(AB48="","",350)</f>
        <v/>
      </c>
      <c r="AG48" s="168" t="str">
        <f t="shared" ref="AG48:AG50" si="107">IF(AB48="","",")")</f>
        <v/>
      </c>
      <c r="AH48" s="179" t="str">
        <f t="shared" ref="AH48:AH50" si="108">IF(AI48="","","(")</f>
        <v/>
      </c>
      <c r="AI48" s="256" t="str">
        <f t="shared" ref="AI48:AI50" si="109">IF(J48="","",J48)</f>
        <v/>
      </c>
      <c r="AJ48" s="185" t="str">
        <f t="shared" ref="AJ48:AJ50" si="110">IF(AI48="","",",")</f>
        <v/>
      </c>
      <c r="AK48" s="185" t="str">
        <f t="shared" ref="AK48:AK50" si="111">IF(K48="","",K48)</f>
        <v/>
      </c>
      <c r="AL48" s="185" t="str">
        <f t="shared" ref="AL48:AL50" si="112">IF(AI48="","",",")</f>
        <v/>
      </c>
      <c r="AM48" s="185" t="str">
        <f t="shared" ref="AM48:AM50" si="113">IF(AI48="","",450)</f>
        <v/>
      </c>
      <c r="AN48" s="185" t="str">
        <f t="shared" ref="AN48:AN50" si="114">IF(AI48="","",")")</f>
        <v/>
      </c>
    </row>
    <row r="49" spans="1:40" ht="24.5" thickTop="1" thickBot="1">
      <c r="A49">
        <f t="shared" si="29"/>
        <v>2</v>
      </c>
      <c r="C49" s="13" t="s">
        <v>2644</v>
      </c>
      <c r="D49" s="257" t="s">
        <v>1114</v>
      </c>
      <c r="E49" s="257" t="s">
        <v>1121</v>
      </c>
      <c r="F49" s="230"/>
      <c r="G49" s="230"/>
      <c r="H49" s="228"/>
      <c r="I49" s="228"/>
      <c r="J49" s="232"/>
      <c r="K49" s="232"/>
      <c r="L49" s="271" t="str">
        <f t="shared" si="86"/>
        <v xml:space="preserve">            { line: "venid y ved la fe sobre la tierra,, (Re,m,15)", sC: ""},</v>
      </c>
      <c r="M49" s="218" t="str">
        <f t="shared" si="87"/>
        <v>(</v>
      </c>
      <c r="N49" s="183" t="str">
        <f t="shared" si="88"/>
        <v>Re</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1:40" ht="24.5" thickTop="1" thickBot="1">
      <c r="A50">
        <f>+A45+1</f>
        <v>12</v>
      </c>
      <c r="C50" s="13" t="s">
        <v>2645</v>
      </c>
      <c r="D50" s="257" t="s">
        <v>1114</v>
      </c>
      <c r="E50" s="257" t="s">
        <v>2631</v>
      </c>
      <c r="F50" s="230"/>
      <c r="G50" s="230"/>
      <c r="H50" s="228"/>
      <c r="I50" s="228"/>
      <c r="J50" s="232"/>
      <c r="K50" s="232"/>
      <c r="L50" s="271" t="str">
        <f t="shared" si="86"/>
        <v xml:space="preserve">            { line: "el Padre que sacrifica a su hijo,, (Re,m9,15)", sC: ""},</v>
      </c>
      <c r="M50" s="218" t="str">
        <f t="shared" si="87"/>
        <v>(</v>
      </c>
      <c r="N50" s="183" t="str">
        <f t="shared" si="88"/>
        <v>Re</v>
      </c>
      <c r="O50" s="216" t="str">
        <f t="shared" si="89"/>
        <v>,</v>
      </c>
      <c r="P50" s="225" t="str">
        <f t="shared" si="90"/>
        <v>m9</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4.5" thickTop="1" thickBot="1">
      <c r="A51">
        <f>+A46+1</f>
        <v>13</v>
      </c>
      <c r="C51" s="13" t="s">
        <v>2646</v>
      </c>
      <c r="D51" s="257"/>
      <c r="E51" s="257"/>
      <c r="F51" s="230"/>
      <c r="G51" s="230"/>
      <c r="H51" s="228"/>
      <c r="I51" s="228"/>
      <c r="J51" s="232"/>
      <c r="K51" s="232"/>
      <c r="L51" s="271" t="str">
        <f t="shared" si="0"/>
        <v xml:space="preserve">            { line: "y el hijo querido,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29"/>
        <v>14</v>
      </c>
      <c r="C52" s="13" t="s">
        <v>2647</v>
      </c>
      <c r="D52" s="257" t="s">
        <v>1111</v>
      </c>
      <c r="E52" s="257">
        <v>7</v>
      </c>
      <c r="F52" s="230"/>
      <c r="G52" s="230"/>
      <c r="H52" s="228"/>
      <c r="I52" s="228"/>
      <c r="J52" s="232"/>
      <c r="K52" s="232"/>
      <c r="L52" s="271" t="str">
        <f t="shared" si="0"/>
        <v xml:space="preserve">            { line: "que le ofrece su cuello., (Mi,7,15)", sC: ""},</v>
      </c>
      <c r="M52" s="218" t="str">
        <f t="shared" si="7"/>
        <v>(</v>
      </c>
      <c r="N52" s="183" t="str">
        <f t="shared" si="1"/>
        <v>Mi</v>
      </c>
      <c r="O52" s="216" t="str">
        <f t="shared" si="8"/>
        <v>,</v>
      </c>
      <c r="P52" s="225">
        <f t="shared" si="2"/>
        <v>7</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6.5" thickTop="1" thickBot="1">
      <c r="C53" s="297"/>
      <c r="D53" s="298"/>
      <c r="E53" s="298"/>
      <c r="F53" s="298"/>
      <c r="G53" s="298"/>
      <c r="H53" s="298"/>
      <c r="I53" s="298"/>
      <c r="J53" s="298"/>
      <c r="K53" s="298"/>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4.5" thickTop="1" thickBot="1">
      <c r="C54" s="203" t="s">
        <v>2422</v>
      </c>
      <c r="D54" s="224"/>
      <c r="E54" s="224"/>
      <c r="F54" s="224"/>
      <c r="G54" s="224"/>
      <c r="H54" s="224"/>
      <c r="I54" s="224"/>
      <c r="J54" s="224"/>
      <c r="K54" s="224"/>
      <c r="L54" s="208" t="s">
        <v>2411</v>
      </c>
      <c r="M54" s="218" t="str">
        <f t="shared" ref="M54:M56" si="115">IF(N54="","","(")</f>
        <v/>
      </c>
      <c r="N54" s="183" t="str">
        <f t="shared" ref="N54:N56" si="116">IF(D54="","",D54)</f>
        <v/>
      </c>
      <c r="O54" s="216" t="str">
        <f t="shared" ref="O54:O56" si="117">IF(N54="","",",")</f>
        <v/>
      </c>
      <c r="P54" s="225" t="str">
        <f t="shared" ref="P54:P56" si="118">IF(E54="","",E54)</f>
        <v/>
      </c>
      <c r="Q54" s="217" t="str">
        <f t="shared" ref="Q54:Q56" si="119">IF(N54="","",",")</f>
        <v/>
      </c>
      <c r="R54" s="168" t="str">
        <f t="shared" ref="R54:R56" si="120">IF(N54="","",15)</f>
        <v/>
      </c>
      <c r="S54" s="218" t="str">
        <f t="shared" ref="S54:S56" si="121">IF(N54="","",")")</f>
        <v/>
      </c>
      <c r="T54" s="219" t="str">
        <f t="shared" ref="T54:T56" si="122">IF(U54="","","(")</f>
        <v/>
      </c>
      <c r="U54" s="181" t="str">
        <f t="shared" ref="U54:U56" si="123">IF(F54="","",F54)</f>
        <v/>
      </c>
      <c r="V54" s="185" t="str">
        <f t="shared" ref="V54:V56" si="124">IF(U54="","",",")</f>
        <v/>
      </c>
      <c r="W54" s="177" t="str">
        <f t="shared" ref="W54:W56" si="125">IF(G54="","",G54)</f>
        <v/>
      </c>
      <c r="X54" s="185" t="str">
        <f t="shared" ref="X54:X56" si="126">IF(U54="","",",")</f>
        <v/>
      </c>
      <c r="Y54" s="185" t="str">
        <f t="shared" ref="Y54:Y56" si="127">IF(U54="","",250)</f>
        <v/>
      </c>
      <c r="Z54" s="218" t="str">
        <f t="shared" ref="Z54:Z56" si="128">IF(U54="","",")")</f>
        <v/>
      </c>
      <c r="AA54" s="175" t="str">
        <f t="shared" ref="AA54:AA56" si="129">IF(AB54="","","(")</f>
        <v/>
      </c>
      <c r="AB54" s="183" t="str">
        <f t="shared" ref="AB54:AB56" si="130">IF(H54="","",H54)</f>
        <v/>
      </c>
      <c r="AC54" s="184" t="str">
        <f t="shared" ref="AC54:AC56" si="131">IF(AB54="","",",")</f>
        <v/>
      </c>
      <c r="AD54" s="225" t="str">
        <f t="shared" ref="AD54:AD56" si="132">IF(I54="","",I54)</f>
        <v/>
      </c>
      <c r="AE54" s="176" t="str">
        <f t="shared" ref="AE54:AE56" si="133">IF(AB54="","",",")</f>
        <v/>
      </c>
      <c r="AF54" s="168" t="str">
        <f t="shared" ref="AF54:AF56" si="134">IF(AB54="","",350)</f>
        <v/>
      </c>
      <c r="AG54" s="168" t="str">
        <f t="shared" ref="AG54:AG56" si="135">IF(AB54="","",")")</f>
        <v/>
      </c>
      <c r="AH54" s="179" t="str">
        <f t="shared" ref="AH54:AH56" si="136">IF(AI54="","","(")</f>
        <v/>
      </c>
      <c r="AI54" s="256" t="str">
        <f t="shared" ref="AI54:AI56" si="137">IF(J54="","",J54)</f>
        <v/>
      </c>
      <c r="AJ54" s="185" t="str">
        <f t="shared" ref="AJ54:AJ56" si="138">IF(AI54="","",",")</f>
        <v/>
      </c>
      <c r="AK54" s="185" t="str">
        <f t="shared" ref="AK54:AK56" si="139">IF(K54="","",K54)</f>
        <v/>
      </c>
      <c r="AL54" s="185" t="str">
        <f t="shared" ref="AL54:AL56" si="140">IF(AI54="","",",")</f>
        <v/>
      </c>
      <c r="AM54" s="185" t="str">
        <f t="shared" ref="AM54:AM56" si="141">IF(AI54="","",450)</f>
        <v/>
      </c>
      <c r="AN54" s="185" t="str">
        <f t="shared" ref="AN54:AN56" si="142">IF(AI54="","",")")</f>
        <v/>
      </c>
    </row>
    <row r="55" spans="1:40" ht="24.5" thickTop="1" thickBot="1">
      <c r="B55" t="s">
        <v>2584</v>
      </c>
      <c r="C55" s="285" t="s">
        <v>2635</v>
      </c>
      <c r="D55" s="227" t="s">
        <v>1112</v>
      </c>
      <c r="E55" s="227" t="s">
        <v>1121</v>
      </c>
      <c r="F55" s="227" t="s">
        <v>1114</v>
      </c>
      <c r="G55" s="227" t="s">
        <v>2631</v>
      </c>
      <c r="H55" s="227"/>
      <c r="I55" s="227"/>
      <c r="J55" s="227"/>
      <c r="K55" s="227"/>
      <c r="L55" s="283" t="str">
        <f>IF(C55="","",_xlfn.CONCAT("       triggerLine: ","""",C55,", ",M55:AN55,""", sC: ","""",B55,""", lines: ["))</f>
        <v xml:space="preserve">       triggerLine: "AQUEDAH, AQUEDAH,, (La,m,15)(Re,m9,250)", sC: "ta as", lines: [</v>
      </c>
      <c r="M55" s="218" t="str">
        <f t="shared" si="115"/>
        <v>(</v>
      </c>
      <c r="N55" s="183" t="str">
        <f t="shared" si="116"/>
        <v>La</v>
      </c>
      <c r="O55" s="216" t="str">
        <f t="shared" si="117"/>
        <v>,</v>
      </c>
      <c r="P55" s="225" t="str">
        <f t="shared" si="118"/>
        <v>m</v>
      </c>
      <c r="Q55" s="217" t="str">
        <f t="shared" si="119"/>
        <v>,</v>
      </c>
      <c r="R55" s="168">
        <f t="shared" si="120"/>
        <v>15</v>
      </c>
      <c r="S55" s="218" t="str">
        <f t="shared" si="121"/>
        <v>)</v>
      </c>
      <c r="T55" s="219" t="str">
        <f t="shared" si="122"/>
        <v>(</v>
      </c>
      <c r="U55" s="181" t="str">
        <f t="shared" si="123"/>
        <v>Re</v>
      </c>
      <c r="V55" s="185" t="str">
        <f t="shared" si="124"/>
        <v>,</v>
      </c>
      <c r="W55" s="177" t="str">
        <f t="shared" si="125"/>
        <v>m9</v>
      </c>
      <c r="X55" s="185" t="str">
        <f t="shared" si="126"/>
        <v>,</v>
      </c>
      <c r="Y55" s="185">
        <f t="shared" si="127"/>
        <v>250</v>
      </c>
      <c r="Z55" s="218" t="str">
        <f t="shared" si="128"/>
        <v>)</v>
      </c>
      <c r="AA55" s="175" t="str">
        <f t="shared" si="129"/>
        <v/>
      </c>
      <c r="AB55" s="183" t="str">
        <f t="shared" si="130"/>
        <v/>
      </c>
      <c r="AC55" s="184" t="str">
        <f t="shared" si="131"/>
        <v/>
      </c>
      <c r="AD55" s="225" t="str">
        <f t="shared" si="132"/>
        <v/>
      </c>
      <c r="AE55" s="176" t="str">
        <f t="shared" si="133"/>
        <v/>
      </c>
      <c r="AF55" s="168" t="str">
        <f t="shared" si="134"/>
        <v/>
      </c>
      <c r="AG55" s="168" t="str">
        <f t="shared" si="135"/>
        <v/>
      </c>
      <c r="AH55" s="179" t="str">
        <f t="shared" si="136"/>
        <v/>
      </c>
      <c r="AI55" s="256" t="str">
        <f t="shared" si="137"/>
        <v/>
      </c>
      <c r="AJ55" s="185" t="str">
        <f t="shared" si="138"/>
        <v/>
      </c>
      <c r="AK55" s="185" t="str">
        <f t="shared" si="139"/>
        <v/>
      </c>
      <c r="AL55" s="185" t="str">
        <f t="shared" si="140"/>
        <v/>
      </c>
      <c r="AM55" s="185" t="str">
        <f t="shared" si="141"/>
        <v/>
      </c>
      <c r="AN55" s="185" t="str">
        <f t="shared" si="142"/>
        <v/>
      </c>
    </row>
    <row r="56" spans="1:40" ht="24.5" thickTop="1" thickBot="1">
      <c r="B56" t="s">
        <v>2282</v>
      </c>
      <c r="C56" s="284" t="s">
        <v>2636</v>
      </c>
      <c r="D56" s="227" t="s">
        <v>1112</v>
      </c>
      <c r="E56" s="227" t="s">
        <v>1121</v>
      </c>
      <c r="F56" s="227"/>
      <c r="G56" s="227"/>
      <c r="H56" s="227"/>
      <c r="I56" s="227"/>
      <c r="J56" s="227"/>
      <c r="K56" s="227"/>
      <c r="L56" s="210" t="str">
        <f>IF(C56="","",_xlfn.CONCAT("            { line: ","""",C56,", ",M56:AN56,""", sC: ","""",B56,"""},  ]},"))</f>
        <v xml:space="preserve">            { line: "AQUEDAH, AQUEDAH., (La,m,15)", sC: "as"},  ]},</v>
      </c>
      <c r="M56" s="218" t="str">
        <f t="shared" si="115"/>
        <v>(</v>
      </c>
      <c r="N56" s="183" t="str">
        <f t="shared" si="116"/>
        <v>La</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1:40" ht="24" customHeight="1">
      <c r="B57" s="211"/>
      <c r="C57" s="211"/>
      <c r="D57" s="211"/>
      <c r="E57" s="211"/>
      <c r="F57" s="211"/>
      <c r="G57" s="211"/>
      <c r="H57" s="211"/>
      <c r="I57" s="211"/>
      <c r="J57" s="211"/>
      <c r="K57" s="211"/>
      <c r="L57" s="213" t="str">
        <f ca="1">_xlfn.CONCAT("]}, // ULTIMA LINEA DEL CANTO: ",L1)</f>
        <v>]}, // ULTIMA LINEA DEL CANTO: AQUEDAH</v>
      </c>
      <c r="M57" s="211"/>
    </row>
    <row r="58" spans="1:40" ht="20.5">
      <c r="L58" s="214" t="s">
        <v>2316</v>
      </c>
      <c r="M58" s="166"/>
    </row>
    <row r="59" spans="1:40">
      <c r="M5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C18DAEC-7952-4593-AC97-EC9184F96D42}">
          <x14:formula1>
            <xm:f>List!$B$1:$B$4</xm:f>
          </x14:formula1>
          <xm:sqref>C12</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3B467-D28E-4C50-8724-196066F0DF49}">
  <sheetPr codeName="Sheet38">
    <tabColor rgb="FF00B0F0"/>
  </sheetPr>
  <dimension ref="A1:AN77"/>
  <sheetViews>
    <sheetView zoomScale="85" zoomScaleNormal="85" workbookViewId="0">
      <pane xSplit="2" ySplit="1" topLeftCell="C3"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20</v>
      </c>
      <c r="E1" s="148"/>
      <c r="F1" s="148"/>
      <c r="G1" s="148"/>
      <c r="H1" s="148"/>
      <c r="I1" s="148"/>
      <c r="J1" s="148"/>
      <c r="K1" s="148"/>
      <c r="L1" s="165" t="str">
        <f ca="1">VLOOKUP(C1,'Codigo Canto'!A3:AQ236,38,FALSE)</f>
        <v>ASÍ HABLA EL AMÉN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ASÍ HABLA EL AMÉN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asihablaelamen</v>
      </c>
      <c r="L7" s="164" t="str">
        <f ca="1">_xlfn.CONCAT("        id: ","""",C7,"""",",")</f>
        <v xml:space="preserve">        id: "asihablaelamen",</v>
      </c>
    </row>
    <row r="8" spans="2:32" ht="23">
      <c r="C8" t="str">
        <f ca="1">PROPER(L1)</f>
        <v>Así Habla El Amén</v>
      </c>
      <c r="L8" s="164" t="str">
        <f ca="1">_xlfn.CONCAT("        tt: ","""",C8,"""",",")</f>
        <v xml:space="preserve">        tt: "Así Habla El Amén",</v>
      </c>
    </row>
    <row r="9" spans="2:32" ht="23">
      <c r="C9" t="str">
        <f ca="1">PROPER(L1)</f>
        <v>Así Habla El Amén</v>
      </c>
      <c r="L9" s="164" t="str">
        <f ca="1">_xlfn.CONCAT("        title: ","""",C9,"""",",")</f>
        <v xml:space="preserve">        title: "Así Habla El Amén",</v>
      </c>
    </row>
    <row r="10" spans="2:32" ht="23">
      <c r="C10" t="str">
        <f ca="1">VLOOKUP(C1,'Codigo Canto'!A3:AQ236,12,FALSE)</f>
        <v>Ap 3,14-20</v>
      </c>
      <c r="L10" s="164" t="str">
        <f ca="1">_xlfn.CONCAT("        ","subtitle: ","""",C10,"""",",")</f>
        <v xml:space="preserve">        subtitle: "Ap 3,14-20",</v>
      </c>
    </row>
    <row r="11" spans="2:32" ht="23">
      <c r="C11" t="str">
        <f ca="1">VLOOKUP(C1,Codigo!A3:AP240,42,FALSE)</f>
        <v>category: ["PreCatecumenado","Virgen","Nuevo Testamento"],</v>
      </c>
      <c r="L11" s="164" t="str">
        <f ca="1">_xlfn.CONCAT("        ",C11)</f>
        <v xml:space="preserve">        category: ["PreCatecumenado","Virgen","Nuevo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20</v>
      </c>
      <c r="L15" s="164" t="str">
        <f ca="1">_xlfn.CONCAT("        dbno: ","""",C15,"""",",")</f>
        <v xml:space="preserve">        dbno: "20",</v>
      </c>
    </row>
    <row r="16" spans="2:32" ht="23">
      <c r="L16" s="164" t="str">
        <f>_xlfn.CONCAT("        notes: ","""",C16,"""",",")</f>
        <v xml:space="preserve">        notes: "",</v>
      </c>
    </row>
    <row r="17" spans="1:40" ht="23">
      <c r="C17" t="s">
        <v>2347</v>
      </c>
      <c r="L17" s="164" t="str">
        <f>_xlfn.CONCAT("        mant: ","""",C17,"""",",")</f>
        <v xml:space="preserve">        mant: "Si",</v>
      </c>
    </row>
    <row r="18" spans="1:40" ht="23">
      <c r="C18" t="str">
        <f ca="1">C7</f>
        <v>asihablaelamen</v>
      </c>
      <c r="L18" s="164" t="str">
        <f ca="1">_xlfn.CONCAT("        audioSrc: ","""/audio/",C18,".mp3""",",")</f>
        <v xml:space="preserve">        audioSrc: "/audio/asihablaelamen.mp3",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19</v>
      </c>
      <c r="C24" t="str">
        <f ca="1">VLOOKUP(B24,Buscador!A3:AP240,31,FALSE)</f>
        <v>/resucito/src/index.html?canto=aquedah</v>
      </c>
      <c r="L24" s="164" t="str">
        <f ca="1">_xlfn.CONCAT("        ant: ","""",C24,"""",",")</f>
        <v xml:space="preserve">        ant: "/resucito/src/index.html?canto=aquedah",</v>
      </c>
    </row>
    <row r="25" spans="1:40" ht="23">
      <c r="B25">
        <f ca="1">+C1+1</f>
        <v>21</v>
      </c>
      <c r="C25" t="str">
        <f ca="1">VLOOKUP(B25,Buscador!A3:AP240,31,FALSE)</f>
        <v>/resucito/src/index.html?canto=avemariai</v>
      </c>
      <c r="L25" s="164" t="str">
        <f ca="1">_xlfn.CONCAT("        sig: ","""",C25,"""",",")</f>
        <v xml:space="preserve">        sig: "/resucito/src/index.html?canto=avemariai",</v>
      </c>
    </row>
    <row r="26" spans="1:40" ht="23">
      <c r="L26" s="48" t="s">
        <v>2279</v>
      </c>
    </row>
    <row r="27" spans="1:40" ht="36" thickBot="1">
      <c r="L27" s="212" t="s">
        <v>2313</v>
      </c>
    </row>
    <row r="28" spans="1:40" ht="24.5" thickTop="1" thickBot="1">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4.5" thickTop="1" thickBot="1">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4.5" thickTop="1" thickBot="1">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2348</v>
      </c>
      <c r="D31" s="228" t="s">
        <v>1114</v>
      </c>
      <c r="E31" s="228"/>
      <c r="F31" s="230"/>
      <c r="G31" s="230"/>
      <c r="H31" s="228"/>
      <c r="I31" s="228"/>
      <c r="J31" s="232"/>
      <c r="K31" s="232"/>
      <c r="L31" s="271" t="str">
        <f t="shared" si="0"/>
        <v xml:space="preserve">            { line: "Hacía calor aquel día,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8</v>
      </c>
      <c r="C35" s="13" t="s">
        <v>2353</v>
      </c>
      <c r="D35" s="228" t="s">
        <v>1122</v>
      </c>
      <c r="E35" s="228"/>
      <c r="F35" s="230"/>
      <c r="G35" s="230"/>
      <c r="H35" s="228"/>
      <c r="I35" s="228"/>
      <c r="J35" s="232"/>
      <c r="K35" s="232"/>
      <c r="L35" s="271" t="str">
        <f t="shared" si="0"/>
        <v xml:space="preserve">            { line: "Alzando los ojos, miró, (Sol,,15)",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11</v>
      </c>
      <c r="C38" s="13" t="s">
        <v>2356</v>
      </c>
      <c r="D38" s="228" t="s">
        <v>1111</v>
      </c>
      <c r="E38" s="228"/>
      <c r="F38" s="230"/>
      <c r="G38" s="230"/>
      <c r="H38" s="228"/>
      <c r="I38" s="228"/>
      <c r="J38" s="232"/>
      <c r="K38" s="232"/>
      <c r="L38" s="271" t="str">
        <f t="shared" si="0"/>
        <v xml:space="preserve">            { line: "En cuanto los vio,, (Mi,,15)", sC: ""},</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13</v>
      </c>
      <c r="C40" s="13" t="s">
        <v>2358</v>
      </c>
      <c r="D40" s="228" t="s">
        <v>1122</v>
      </c>
      <c r="E40" s="228"/>
      <c r="F40" s="230"/>
      <c r="G40" s="230"/>
      <c r="H40" s="228"/>
      <c r="I40" s="228"/>
      <c r="J40" s="232"/>
      <c r="K40" s="232"/>
      <c r="L40" s="271" t="str">
        <f t="shared" si="0"/>
        <v xml:space="preserve">            { line: "«Oh Señor mío,,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14</v>
      </c>
      <c r="C41" s="13" t="s">
        <v>2359</v>
      </c>
      <c r="D41" s="228" t="s">
        <v>1113</v>
      </c>
      <c r="E41" s="228"/>
      <c r="F41" s="230"/>
      <c r="G41" s="230"/>
      <c r="H41" s="228"/>
      <c r="I41" s="228"/>
      <c r="J41" s="232"/>
      <c r="K41" s="232"/>
      <c r="L41" s="271" t="str">
        <f t="shared" si="0"/>
        <v xml:space="preserve">            { line: "no pases, te ruego, sin detenerte., (Fa,,15)",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6.5" thickTop="1" thickBot="1">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+A41+1</f>
        <v>15</v>
      </c>
      <c r="B43" t="s">
        <v>2282</v>
      </c>
      <c r="C43" s="13" t="s">
        <v>2360</v>
      </c>
      <c r="D43" s="228" t="s">
        <v>1112</v>
      </c>
      <c r="E43" s="228" t="s">
        <v>1121</v>
      </c>
      <c r="F43" s="230"/>
      <c r="G43" s="230"/>
      <c r="H43" s="228"/>
      <c r="I43" s="228"/>
      <c r="J43" s="232"/>
      <c r="K43" s="232"/>
      <c r="L43" s="282" t="str">
        <f t="shared" si="0"/>
        <v xml:space="preserve">            { line: "«SIN DETENERTE,, (La,m,15)", sC: "as"},</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5" thickTop="1" thickBot="1">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+A47+1</f>
        <v>2</v>
      </c>
      <c r="C48" s="13" t="s">
        <v>2364</v>
      </c>
      <c r="D48" s="228" t="s">
        <v>1131</v>
      </c>
      <c r="E48" s="228"/>
      <c r="F48" s="230"/>
      <c r="G48" s="230"/>
      <c r="H48" s="228"/>
      <c r="I48" s="228"/>
      <c r="J48" s="232"/>
      <c r="K48" s="232"/>
      <c r="L48" s="271" t="str">
        <f t="shared" ref="L48:L60" si="30">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ref="A49:A60" si="31">+A48+1</f>
        <v>3</v>
      </c>
      <c r="C49" s="13" t="s">
        <v>2365</v>
      </c>
      <c r="D49" s="228" t="s">
        <v>1112</v>
      </c>
      <c r="E49" s="228" t="s">
        <v>1121</v>
      </c>
      <c r="F49" s="230"/>
      <c r="G49" s="230"/>
      <c r="H49" s="228"/>
      <c r="I49" s="228"/>
      <c r="J49" s="232"/>
      <c r="K49" s="232"/>
      <c r="L49" s="271" t="str">
        <f t="shared" si="30"/>
        <v xml:space="preserve">            { line: "y reposaréis a la sombra., (La,m,15)", sC: ""},</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si="31"/>
        <v>4</v>
      </c>
      <c r="C50" s="13" t="s">
        <v>2366</v>
      </c>
      <c r="D50" s="228" t="s">
        <v>1111</v>
      </c>
      <c r="E50" s="228"/>
      <c r="F50" s="230"/>
      <c r="G50" s="230"/>
      <c r="H50" s="228"/>
      <c r="I50" s="228"/>
      <c r="J50" s="232"/>
      <c r="K50" s="232"/>
      <c r="L50" s="271" t="str">
        <f t="shared" si="30"/>
        <v xml:space="preserve">            { line: "Os traeré un bocado,,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si="31"/>
        <v>5</v>
      </c>
      <c r="C51" s="13" t="s">
        <v>2367</v>
      </c>
      <c r="D51" s="228" t="s">
        <v>1113</v>
      </c>
      <c r="E51" s="228"/>
      <c r="F51" s="230"/>
      <c r="G51" s="230"/>
      <c r="H51" s="228"/>
      <c r="I51" s="228"/>
      <c r="J51" s="232"/>
      <c r="K51" s="232"/>
      <c r="L51" s="271" t="str">
        <f t="shared" si="30"/>
        <v xml:space="preserve">            { line: "os reconfortaréis,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6</v>
      </c>
      <c r="C52" s="13" t="s">
        <v>2368</v>
      </c>
      <c r="D52" s="228" t="s">
        <v>1112</v>
      </c>
      <c r="E52" s="228" t="s">
        <v>1121</v>
      </c>
      <c r="F52" s="230"/>
      <c r="G52" s="230"/>
      <c r="H52" s="228"/>
      <c r="I52" s="228"/>
      <c r="J52" s="232"/>
      <c r="K52" s="232"/>
      <c r="L52" s="271" t="str">
        <f t="shared" si="30"/>
        <v xml:space="preserve">            { line: "y lúego seguiréis adelante., (La,m,15)", sC: ""},</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7</v>
      </c>
      <c r="B53" t="s">
        <v>1079</v>
      </c>
      <c r="C53" s="13" t="s">
        <v>2369</v>
      </c>
      <c r="D53" s="228" t="s">
        <v>1122</v>
      </c>
      <c r="E53" s="228"/>
      <c r="F53" s="230"/>
      <c r="G53" s="230"/>
      <c r="H53" s="228"/>
      <c r="I53" s="228"/>
      <c r="J53" s="232"/>
      <c r="K53" s="232"/>
      <c r="L53" s="271" t="str">
        <f t="shared" si="30"/>
        <v xml:space="preserve">            { line: "No por casualidad, (Sol,,15)", sC: "mt"},</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31"/>
        <v>8</v>
      </c>
      <c r="C54" s="13" t="s">
        <v>2370</v>
      </c>
      <c r="D54" s="228" t="s">
        <v>1113</v>
      </c>
      <c r="E54" s="228"/>
      <c r="F54" s="230"/>
      <c r="G54" s="230"/>
      <c r="H54" s="228"/>
      <c r="I54" s="228"/>
      <c r="J54" s="232"/>
      <c r="K54" s="232"/>
      <c r="L54" s="271" t="str">
        <f t="shared" si="30"/>
        <v xml:space="preserve">            { line: "habéis pasado hoy delante de mí., (Fa,,15)",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 t="shared" si="31"/>
        <v>9</v>
      </c>
      <c r="B55" t="s">
        <v>2282</v>
      </c>
      <c r="C55" s="13" t="s">
        <v>2371</v>
      </c>
      <c r="D55" s="228" t="s">
        <v>1112</v>
      </c>
      <c r="E55" s="228" t="s">
        <v>1121</v>
      </c>
      <c r="F55" s="230"/>
      <c r="G55" s="230"/>
      <c r="H55" s="228"/>
      <c r="I55" s="228"/>
      <c r="J55" s="232"/>
      <c r="K55" s="232"/>
      <c r="L55" s="282" t="str">
        <f t="shared" si="30"/>
        <v xml:space="preserve">            { line: "«OH SEÑOR MÍO,,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31"/>
        <v>10</v>
      </c>
      <c r="B56" t="s">
        <v>2282</v>
      </c>
      <c r="C56" s="13" t="s">
        <v>2361</v>
      </c>
      <c r="D56" s="228" t="s">
        <v>1122</v>
      </c>
      <c r="E56" s="228"/>
      <c r="F56" s="230"/>
      <c r="G56" s="230"/>
      <c r="H56" s="228"/>
      <c r="I56" s="228"/>
      <c r="J56" s="232"/>
      <c r="K56" s="232"/>
      <c r="L56" s="282" t="str">
        <f t="shared" si="30"/>
        <v xml:space="preserve">            { line: "NO PASES, TE RUEGO,, (Sol,,15)", sC: "as"},</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31"/>
        <v>11</v>
      </c>
      <c r="B57" t="s">
        <v>2282</v>
      </c>
      <c r="C57" s="13" t="s">
        <v>2372</v>
      </c>
      <c r="D57" s="228" t="s">
        <v>1113</v>
      </c>
      <c r="E57" s="228"/>
      <c r="F57" s="230"/>
      <c r="G57" s="230"/>
      <c r="H57" s="228"/>
      <c r="I57" s="228"/>
      <c r="J57" s="232"/>
      <c r="K57" s="232"/>
      <c r="L57" s="282" t="str">
        <f t="shared" si="30"/>
        <v xml:space="preserve">            { line: "SIN DETENERTE, SIN DETENERTE., (Fa,,15)", sC: "as"},</v>
      </c>
      <c r="M57" s="218" t="str">
        <f t="shared" si="7"/>
        <v>(</v>
      </c>
      <c r="N57" s="183" t="str">
        <f t="shared" si="1"/>
        <v>Fa</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31"/>
        <v>12</v>
      </c>
      <c r="B58" t="s">
        <v>2286</v>
      </c>
      <c r="C58" s="13" t="s">
        <v>2373</v>
      </c>
      <c r="D58" s="228" t="s">
        <v>1112</v>
      </c>
      <c r="E58" s="228" t="s">
        <v>1121</v>
      </c>
      <c r="F58" s="230"/>
      <c r="G58" s="230"/>
      <c r="H58" s="228"/>
      <c r="I58" s="228"/>
      <c r="J58" s="232"/>
      <c r="K58" s="232"/>
      <c r="L58" s="282" t="str">
        <f t="shared" si="30"/>
        <v xml:space="preserve">            { line: "SIN DETENERTE,, (La,m,15)", sC: "as mt"},</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31"/>
        <v>13</v>
      </c>
      <c r="B59" t="s">
        <v>2282</v>
      </c>
      <c r="C59" s="13" t="s">
        <v>2361</v>
      </c>
      <c r="D59" s="228" t="s">
        <v>1122</v>
      </c>
      <c r="E59" s="228"/>
      <c r="F59" s="230"/>
      <c r="G59" s="230"/>
      <c r="H59" s="228"/>
      <c r="I59" s="228"/>
      <c r="J59" s="232"/>
      <c r="K59" s="232"/>
      <c r="L59" s="282" t="str">
        <f t="shared" si="30"/>
        <v xml:space="preserve">            { line: "NO PASES, TE RUEGO,,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31"/>
        <v>14</v>
      </c>
      <c r="B60" t="s">
        <v>2282</v>
      </c>
      <c r="C60" s="13" t="s">
        <v>2362</v>
      </c>
      <c r="D60" s="228" t="s">
        <v>1113</v>
      </c>
      <c r="E60" s="228"/>
      <c r="F60" s="230"/>
      <c r="G60" s="230"/>
      <c r="H60" s="228"/>
      <c r="I60" s="228"/>
      <c r="J60" s="232"/>
      <c r="K60" s="232"/>
      <c r="L60" s="282" t="str">
        <f t="shared" si="30"/>
        <v xml:space="preserve">            { line: "SIN DETENERTE, SIN DETENERTE»., (Fa,,15)", sC: "as"},</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2.5" customHeight="1" thickTop="1" thickBot="1">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thickTop="1" thickBot="1">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si="7"/>
        <v>(</v>
      </c>
      <c r="N65" s="183" t="str">
        <f t="shared" si="1"/>
        <v>Mi</v>
      </c>
      <c r="O65" s="216" t="str">
        <f t="shared" si="8"/>
        <v>,</v>
      </c>
      <c r="P65" s="225">
        <f t="shared" si="2"/>
        <v>7</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5" thickTop="1" thickBot="1">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thickTop="1" thickBot="1">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 customHeight="1" thickTop="1" thickBot="1">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thickTop="1" thickBot="1">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thickTop="1" thickBot="1">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thickTop="1" thickBot="1">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thickTop="1" thickBot="1">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5" thickTop="1" thickBot="1">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4.5" thickTop="1" thickBot="1">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c r="B75" s="211"/>
      <c r="C75" s="211"/>
      <c r="D75" s="211"/>
      <c r="E75" s="211"/>
      <c r="F75" s="211"/>
      <c r="G75" s="211"/>
      <c r="H75" s="211"/>
      <c r="I75" s="211"/>
      <c r="J75" s="211"/>
      <c r="K75" s="211"/>
      <c r="L75" s="213" t="str">
        <f ca="1">_xlfn.CONCAT("]}, // ULTIMA LINEA DEL CANTO: ",L1)</f>
        <v>]}, // ULTIMA LINEA DEL CANTO: ASÍ HABLA EL AMÉN</v>
      </c>
      <c r="M75" s="211"/>
    </row>
    <row r="76" spans="2:40" ht="20.5">
      <c r="L76" s="214" t="s">
        <v>2316</v>
      </c>
      <c r="M76" s="166"/>
    </row>
    <row r="77" spans="2:40">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A54EAD2-6F8F-4898-A07A-AFB00267B170}">
          <x14:formula1>
            <xm:f>List!$B$1:$B$4</xm:f>
          </x14:formula1>
          <xm:sqref>C12</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6E4A0-39F7-449F-84EA-7F731504D943}">
  <sheetPr codeName="Sheet39">
    <tabColor rgb="FF00B0F0"/>
  </sheetPr>
  <dimension ref="A1:AN75"/>
  <sheetViews>
    <sheetView zoomScale="85" zoomScaleNormal="85" workbookViewId="0">
      <pane xSplit="2" ySplit="1" topLeftCell="C17" activePane="bottomRight" state="frozen"/>
      <selection pane="topRight" activeCell="C1" sqref="C1"/>
      <selection pane="bottomLeft" activeCell="A2" sqref="A2"/>
      <selection pane="bottomRight" activeCell="F42" sqref="F4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21</v>
      </c>
      <c r="E1" s="148"/>
      <c r="F1" s="148"/>
      <c r="G1" s="148"/>
      <c r="H1" s="148"/>
      <c r="I1" s="148"/>
      <c r="J1" s="148"/>
      <c r="K1" s="148"/>
      <c r="L1" s="165" t="str">
        <f ca="1">VLOOKUP(C1,'Codigo Canto'!A3:AQ236,38,FALSE)</f>
        <v>AVE MARÍA I</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AVE MARÍA I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v>
      </c>
      <c r="L7" s="164" t="str">
        <f ca="1">_xlfn.CONCAT("        id: ","""",C7,"""",",")</f>
        <v xml:space="preserve">        id: "avemariai",</v>
      </c>
    </row>
    <row r="8" spans="2:32" ht="23">
      <c r="C8" t="str">
        <f ca="1">PROPER(L1)</f>
        <v>Ave María I</v>
      </c>
      <c r="L8" s="164" t="str">
        <f ca="1">_xlfn.CONCAT("        tt: ","""",C8,"""",",")</f>
        <v xml:space="preserve">        tt: "Ave María I",</v>
      </c>
    </row>
    <row r="9" spans="2:32" ht="23">
      <c r="C9" t="str">
        <f ca="1">PROPER(L1)</f>
        <v>Ave María I</v>
      </c>
      <c r="L9" s="164" t="str">
        <f ca="1">_xlfn.CONCAT("        title: ","""",C9,"""",",")</f>
        <v xml:space="preserve">        title: "Ave María I",</v>
      </c>
    </row>
    <row r="10" spans="2:32" ht="23">
      <c r="C10" t="str">
        <f ca="1">VLOOKUP(C1,'Codigo Canto'!A3:AQ236,12,FALSE)</f>
        <v>Lc 1,28ss</v>
      </c>
      <c r="L10" s="164" t="str">
        <f ca="1">_xlfn.CONCAT("        ","subtitle: ","""",C10,"""",",")</f>
        <v xml:space="preserve">        subtitle: "Lc 1,28ss",</v>
      </c>
    </row>
    <row r="11" spans="2:32" ht="23">
      <c r="C11" t="str">
        <f ca="1">VLOOKUP(C1,Codigo!A3:AP240,42,FALSE)</f>
        <v>category: ["PreCatecumenado","Virgen","Final","Nuevo Testamento"],</v>
      </c>
      <c r="L11" s="164" t="str">
        <f ca="1">_xlfn.CONCAT("        ",C11)</f>
        <v xml:space="preserve">        category: ["PreCatecumenado","Virgen","Final","Nuevo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21</v>
      </c>
      <c r="L15" s="164" t="str">
        <f ca="1">_xlfn.CONCAT("        dbno: ","""",C15,"""",",")</f>
        <v xml:space="preserve">        dbno: "21",</v>
      </c>
    </row>
    <row r="16" spans="2:32" ht="23">
      <c r="L16" s="164" t="str">
        <f>_xlfn.CONCAT("        notes: ","""",C16,"""",",")</f>
        <v xml:space="preserve">        notes: "",</v>
      </c>
    </row>
    <row r="17" spans="1:40" ht="23">
      <c r="C17" t="s">
        <v>2347</v>
      </c>
      <c r="L17" s="164" t="str">
        <f>_xlfn.CONCAT("        mant: ","""",C17,"""",",")</f>
        <v xml:space="preserve">        mant: "Si",</v>
      </c>
    </row>
    <row r="18" spans="1:40" ht="23">
      <c r="C18" t="str">
        <f ca="1">C7</f>
        <v>avemariai</v>
      </c>
      <c r="L18" s="164" t="str">
        <f ca="1">_xlfn.CONCAT("        audioSrc: ","""/audio/",C18,".mp3""",",")</f>
        <v xml:space="preserve">        audioSrc: "/audio/avemariai.mp3",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20</v>
      </c>
      <c r="C24" t="str">
        <f ca="1">VLOOKUP(B24,Buscador!A3:AP240,31,FALSE)</f>
        <v>/resucito/src/index.html?canto=asihablaelamen</v>
      </c>
      <c r="L24" s="164" t="str">
        <f ca="1">_xlfn.CONCAT("        ant: ","""",C24,"""",",")</f>
        <v xml:space="preserve">        ant: "/resucito/src/index.html?canto=asihablaelamen",</v>
      </c>
    </row>
    <row r="25" spans="1:40" ht="23">
      <c r="B25">
        <f ca="1">+C1+1</f>
        <v>22</v>
      </c>
      <c r="C25" t="str">
        <f ca="1">VLOOKUP(B25,Buscador!A3:AP240,31,FALSE)</f>
        <v>/resucito/src/index.html?canto=avemariaii(1984)</v>
      </c>
      <c r="L25" s="164" t="str">
        <f ca="1">_xlfn.CONCAT("        sig: ","""",C25,"""",",")</f>
        <v xml:space="preserve">        sig: "/resucito/src/index.html?canto=avemariaii(1984)",</v>
      </c>
    </row>
    <row r="26" spans="1:40" ht="23">
      <c r="L26" s="48" t="s">
        <v>2279</v>
      </c>
    </row>
    <row r="27" spans="1:40" ht="36" thickBot="1">
      <c r="L27" s="212" t="s">
        <v>2313</v>
      </c>
    </row>
    <row r="28" spans="1:40" ht="24.5" thickTop="1" thickBot="1">
      <c r="A28">
        <v>1</v>
      </c>
      <c r="C28" s="13" t="s">
        <v>2674</v>
      </c>
      <c r="D28" s="257" t="s">
        <v>1131</v>
      </c>
      <c r="E28" s="257"/>
      <c r="F28" s="269" t="s">
        <v>1111</v>
      </c>
      <c r="G28" s="258"/>
      <c r="H28" s="257" t="s">
        <v>1112</v>
      </c>
      <c r="I28" s="257" t="s">
        <v>1121</v>
      </c>
      <c r="J28" s="231"/>
      <c r="K28" s="232"/>
      <c r="L28" s="271" t="str">
        <f t="shared" ref="L28:L42" si="0">IF(C28="","",_xlfn.CONCAT("            { line: ","""",C28,", ",M28:AN28,""", sC: ","""",B28,"""},"))</f>
        <v xml:space="preserve">            { line: "Ave María,, (Do,,15)(Mi,,250)(La,m,350)",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m</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4.5" thickTop="1" thickBot="1">
      <c r="A29">
        <f>+A28+1</f>
        <v>2</v>
      </c>
      <c r="C29" s="13" t="s">
        <v>2675</v>
      </c>
      <c r="D29" s="257" t="s">
        <v>1131</v>
      </c>
      <c r="E29" s="257"/>
      <c r="F29" s="269" t="s">
        <v>1111</v>
      </c>
      <c r="G29" s="258"/>
      <c r="H29" s="257" t="s">
        <v>1112</v>
      </c>
      <c r="I29" s="257" t="s">
        <v>1121</v>
      </c>
      <c r="J29" s="232"/>
      <c r="K29" s="232"/>
      <c r="L29" s="271" t="str">
        <f t="shared" si="0"/>
        <v xml:space="preserve">            { line: "llena de gracia,, (Do,,15)(Mi,,250)(La,m,350)",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La</v>
      </c>
      <c r="AC29" s="184" t="str">
        <f t="shared" ref="AC29:AC72" si="18">IF(AB29="","",",")</f>
        <v>,</v>
      </c>
      <c r="AD29" s="225" t="str">
        <f t="shared" ref="AD29:AD72" si="19">IF(I29="","",I29)</f>
        <v>m</v>
      </c>
      <c r="AE29" s="176" t="str">
        <f t="shared" ref="AE29:AE72" si="20">IF(AB29="","",",")</f>
        <v>,</v>
      </c>
      <c r="AF29" s="168">
        <f t="shared" ref="AF29:AF72" si="21">IF(AB29="","",350)</f>
        <v>350</v>
      </c>
      <c r="AG29" s="168" t="str">
        <f t="shared" ref="AG29:AG72" si="22">IF(AB29="","",")")</f>
        <v>)</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4.5" thickTop="1" thickBot="1">
      <c r="A30">
        <f t="shared" ref="A30:A42" si="29">+A29+1</f>
        <v>3</v>
      </c>
      <c r="C30" s="13" t="s">
        <v>2676</v>
      </c>
      <c r="D30" s="257" t="s">
        <v>1113</v>
      </c>
      <c r="E30" s="257"/>
      <c r="F30" s="258" t="s">
        <v>1111</v>
      </c>
      <c r="G30" s="258"/>
      <c r="H30" s="257"/>
      <c r="I30" s="257"/>
      <c r="J30" s="232"/>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2677</v>
      </c>
      <c r="D31" s="257" t="s">
        <v>1112</v>
      </c>
      <c r="E31" s="257" t="s">
        <v>1121</v>
      </c>
      <c r="F31" s="258"/>
      <c r="G31" s="258"/>
      <c r="H31" s="257"/>
      <c r="I31" s="257"/>
      <c r="J31" s="232"/>
      <c r="K31" s="232"/>
      <c r="L31" s="271" t="str">
        <f t="shared" si="0"/>
        <v xml:space="preserve">            { line: "bendita tú eres, (La,m,15)", sC: ""},</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2678</v>
      </c>
      <c r="D32" s="257" t="s">
        <v>2679</v>
      </c>
      <c r="E32" s="257"/>
      <c r="F32" s="258" t="s">
        <v>1111</v>
      </c>
      <c r="G32" s="258"/>
      <c r="H32" s="257"/>
      <c r="I32" s="257"/>
      <c r="J32" s="232"/>
      <c r="K32" s="232"/>
      <c r="L32" s="271" t="str">
        <f>IF(C32="","",_xlfn.CONCAT("            { line: ","""",C32,", ",M32:AN32,""", sC: ","""",B32,"""},"))</f>
        <v xml:space="preserve">            { line: "entre todas las mujeres,, (Rem,,15)(Mi,,250)", sC: ""},</v>
      </c>
      <c r="M32" s="218" t="str">
        <f t="shared" si="7"/>
        <v>(</v>
      </c>
      <c r="N32" s="183" t="str">
        <f t="shared" si="1"/>
        <v>Rem</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2680</v>
      </c>
      <c r="D33" s="257" t="s">
        <v>1112</v>
      </c>
      <c r="E33" s="257" t="s">
        <v>1121</v>
      </c>
      <c r="F33" s="258"/>
      <c r="G33" s="258"/>
      <c r="H33" s="257"/>
      <c r="I33" s="257"/>
      <c r="J33" s="232"/>
      <c r="K33" s="232"/>
      <c r="L33" s="271" t="str">
        <f>IF(C33="","",_xlfn.CONCAT("            { line: ","""",C33,", ",M33:AN33,""", sC: ","""",B33,"""},"))</f>
        <v xml:space="preserve">            { line: "y bendito es el fruto,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2681</v>
      </c>
      <c r="D34" s="257" t="s">
        <v>2679</v>
      </c>
      <c r="E34" s="257"/>
      <c r="F34" s="258" t="s">
        <v>1111</v>
      </c>
      <c r="G34" s="258"/>
      <c r="H34" s="257"/>
      <c r="I34" s="257"/>
      <c r="J34" s="232"/>
      <c r="K34" s="232"/>
      <c r="L34" s="271" t="str">
        <f t="shared" si="0"/>
        <v xml:space="preserve">            { line: "de tu vientre, Jesús., (Rem,,15)(Mi,,250)", sC: ""},</v>
      </c>
      <c r="M34" s="218" t="str">
        <f t="shared" si="7"/>
        <v>(</v>
      </c>
      <c r="N34" s="183" t="str">
        <f t="shared" si="1"/>
        <v>Rem</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8</v>
      </c>
      <c r="C36" s="13" t="s">
        <v>2682</v>
      </c>
      <c r="D36" s="257" t="s">
        <v>1131</v>
      </c>
      <c r="E36" s="257"/>
      <c r="F36" s="258" t="s">
        <v>1111</v>
      </c>
      <c r="G36" s="258"/>
      <c r="H36" s="257" t="s">
        <v>1112</v>
      </c>
      <c r="I36" s="257" t="s">
        <v>1121</v>
      </c>
      <c r="J36" s="232"/>
      <c r="K36" s="232"/>
      <c r="L36" s="271" t="str">
        <f t="shared" si="0"/>
        <v xml:space="preserve">            { line: "SANTA MARÍA,, (Do,,15)(Mi,,250)(La,m,350)",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La</v>
      </c>
      <c r="AC36" s="184" t="str">
        <f t="shared" si="18"/>
        <v>,</v>
      </c>
      <c r="AD36" s="225" t="str">
        <f t="shared" si="19"/>
        <v>m</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C37" s="13" t="s">
        <v>2683</v>
      </c>
      <c r="D37" s="257" t="s">
        <v>1131</v>
      </c>
      <c r="E37" s="257"/>
      <c r="F37" s="258" t="s">
        <v>1111</v>
      </c>
      <c r="G37" s="258"/>
      <c r="H37" s="257" t="s">
        <v>1112</v>
      </c>
      <c r="I37" s="257" t="s">
        <v>1121</v>
      </c>
      <c r="J37" s="232"/>
      <c r="K37" s="232"/>
      <c r="L37" s="271" t="str">
        <f>IF(C37="","",_xlfn.CONCAT("            { line: ","""",C37,", ",M37:AN37,""", sC: ","""",B37,"""},"))</f>
        <v xml:space="preserve">            { line: "MADRE DE DIOS,, (Do,,15)(Mi,,250)(La,m,350)",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La</v>
      </c>
      <c r="AC37" s="184" t="str">
        <f t="shared" si="18"/>
        <v>,</v>
      </c>
      <c r="AD37" s="225" t="str">
        <f t="shared" si="19"/>
        <v>m</v>
      </c>
      <c r="AE37" s="176" t="str">
        <f t="shared" si="20"/>
        <v>,</v>
      </c>
      <c r="AF37" s="168">
        <f t="shared" si="21"/>
        <v>350</v>
      </c>
      <c r="AG37" s="168" t="str">
        <f t="shared" si="22"/>
        <v>)</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10</v>
      </c>
      <c r="C38" s="13" t="s">
        <v>2684</v>
      </c>
      <c r="D38" s="257" t="s">
        <v>1113</v>
      </c>
      <c r="E38" s="257"/>
      <c r="F38" s="258" t="s">
        <v>1111</v>
      </c>
      <c r="G38" s="258"/>
      <c r="H38" s="257"/>
      <c r="I38" s="257"/>
      <c r="J38" s="232"/>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11</v>
      </c>
      <c r="C39" s="13" t="s">
        <v>2685</v>
      </c>
      <c r="D39" s="257" t="s">
        <v>1112</v>
      </c>
      <c r="E39" s="257" t="s">
        <v>1121</v>
      </c>
      <c r="F39" s="258"/>
      <c r="G39" s="258"/>
      <c r="H39" s="257"/>
      <c r="I39" s="257"/>
      <c r="J39" s="232"/>
      <c r="K39" s="232"/>
      <c r="L39" s="271" t="str">
        <f t="shared" si="0"/>
        <v xml:space="preserve">            { line: "QUE SOMOS PECADORES,,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12</v>
      </c>
      <c r="C40" s="13" t="s">
        <v>2686</v>
      </c>
      <c r="D40" s="257" t="s">
        <v>1114</v>
      </c>
      <c r="E40" s="257" t="s">
        <v>1121</v>
      </c>
      <c r="F40" s="258"/>
      <c r="G40" s="258"/>
      <c r="H40" s="257"/>
      <c r="I40" s="257"/>
      <c r="J40" s="232"/>
      <c r="K40" s="232"/>
      <c r="L40" s="271" t="str">
        <f t="shared" si="0"/>
        <v xml:space="preserve">            { line: "RUEGA AHORA, (Re,m,15)",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13</v>
      </c>
      <c r="C41" s="13" t="s">
        <v>2687</v>
      </c>
      <c r="D41" s="257" t="s">
        <v>1111</v>
      </c>
      <c r="E41" s="257"/>
      <c r="F41" s="258"/>
      <c r="G41" s="258"/>
      <c r="H41" s="257"/>
      <c r="I41" s="257"/>
      <c r="J41" s="232"/>
      <c r="K41" s="232"/>
      <c r="L41" s="271" t="str">
        <f t="shared" si="0"/>
        <v xml:space="preserve">            { line: "Y EN LA HORA DE NUESTRA MUERTE., (Mi,,15)",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14</v>
      </c>
      <c r="C42" s="13" t="s">
        <v>2585</v>
      </c>
      <c r="D42" s="257" t="s">
        <v>1112</v>
      </c>
      <c r="E42" s="257" t="s">
        <v>1121</v>
      </c>
      <c r="F42" s="258" t="s">
        <v>1113</v>
      </c>
      <c r="G42" s="258"/>
      <c r="H42" s="257" t="s">
        <v>1111</v>
      </c>
      <c r="I42" s="257"/>
      <c r="J42" s="296" t="s">
        <v>1112</v>
      </c>
      <c r="K42" s="296" t="s">
        <v>1121</v>
      </c>
      <c r="L42" s="271" t="str">
        <f t="shared" si="0"/>
        <v xml:space="preserve">            { line: "AMÉN, AMÉN, AMÉN., (La,m,15)(Fa,,250)(Mi,,350)(La,m,450)", sC: ""},</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v>
      </c>
      <c r="AI42" s="256" t="str">
        <f t="shared" si="6"/>
        <v>La</v>
      </c>
      <c r="AJ42" s="185" t="str">
        <f t="shared" si="24"/>
        <v>,</v>
      </c>
      <c r="AK42" s="185" t="str">
        <f t="shared" si="25"/>
        <v>m</v>
      </c>
      <c r="AL42" s="185" t="str">
        <f t="shared" si="26"/>
        <v>,</v>
      </c>
      <c r="AM42" s="185">
        <f t="shared" si="27"/>
        <v>450</v>
      </c>
      <c r="AN42" s="185" t="str">
        <f t="shared" si="28"/>
        <v>)</v>
      </c>
    </row>
    <row r="43" spans="1:40" ht="26.5" hidden="1"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5" thickTop="1" thickBot="1">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hidden="1" thickTop="1" thickBot="1">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hidden="1" thickTop="1" thickBot="1">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hidden="1" thickTop="1" thickBot="1">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hidden="1" thickTop="1" thickBot="1">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hidden="1" thickTop="1" thickBot="1">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hidden="1" thickTop="1" thickBot="1">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hidden="1" thickTop="1" thickBot="1">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hidden="1" thickTop="1" thickBot="1">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hidden="1" thickTop="1" thickBot="1">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hidden="1" thickTop="1" thickBot="1">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hidden="1" thickTop="1" thickBot="1">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hidden="1" thickTop="1" thickBot="1">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hidden="1" thickTop="1" thickBot="1">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hidden="1" thickTop="1" thickBot="1">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hidden="1" thickTop="1" thickBot="1">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hidden="1" thickTop="1" thickBot="1">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hidden="1" thickTop="1" thickBot="1">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hidden="1" thickTop="1" thickBot="1">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hidden="1" thickTop="1" thickBot="1">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hidden="1" thickTop="1" thickBot="1">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 hidden="1" customHeight="1" thickTop="1" thickBot="1">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hidden="1" thickTop="1" thickBot="1">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hidden="1" thickTop="1" thickBot="1">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hidden="1" thickTop="1" thickBot="1">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hidden="1" thickTop="1" thickBot="1">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hidden="1" thickTop="1" thickBot="1">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hidden="1" thickTop="1" thickBot="1">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c r="B73" s="211"/>
      <c r="C73" s="211"/>
      <c r="D73" s="211"/>
      <c r="E73" s="211"/>
      <c r="F73" s="211"/>
      <c r="G73" s="211"/>
      <c r="H73" s="211"/>
      <c r="I73" s="211"/>
      <c r="J73" s="211"/>
      <c r="K73" s="211"/>
      <c r="L73" s="213" t="str">
        <f ca="1">_xlfn.CONCAT("]}, // ULTIMA LINEA DEL CANTO: ",L1)</f>
        <v>]}, // ULTIMA LINEA DEL CANTO: AVE MARÍA I</v>
      </c>
      <c r="M73" s="211"/>
    </row>
    <row r="74" spans="2:40" ht="20.5">
      <c r="L74" s="214" t="s">
        <v>2316</v>
      </c>
      <c r="M74" s="166"/>
    </row>
    <row r="75" spans="2: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6193" r:id="rId4" name="Button 1">
              <controlPr defaultSize="0" print="0" autoFill="0" autoPict="0" macro="[0]!Button_JS_Click">
                <anchor moveWithCells="1" sizeWithCells="1">
                  <from>
                    <xdr:col>3</xdr:col>
                    <xdr:colOff>393700</xdr:colOff>
                    <xdr:row>0</xdr:row>
                    <xdr:rowOff>69850</xdr:rowOff>
                  </from>
                  <to>
                    <xdr:col>8</xdr:col>
                    <xdr:colOff>450850</xdr:colOff>
                    <xdr:row>0</xdr:row>
                    <xdr:rowOff>793750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3D5BA2B-5FF3-4902-A08E-42381667C665}">
          <x14:formula1>
            <xm:f>List!$B$1:$B$4</xm:f>
          </x14:formula1>
          <xm:sqref>C12</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6D0-7A60-48AC-8112-55FDBBD0EBA9}">
  <sheetPr codeName="Sheet40">
    <tabColor rgb="FF00B0F0"/>
  </sheetPr>
  <dimension ref="A1:AN75"/>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22</v>
      </c>
      <c r="E1" s="148"/>
      <c r="F1" s="148"/>
      <c r="G1" s="148"/>
      <c r="H1" s="148"/>
      <c r="I1" s="148"/>
      <c r="J1" s="148"/>
      <c r="K1" s="148"/>
      <c r="L1" s="165" t="str">
        <f ca="1">VLOOKUP(C1,'Codigo Canto'!A3:AQ236,38,FALSE)</f>
        <v>AVE MARÍA II (1984)</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AVE MARÍA II (1984)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avemariaii(1984)</v>
      </c>
      <c r="L7" s="164" t="str">
        <f ca="1">_xlfn.CONCAT("        id: ","""",C7,"""",",")</f>
        <v xml:space="preserve">        id: "avemariaii(1984)",</v>
      </c>
    </row>
    <row r="8" spans="2:32" ht="23">
      <c r="C8" t="str">
        <f ca="1">PROPER(L1)</f>
        <v>Ave María Ii (1984)</v>
      </c>
      <c r="L8" s="164" t="str">
        <f ca="1">_xlfn.CONCAT("        tt: ","""",C8,"""",",")</f>
        <v xml:space="preserve">        tt: "Ave María Ii (1984)",</v>
      </c>
    </row>
    <row r="9" spans="2:32" ht="23">
      <c r="C9" t="str">
        <f ca="1">PROPER(L1)</f>
        <v>Ave María Ii (1984)</v>
      </c>
      <c r="L9" s="164" t="str">
        <f ca="1">_xlfn.CONCAT("        title: ","""",C9,"""",",")</f>
        <v xml:space="preserve">        title: "Ave María Ii (1984)",</v>
      </c>
    </row>
    <row r="10" spans="2:32" ht="23">
      <c r="C10" t="str">
        <f ca="1">VLOOKUP(C1,'Codigo Canto'!A3:AQ236,12,FALSE)</f>
        <v xml:space="preserve">Lc 1,28ss - 1984 </v>
      </c>
      <c r="L10" s="164" t="str">
        <f ca="1">_xlfn.CONCAT("        ","subtitle: ","""",C10,"""",",")</f>
        <v xml:space="preserve">        subtitle: "Lc 1,28ss - 1984 ",</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22</v>
      </c>
      <c r="L15" s="164" t="str">
        <f ca="1">_xlfn.CONCAT("        dbno: ","""",C15,"""",",")</f>
        <v xml:space="preserve">        dbno: "22",</v>
      </c>
    </row>
    <row r="16" spans="2:32" ht="23">
      <c r="L16" s="164" t="str">
        <f>_xlfn.CONCAT("        notes: ","""",C16,"""",",")</f>
        <v xml:space="preserve">        notes: "",</v>
      </c>
    </row>
    <row r="17" spans="1:40" ht="23">
      <c r="C17" t="s">
        <v>2347</v>
      </c>
      <c r="L17" s="164" t="str">
        <f>_xlfn.CONCAT("        mant: ","""",C17,"""",",")</f>
        <v xml:space="preserve">        mant: "Si",</v>
      </c>
    </row>
    <row r="18" spans="1:40" ht="23">
      <c r="C18" t="str">
        <f ca="1">C7</f>
        <v>avemariaii(1984)</v>
      </c>
      <c r="L18" s="164" t="str">
        <f ca="1">_xlfn.CONCAT("        audioSrc: ","""/audio/",C18,".mp3""",",")</f>
        <v xml:space="preserve">        audioSrc: "/audio/avemariaii(1984).mp3",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21</v>
      </c>
      <c r="C24" t="str">
        <f ca="1">VLOOKUP(B24,Buscador!A3:AP240,31,FALSE)</f>
        <v>/resucito/src/index.html?canto=avemariai</v>
      </c>
      <c r="L24" s="164" t="str">
        <f ca="1">_xlfn.CONCAT("        ant: ","""",C24,"""",",")</f>
        <v xml:space="preserve">        ant: "/resucito/src/index.html?canto=avemariai",</v>
      </c>
    </row>
    <row r="25" spans="1:40" ht="23">
      <c r="B25">
        <f ca="1">+C1+1</f>
        <v>23</v>
      </c>
      <c r="C25" t="str">
        <f ca="1">VLOOKUP(B25,Buscador!A3:AP240,31,FALSE)</f>
        <v>/resucito/src/index.html?canto=babiloniacriminal</v>
      </c>
      <c r="L25" s="164" t="str">
        <f ca="1">_xlfn.CONCAT("        sig: ","""",C25,"""",",")</f>
        <v xml:space="preserve">        sig: "/resucito/src/index.html?canto=babiloniacriminal",</v>
      </c>
    </row>
    <row r="26" spans="1:40" ht="23">
      <c r="L26" s="48" t="s">
        <v>2279</v>
      </c>
    </row>
    <row r="27" spans="1:40" ht="36" thickBot="1">
      <c r="L27" s="212" t="s">
        <v>2313</v>
      </c>
    </row>
    <row r="28" spans="1:40" ht="24.5" thickTop="1" thickBot="1">
      <c r="A28">
        <v>1</v>
      </c>
      <c r="C28" s="13" t="s">
        <v>2674</v>
      </c>
      <c r="D28" s="257" t="s">
        <v>1131</v>
      </c>
      <c r="E28" s="257"/>
      <c r="F28" s="269" t="s">
        <v>1111</v>
      </c>
      <c r="G28" s="258"/>
      <c r="H28" s="257" t="s">
        <v>1113</v>
      </c>
      <c r="I28" s="257"/>
      <c r="J28" s="270" t="s">
        <v>1111</v>
      </c>
      <c r="K28" s="232"/>
      <c r="L28" s="271" t="str">
        <f t="shared" ref="L28:L42" si="0">IF(C28="","",_xlfn.CONCAT("            { line: ","""",C28,", ",M28:AN28,""", sC: ","""",B28,"""},"))</f>
        <v xml:space="preserve">            { line: "Ave María,, (Do,,15)(Mi,,250)(Fa,,350)(Mi,,450)",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Fa</v>
      </c>
      <c r="AC28" s="184" t="str">
        <f>IF(AB28="","",",")</f>
        <v>,</v>
      </c>
      <c r="AD28" s="225" t="str">
        <f>IF(I28="","",I28)</f>
        <v/>
      </c>
      <c r="AE28" s="176" t="str">
        <f>IF(AB28="","",",")</f>
        <v>,</v>
      </c>
      <c r="AF28" s="168">
        <f>IF(AB28="","",350)</f>
        <v>350</v>
      </c>
      <c r="AG28" s="168" t="str">
        <f>IF(AB28="","",")")</f>
        <v>)</v>
      </c>
      <c r="AH28" s="179" t="str">
        <f>IF(AI28="","","(")</f>
        <v>(</v>
      </c>
      <c r="AI28" s="256" t="str">
        <f t="shared" ref="AI28:AI72" si="6">IF(J28="","",J28)</f>
        <v>Mi</v>
      </c>
      <c r="AJ28" s="185" t="str">
        <f>IF(AI28="","",",")</f>
        <v>,</v>
      </c>
      <c r="AK28" s="185" t="str">
        <f>IF(K28="","",K28)</f>
        <v/>
      </c>
      <c r="AL28" s="185" t="str">
        <f>IF(AI28="","",",")</f>
        <v>,</v>
      </c>
      <c r="AM28" s="185">
        <f>IF(AI28="","",450)</f>
        <v>450</v>
      </c>
      <c r="AN28" s="185" t="str">
        <f>IF(AI28="","",")")</f>
        <v>)</v>
      </c>
    </row>
    <row r="29" spans="1:40" ht="24.5" thickTop="1" thickBot="1">
      <c r="A29">
        <f>+A28+1</f>
        <v>2</v>
      </c>
      <c r="C29" s="13" t="s">
        <v>2675</v>
      </c>
      <c r="D29" s="257" t="s">
        <v>1131</v>
      </c>
      <c r="E29" s="257"/>
      <c r="F29" s="258" t="s">
        <v>1111</v>
      </c>
      <c r="G29" s="258"/>
      <c r="H29" s="257" t="s">
        <v>1113</v>
      </c>
      <c r="I29" s="257"/>
      <c r="J29" s="296" t="s">
        <v>1111</v>
      </c>
      <c r="K29" s="232"/>
      <c r="L29" s="271" t="str">
        <f t="shared" si="0"/>
        <v xml:space="preserve">            { line: "llena de gracia,, (Do,,15)(Mi,,250)(Fa,,350)(Mi,,450)",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Fa</v>
      </c>
      <c r="AC29" s="184" t="str">
        <f t="shared" ref="AC29:AC72" si="18">IF(AB29="","",",")</f>
        <v>,</v>
      </c>
      <c r="AD29" s="225" t="str">
        <f t="shared" ref="AD29:AD72" si="19">IF(I29="","",I29)</f>
        <v/>
      </c>
      <c r="AE29" s="176" t="str">
        <f t="shared" ref="AE29:AE72" si="20">IF(AB29="","",",")</f>
        <v>,</v>
      </c>
      <c r="AF29" s="168">
        <f t="shared" ref="AF29:AF72" si="21">IF(AB29="","",350)</f>
        <v>350</v>
      </c>
      <c r="AG29" s="168" t="str">
        <f t="shared" ref="AG29:AG72" si="22">IF(AB29="","",")")</f>
        <v>)</v>
      </c>
      <c r="AH29" s="179" t="str">
        <f t="shared" ref="AH29:AH72" si="23">IF(AI29="","","(")</f>
        <v>(</v>
      </c>
      <c r="AI29" s="256" t="str">
        <f t="shared" si="6"/>
        <v>Mi</v>
      </c>
      <c r="AJ29" s="185" t="str">
        <f t="shared" ref="AJ29:AJ72" si="24">IF(AI29="","",",")</f>
        <v>,</v>
      </c>
      <c r="AK29" s="185" t="str">
        <f t="shared" ref="AK29:AK72" si="25">IF(K29="","",K29)</f>
        <v/>
      </c>
      <c r="AL29" s="185" t="str">
        <f t="shared" ref="AL29:AL72" si="26">IF(AI29="","",",")</f>
        <v>,</v>
      </c>
      <c r="AM29" s="185">
        <f t="shared" ref="AM29:AM72" si="27">IF(AI29="","",450)</f>
        <v>450</v>
      </c>
      <c r="AN29" s="185" t="str">
        <f t="shared" ref="AN29:AN72" si="28">IF(AI29="","",")")</f>
        <v>)</v>
      </c>
    </row>
    <row r="30" spans="1:40" ht="24.5" thickTop="1" thickBot="1">
      <c r="A30">
        <f t="shared" ref="A30:A42" si="29">+A29+1</f>
        <v>3</v>
      </c>
      <c r="C30" s="13" t="s">
        <v>2676</v>
      </c>
      <c r="D30" s="257" t="s">
        <v>1113</v>
      </c>
      <c r="E30" s="257"/>
      <c r="F30" s="258" t="s">
        <v>1111</v>
      </c>
      <c r="G30" s="258"/>
      <c r="H30" s="257"/>
      <c r="I30" s="257"/>
      <c r="J30" s="296"/>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2677</v>
      </c>
      <c r="D31" s="257" t="s">
        <v>1113</v>
      </c>
      <c r="E31" s="257"/>
      <c r="F31" s="258"/>
      <c r="G31" s="258"/>
      <c r="H31" s="257"/>
      <c r="I31" s="257"/>
      <c r="J31" s="296"/>
      <c r="K31" s="232"/>
      <c r="L31" s="271" t="str">
        <f t="shared" si="0"/>
        <v xml:space="preserve">            { line: "bendita tú eres, (Fa,,15)", sC: ""},</v>
      </c>
      <c r="M31" s="218" t="str">
        <f t="shared" si="7"/>
        <v>(</v>
      </c>
      <c r="N31" s="183" t="str">
        <f t="shared" si="1"/>
        <v>Fa</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2678</v>
      </c>
      <c r="D32" s="257" t="s">
        <v>1111</v>
      </c>
      <c r="E32" s="257"/>
      <c r="F32" s="258"/>
      <c r="G32" s="258"/>
      <c r="H32" s="257"/>
      <c r="I32" s="257"/>
      <c r="J32" s="296"/>
      <c r="K32" s="232"/>
      <c r="L32" s="271" t="str">
        <f>IF(C32="","",_xlfn.CONCAT("            { line: ","""",C32,", ",M32:AN32,""", sC: ","""",B32,"""},"))</f>
        <v xml:space="preserve">            { line: "entre todas las mujeres,, (Mi,,15)", sC: ""},</v>
      </c>
      <c r="M32" s="218" t="str">
        <f t="shared" si="7"/>
        <v>(</v>
      </c>
      <c r="N32" s="183" t="str">
        <f t="shared" si="1"/>
        <v>Mi</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2680</v>
      </c>
      <c r="D33" s="257" t="s">
        <v>1113</v>
      </c>
      <c r="E33" s="257"/>
      <c r="F33" s="258"/>
      <c r="G33" s="258"/>
      <c r="H33" s="257"/>
      <c r="I33" s="257"/>
      <c r="J33" s="296"/>
      <c r="K33" s="232"/>
      <c r="L33" s="271" t="str">
        <f>IF(C33="","",_xlfn.CONCAT("            { line: ","""",C33,", ",M33:AN33,""", sC: ","""",B33,"""},"))</f>
        <v xml:space="preserve">            { line: "y bendito es el fruto, (Fa,,15)",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2681</v>
      </c>
      <c r="D34" s="257" t="s">
        <v>1111</v>
      </c>
      <c r="E34" s="257"/>
      <c r="F34" s="258"/>
      <c r="G34" s="258"/>
      <c r="H34" s="257"/>
      <c r="I34" s="257"/>
      <c r="J34" s="296"/>
      <c r="K34" s="232"/>
      <c r="L34" s="271" t="str">
        <f t="shared" si="0"/>
        <v xml:space="preserve">            { line: "de tu vientre, Jesús., (Mi,,15)", sC: ""},</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326"/>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8</v>
      </c>
      <c r="C36" s="13" t="s">
        <v>2682</v>
      </c>
      <c r="D36" s="257" t="s">
        <v>1131</v>
      </c>
      <c r="E36" s="257"/>
      <c r="F36" s="258" t="s">
        <v>1111</v>
      </c>
      <c r="G36" s="258"/>
      <c r="H36" s="257" t="s">
        <v>1113</v>
      </c>
      <c r="I36" s="257"/>
      <c r="J36" s="296" t="s">
        <v>1111</v>
      </c>
      <c r="K36" s="232"/>
      <c r="L36" s="271" t="str">
        <f t="shared" si="0"/>
        <v xml:space="preserve">            { line: "SANTA MARÍA,, (Do,,15)(Mi,,250)(Fa,,350)(Mi,,450)",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Fa</v>
      </c>
      <c r="AC36" s="184" t="str">
        <f t="shared" si="18"/>
        <v>,</v>
      </c>
      <c r="AD36" s="225" t="str">
        <f t="shared" si="19"/>
        <v/>
      </c>
      <c r="AE36" s="176" t="str">
        <f t="shared" si="20"/>
        <v>,</v>
      </c>
      <c r="AF36" s="168">
        <f t="shared" si="21"/>
        <v>350</v>
      </c>
      <c r="AG36" s="168" t="str">
        <f t="shared" si="22"/>
        <v>)</v>
      </c>
      <c r="AH36" s="179" t="str">
        <f t="shared" si="23"/>
        <v>(</v>
      </c>
      <c r="AI36" s="256" t="str">
        <f t="shared" si="6"/>
        <v>Mi</v>
      </c>
      <c r="AJ36" s="185" t="str">
        <f t="shared" si="24"/>
        <v>,</v>
      </c>
      <c r="AK36" s="185" t="str">
        <f t="shared" si="25"/>
        <v/>
      </c>
      <c r="AL36" s="185" t="str">
        <f t="shared" si="26"/>
        <v>,</v>
      </c>
      <c r="AM36" s="185">
        <f t="shared" si="27"/>
        <v>450</v>
      </c>
      <c r="AN36" s="185" t="str">
        <f t="shared" si="28"/>
        <v>)</v>
      </c>
    </row>
    <row r="37" spans="1:40" ht="24.5" thickTop="1" thickBot="1">
      <c r="A37">
        <f t="shared" si="29"/>
        <v>9</v>
      </c>
      <c r="C37" s="13" t="s">
        <v>2683</v>
      </c>
      <c r="D37" s="257" t="s">
        <v>1131</v>
      </c>
      <c r="E37" s="257"/>
      <c r="F37" s="258" t="s">
        <v>1111</v>
      </c>
      <c r="G37" s="258"/>
      <c r="H37" s="257" t="s">
        <v>1113</v>
      </c>
      <c r="I37" s="257"/>
      <c r="J37" s="296" t="s">
        <v>1111</v>
      </c>
      <c r="K37" s="232"/>
      <c r="L37" s="271" t="str">
        <f>IF(C37="","",_xlfn.CONCAT("            { line: ","""",C37,", ",M37:AN37,""", sC: ","""",B37,"""},"))</f>
        <v xml:space="preserve">            { line: "MADRE DE DIOS,, (Do,,15)(Mi,,250)(Fa,,350)(Mi,,450)",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Fa</v>
      </c>
      <c r="AC37" s="184" t="str">
        <f t="shared" si="18"/>
        <v>,</v>
      </c>
      <c r="AD37" s="225" t="str">
        <f t="shared" si="19"/>
        <v/>
      </c>
      <c r="AE37" s="176" t="str">
        <f t="shared" si="20"/>
        <v>,</v>
      </c>
      <c r="AF37" s="168">
        <f t="shared" si="21"/>
        <v>350</v>
      </c>
      <c r="AG37" s="168" t="str">
        <f t="shared" si="22"/>
        <v>)</v>
      </c>
      <c r="AH37" s="179" t="str">
        <f t="shared" si="23"/>
        <v>(</v>
      </c>
      <c r="AI37" s="256" t="str">
        <f t="shared" si="6"/>
        <v>Mi</v>
      </c>
      <c r="AJ37" s="185" t="str">
        <f t="shared" si="24"/>
        <v>,</v>
      </c>
      <c r="AK37" s="185" t="str">
        <f t="shared" si="25"/>
        <v/>
      </c>
      <c r="AL37" s="185" t="str">
        <f t="shared" si="26"/>
        <v>,</v>
      </c>
      <c r="AM37" s="185">
        <f t="shared" si="27"/>
        <v>450</v>
      </c>
      <c r="AN37" s="185" t="str">
        <f t="shared" si="28"/>
        <v>)</v>
      </c>
    </row>
    <row r="38" spans="1:40" ht="24.5" thickTop="1" thickBot="1">
      <c r="A38">
        <f t="shared" si="29"/>
        <v>10</v>
      </c>
      <c r="C38" s="13" t="s">
        <v>2684</v>
      </c>
      <c r="D38" s="257" t="s">
        <v>1113</v>
      </c>
      <c r="E38" s="257"/>
      <c r="F38" s="258" t="s">
        <v>1111</v>
      </c>
      <c r="G38" s="258"/>
      <c r="H38" s="257"/>
      <c r="I38" s="257"/>
      <c r="J38" s="296"/>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11</v>
      </c>
      <c r="C39" s="13" t="s">
        <v>2685</v>
      </c>
      <c r="D39" s="257" t="s">
        <v>1113</v>
      </c>
      <c r="E39" s="257"/>
      <c r="F39" s="258" t="s">
        <v>1111</v>
      </c>
      <c r="G39" s="258"/>
      <c r="H39" s="257"/>
      <c r="I39" s="257"/>
      <c r="J39" s="232"/>
      <c r="K39" s="232"/>
      <c r="L39" s="271" t="str">
        <f t="shared" si="0"/>
        <v xml:space="preserve">            { line: "QUE SOMOS PECADORES,, (Fa,,15)(Mi,,250)", sC: ""},</v>
      </c>
      <c r="M39" s="218" t="str">
        <f t="shared" si="7"/>
        <v>(</v>
      </c>
      <c r="N39" s="183" t="str">
        <f t="shared" si="1"/>
        <v>Fa</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12</v>
      </c>
      <c r="C40" s="13" t="s">
        <v>2686</v>
      </c>
      <c r="D40" s="257" t="s">
        <v>1113</v>
      </c>
      <c r="E40" s="257"/>
      <c r="F40" s="258"/>
      <c r="G40" s="258"/>
      <c r="H40" s="257"/>
      <c r="I40" s="257"/>
      <c r="J40" s="232"/>
      <c r="K40" s="232"/>
      <c r="L40" s="271" t="str">
        <f t="shared" si="0"/>
        <v xml:space="preserve">            { line: "RUEGA AHORA, (Fa,,15)",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13</v>
      </c>
      <c r="C41" s="13" t="s">
        <v>2687</v>
      </c>
      <c r="D41" s="257" t="s">
        <v>1111</v>
      </c>
      <c r="E41" s="257"/>
      <c r="F41" s="258" t="s">
        <v>1113</v>
      </c>
      <c r="G41" s="258"/>
      <c r="H41" s="257"/>
      <c r="I41" s="257"/>
      <c r="J41" s="232"/>
      <c r="K41" s="232"/>
      <c r="L41" s="271" t="str">
        <f t="shared" si="0"/>
        <v xml:space="preserve">            { line: "Y EN LA HORA DE NUESTRA MUERTE., (Mi,,15)(Fa,,250)",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14</v>
      </c>
      <c r="C42" s="13" t="s">
        <v>2689</v>
      </c>
      <c r="D42" s="257" t="s">
        <v>1111</v>
      </c>
      <c r="E42" s="257"/>
      <c r="F42" s="258"/>
      <c r="G42" s="258"/>
      <c r="H42" s="257"/>
      <c r="I42" s="257"/>
      <c r="J42" s="232"/>
      <c r="K42" s="232"/>
      <c r="L42" s="271" t="str">
        <f t="shared" si="0"/>
        <v xml:space="preserve">            { line: "AMÉN., (Mi,,15)", sC: ""},</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hidden="1"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5" thickTop="1" thickBot="1">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hidden="1" thickTop="1" thickBot="1">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hidden="1" thickTop="1" thickBot="1">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hidden="1" thickTop="1" thickBot="1">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hidden="1" thickTop="1" thickBot="1">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hidden="1" thickTop="1" thickBot="1">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hidden="1" thickTop="1" thickBot="1">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hidden="1" thickTop="1" thickBot="1">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hidden="1" thickTop="1" thickBot="1">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hidden="1" thickTop="1" thickBot="1">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hidden="1" thickTop="1" thickBot="1">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hidden="1" thickTop="1" thickBot="1">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hidden="1" thickTop="1" thickBot="1">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hidden="1" thickTop="1" thickBot="1">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hidden="1" thickTop="1" thickBot="1">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hidden="1" thickTop="1" thickBot="1">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hidden="1" thickTop="1" thickBot="1">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hidden="1" thickTop="1" thickBot="1">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hidden="1" thickTop="1" thickBot="1">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hidden="1" thickTop="1" thickBot="1">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hidden="1" thickTop="1" thickBot="1">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 hidden="1" customHeight="1" thickTop="1" thickBot="1">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hidden="1" thickTop="1" thickBot="1">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hidden="1" thickTop="1" thickBot="1">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hidden="1" thickTop="1" thickBot="1">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hidden="1" thickTop="1" thickBot="1">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hidden="1" thickTop="1" thickBot="1">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hidden="1" thickTop="1" thickBot="1">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c r="B73" s="211"/>
      <c r="C73" s="211"/>
      <c r="D73" s="211"/>
      <c r="E73" s="211"/>
      <c r="F73" s="211"/>
      <c r="G73" s="211"/>
      <c r="H73" s="211"/>
      <c r="I73" s="211"/>
      <c r="J73" s="211"/>
      <c r="K73" s="211"/>
      <c r="L73" s="213" t="str">
        <f ca="1">_xlfn.CONCAT("]}, // ULTIMA LINEA DEL CANTO: ",L1)</f>
        <v>]}, // ULTIMA LINEA DEL CANTO: AVE MARÍA II (1984)</v>
      </c>
      <c r="M73" s="211"/>
    </row>
    <row r="74" spans="2:40" ht="20.5">
      <c r="L74" s="214" t="s">
        <v>2316</v>
      </c>
      <c r="M74" s="166"/>
    </row>
    <row r="75" spans="2: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BE88D59-07A4-4F08-B170-EB03928BB3A4}">
          <x14:formula1>
            <xm:f>List!$B$1:$B$4</xm:f>
          </x14:formula1>
          <xm:sqref>C12</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4CB03-C2FD-412A-9087-D073ECD21207}">
  <sheetPr codeName="Sheet41">
    <tabColor rgb="FF00B0F0"/>
  </sheetPr>
  <dimension ref="A1:AN72"/>
  <sheetViews>
    <sheetView zoomScale="85" zoomScaleNormal="85" workbookViewId="0">
      <pane xSplit="2" ySplit="1" topLeftCell="C2" activePane="bottomRight" state="frozen"/>
      <selection pane="topRight" activeCell="C1" sqref="C1"/>
      <selection pane="bottomLeft" activeCell="A2" sqref="A2"/>
      <selection pane="bottomRight" activeCell="C4" sqref="C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23</v>
      </c>
      <c r="E1" s="148"/>
      <c r="F1" s="148"/>
      <c r="G1" s="148"/>
      <c r="H1" s="148"/>
      <c r="I1" s="148"/>
      <c r="J1" s="148"/>
      <c r="K1" s="148"/>
      <c r="L1" s="165" t="str">
        <f ca="1">VLOOKUP(C1,'Codigo Canto'!A3:AQ236,38,FALSE)</f>
        <v>BABILONIA CRIMINAL</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BABILONIA CRIMINAL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babiloniacriminal</v>
      </c>
      <c r="L7" s="164" t="str">
        <f ca="1">_xlfn.CONCAT("        id: ","""",C7,"""",",")</f>
        <v xml:space="preserve">        id: "babiloniacriminal",</v>
      </c>
    </row>
    <row r="8" spans="2:32" ht="23">
      <c r="C8" t="str">
        <f ca="1">PROPER(L1)</f>
        <v>Babilonia Criminal</v>
      </c>
      <c r="L8" s="164" t="str">
        <f ca="1">_xlfn.CONCAT("        tt: ","""",C8,"""",",")</f>
        <v xml:space="preserve">        tt: "Babilonia Criminal",</v>
      </c>
    </row>
    <row r="9" spans="2:32" ht="23">
      <c r="C9" t="str">
        <f ca="1">PROPER(L1)</f>
        <v>Babilonia Criminal</v>
      </c>
      <c r="L9" s="164" t="str">
        <f ca="1">_xlfn.CONCAT("        title: ","""",C9,"""",",")</f>
        <v xml:space="preserve">        title: "Babilonia Criminal",</v>
      </c>
    </row>
    <row r="10" spans="2:32" ht="23">
      <c r="C10" t="str">
        <f ca="1">VLOOKUP(C1,'Codigo Canto'!A3:AQ236,12,FALSE)</f>
        <v>Sal 137 (136)</v>
      </c>
      <c r="L10" s="164" t="str">
        <f ca="1">_xlfn.CONCAT("        ","subtitle: ","""",C10,"""",",")</f>
        <v xml:space="preserve">        subtitle: "Sal 137 (136)",</v>
      </c>
    </row>
    <row r="11" spans="2:32" ht="23">
      <c r="C11" t="str">
        <f ca="1">VLOOKUP(C1,Codigo!A3:AP240,42,FALSE)</f>
        <v>category: ["PreCatecumenado","Paz","Comunión","Final","Antiguo Testamento"],</v>
      </c>
      <c r="L11" s="164" t="str">
        <f ca="1">_xlfn.CONCAT("        ",C11)</f>
        <v xml:space="preserve">        category: ["PreCatecumenado","Paz","Comunión","Final","Antiguo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23</v>
      </c>
      <c r="L15" s="164" t="str">
        <f ca="1">_xlfn.CONCAT("        dbno: ","""",C15,"""",",")</f>
        <v xml:space="preserve">        dbno: "23",</v>
      </c>
    </row>
    <row r="16" spans="2:32" ht="23">
      <c r="L16" s="164" t="str">
        <f>_xlfn.CONCAT("        notes: ","""",C16,"""",",")</f>
        <v xml:space="preserve">        notes: "",</v>
      </c>
    </row>
    <row r="17" spans="1:40" ht="23">
      <c r="C17" t="s">
        <v>2347</v>
      </c>
      <c r="L17" s="164" t="str">
        <f>_xlfn.CONCAT("        mant: ","""",C17,"""",",")</f>
        <v xml:space="preserve">        mant: "Si",</v>
      </c>
    </row>
    <row r="18" spans="1:40" ht="23">
      <c r="C18" t="str">
        <f ca="1">C7</f>
        <v>babiloniacriminal</v>
      </c>
      <c r="L18" s="164" t="str">
        <f ca="1">_xlfn.CONCAT("        audioSrc: ","""/audio/",C18,".mp3""",",")</f>
        <v xml:space="preserve">        audioSrc: "/audio/babiloniacriminal.mp3",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22</v>
      </c>
      <c r="C24" t="str">
        <f ca="1">VLOOKUP(B24,Buscador!A3:AP240,31,FALSE)</f>
        <v>/resucito/src/index.html?canto=avemariaii(1984)</v>
      </c>
      <c r="L24" s="164" t="str">
        <f ca="1">_xlfn.CONCAT("        ant: ","""",C24,"""",",")</f>
        <v xml:space="preserve">        ant: "/resucito/src/index.html?canto=avemariaii(1984)",</v>
      </c>
    </row>
    <row r="25" spans="1:40" ht="23">
      <c r="B25">
        <f ca="1">+C1+1</f>
        <v>24</v>
      </c>
      <c r="C25" t="str">
        <f ca="1">VLOOKUP(B25,Buscador!A3:AP240,31,FALSE)</f>
        <v>/resucito/src/index.html?canto=balaam</v>
      </c>
      <c r="L25" s="164" t="str">
        <f ca="1">_xlfn.CONCAT("        sig: ","""",C25,"""",",")</f>
        <v xml:space="preserve">        sig: "/resucito/src/index.html?canto=balaam",</v>
      </c>
    </row>
    <row r="26" spans="1:40" ht="23">
      <c r="L26" s="48" t="s">
        <v>2279</v>
      </c>
    </row>
    <row r="27" spans="1:40" ht="36" thickBot="1">
      <c r="L27" s="212" t="s">
        <v>2313</v>
      </c>
    </row>
    <row r="28" spans="1:40" ht="24.5" thickTop="1" thickBot="1">
      <c r="A28">
        <v>1</v>
      </c>
      <c r="B28" t="s">
        <v>2584</v>
      </c>
      <c r="C28" s="13" t="s">
        <v>2690</v>
      </c>
      <c r="D28" s="228" t="s">
        <v>1111</v>
      </c>
      <c r="E28" s="228" t="s">
        <v>1121</v>
      </c>
      <c r="F28" s="229" t="s">
        <v>1112</v>
      </c>
      <c r="G28" s="230" t="s">
        <v>1121</v>
      </c>
      <c r="H28" s="228" t="s">
        <v>1111</v>
      </c>
      <c r="I28" s="228" t="s">
        <v>1121</v>
      </c>
      <c r="J28" s="231"/>
      <c r="K28" s="232"/>
      <c r="L28" s="271" t="str">
        <f t="shared" ref="L28:L46" si="0">IF(C28="","",_xlfn.CONCAT("            { line: ","""",C28,", ",M28:AN28,""", sC: ","""",B28,"""},"))</f>
        <v xml:space="preserve">            { line: "JUNTO A LOS CANALES DE BABILONIA,, (Mi,m,15)(La,m,250)(Mi,m,350)", sC: "ta as"},</v>
      </c>
      <c r="M28" s="218" t="str">
        <f>IF(N28="","","(")</f>
        <v>(</v>
      </c>
      <c r="N28" s="183" t="str">
        <f t="shared" ref="N28:N69" si="1">IF(D28="","",D28)</f>
        <v>Mi</v>
      </c>
      <c r="O28" s="216" t="str">
        <f>IF(N28="","",",")</f>
        <v>,</v>
      </c>
      <c r="P28" s="225" t="str">
        <f t="shared" ref="P28:P69" si="2">IF(E28="","",E28)</f>
        <v>m</v>
      </c>
      <c r="Q28" s="217" t="str">
        <f>IF(N28="","",",")</f>
        <v>,</v>
      </c>
      <c r="R28" s="168">
        <f>IF(N28="","",15)</f>
        <v>15</v>
      </c>
      <c r="S28" s="218" t="str">
        <f>IF(N28="","",")")</f>
        <v>)</v>
      </c>
      <c r="T28" s="219" t="str">
        <f>IF(U28="","","(")</f>
        <v>(</v>
      </c>
      <c r="U28" s="181" t="str">
        <f t="shared" ref="U28:U69" si="3">IF(F28="","",F28)</f>
        <v>La</v>
      </c>
      <c r="V28" s="185" t="str">
        <f>IF(U28="","",",")</f>
        <v>,</v>
      </c>
      <c r="W28" s="177" t="str">
        <f t="shared" ref="W28:W69" si="4">IF(G28="","",G28)</f>
        <v>m</v>
      </c>
      <c r="X28" s="185" t="str">
        <f>IF(U28="","",",")</f>
        <v>,</v>
      </c>
      <c r="Y28" s="185">
        <f>IF(U28="","",250)</f>
        <v>250</v>
      </c>
      <c r="Z28" s="218" t="str">
        <f>IF(U28="","",")")</f>
        <v>)</v>
      </c>
      <c r="AA28" s="175" t="str">
        <f>IF(AB28="","","(")</f>
        <v>(</v>
      </c>
      <c r="AB28" s="183" t="str">
        <f t="shared" ref="AB28:AB69" si="5">IF(H28="","",H28)</f>
        <v>Mi</v>
      </c>
      <c r="AC28" s="184" t="str">
        <f>IF(AB28="","",",")</f>
        <v>,</v>
      </c>
      <c r="AD28" s="225" t="str">
        <f>IF(I28="","",I28)</f>
        <v>m</v>
      </c>
      <c r="AE28" s="176" t="str">
        <f>IF(AB28="","",",")</f>
        <v>,</v>
      </c>
      <c r="AF28" s="168">
        <f>IF(AB28="","",350)</f>
        <v>350</v>
      </c>
      <c r="AG28" s="168" t="str">
        <f>IF(AB28="","",")")</f>
        <v>)</v>
      </c>
      <c r="AH28" s="179" t="str">
        <f>IF(AI28="","","(")</f>
        <v/>
      </c>
      <c r="AI28" s="256" t="str">
        <f t="shared" ref="AI28:AI69" si="6">IF(J28="","",J28)</f>
        <v/>
      </c>
      <c r="AJ28" s="185" t="str">
        <f>IF(AI28="","",",")</f>
        <v/>
      </c>
      <c r="AK28" s="185" t="str">
        <f>IF(K28="","",K28)</f>
        <v/>
      </c>
      <c r="AL28" s="185" t="str">
        <f>IF(AI28="","",",")</f>
        <v/>
      </c>
      <c r="AM28" s="185" t="str">
        <f>IF(AI28="","",450)</f>
        <v/>
      </c>
      <c r="AN28" s="185" t="str">
        <f>IF(AI28="","",")")</f>
        <v/>
      </c>
    </row>
    <row r="29" spans="1:40" ht="24.5" thickTop="1" thickBot="1">
      <c r="A29">
        <f>+A28+1</f>
        <v>2</v>
      </c>
      <c r="B29" t="s">
        <v>2282</v>
      </c>
      <c r="C29" s="13" t="s">
        <v>2691</v>
      </c>
      <c r="D29" s="228" t="s">
        <v>2347</v>
      </c>
      <c r="E29" s="228">
        <v>7</v>
      </c>
      <c r="F29" s="230"/>
      <c r="G29" s="230"/>
      <c r="H29" s="228"/>
      <c r="I29" s="228"/>
      <c r="J29" s="232"/>
      <c r="K29" s="232"/>
      <c r="L29" s="271" t="str">
        <f t="shared" si="0"/>
        <v xml:space="preserve">            { line: "ACORDÁNDONOS DE TI,, (Si,7,15)", sC: "as"},</v>
      </c>
      <c r="M29" s="218" t="str">
        <f t="shared" ref="M29:M69" si="7">IF(N29="","","(")</f>
        <v>(</v>
      </c>
      <c r="N29" s="183" t="str">
        <f t="shared" si="1"/>
        <v>Si</v>
      </c>
      <c r="O29" s="216" t="str">
        <f t="shared" ref="O29:O69" si="8">IF(N29="","",",")</f>
        <v>,</v>
      </c>
      <c r="P29" s="225">
        <f t="shared" si="2"/>
        <v>7</v>
      </c>
      <c r="Q29" s="217" t="str">
        <f t="shared" ref="Q29:Q69" si="9">IF(N29="","",",")</f>
        <v>,</v>
      </c>
      <c r="R29" s="168">
        <f t="shared" ref="R29:R69" si="10">IF(N29="","",15)</f>
        <v>15</v>
      </c>
      <c r="S29" s="218" t="str">
        <f t="shared" ref="S29:S69" si="11">IF(N29="","",")")</f>
        <v>)</v>
      </c>
      <c r="T29" s="219" t="str">
        <f t="shared" ref="T29:T69" si="12">IF(U29="","","(")</f>
        <v/>
      </c>
      <c r="U29" s="181" t="str">
        <f t="shared" si="3"/>
        <v/>
      </c>
      <c r="V29" s="185" t="str">
        <f t="shared" ref="V29:V69" si="13">IF(U29="","",",")</f>
        <v/>
      </c>
      <c r="W29" s="177" t="str">
        <f t="shared" si="4"/>
        <v/>
      </c>
      <c r="X29" s="185" t="str">
        <f t="shared" ref="X29:X69" si="14">IF(U29="","",",")</f>
        <v/>
      </c>
      <c r="Y29" s="185" t="str">
        <f t="shared" ref="Y29:Y69" si="15">IF(U29="","",250)</f>
        <v/>
      </c>
      <c r="Z29" s="218" t="str">
        <f t="shared" ref="Z29:Z69" si="16">IF(U29="","",")")</f>
        <v/>
      </c>
      <c r="AA29" s="175" t="str">
        <f t="shared" ref="AA29:AA69" si="17">IF(AB29="","","(")</f>
        <v/>
      </c>
      <c r="AB29" s="183" t="str">
        <f t="shared" si="5"/>
        <v/>
      </c>
      <c r="AC29" s="184" t="str">
        <f t="shared" ref="AC29:AC69" si="18">IF(AB29="","",",")</f>
        <v/>
      </c>
      <c r="AD29" s="225" t="str">
        <f t="shared" ref="AD29:AD69" si="19">IF(I29="","",I29)</f>
        <v/>
      </c>
      <c r="AE29" s="176" t="str">
        <f t="shared" ref="AE29:AE69" si="20">IF(AB29="","",",")</f>
        <v/>
      </c>
      <c r="AF29" s="168" t="str">
        <f t="shared" ref="AF29:AF69" si="21">IF(AB29="","",350)</f>
        <v/>
      </c>
      <c r="AG29" s="168" t="str">
        <f t="shared" ref="AG29:AG69" si="22">IF(AB29="","",")")</f>
        <v/>
      </c>
      <c r="AH29" s="179" t="str">
        <f t="shared" ref="AH29:AH69" si="23">IF(AI29="","","(")</f>
        <v/>
      </c>
      <c r="AI29" s="256" t="str">
        <f t="shared" si="6"/>
        <v/>
      </c>
      <c r="AJ29" s="185" t="str">
        <f t="shared" ref="AJ29:AJ69" si="24">IF(AI29="","",",")</f>
        <v/>
      </c>
      <c r="AK29" s="185" t="str">
        <f t="shared" ref="AK29:AK69" si="25">IF(K29="","",K29)</f>
        <v/>
      </c>
      <c r="AL29" s="185" t="str">
        <f t="shared" ref="AL29:AL69" si="26">IF(AI29="","",",")</f>
        <v/>
      </c>
      <c r="AM29" s="185" t="str">
        <f t="shared" ref="AM29:AM69" si="27">IF(AI29="","",450)</f>
        <v/>
      </c>
      <c r="AN29" s="185" t="str">
        <f t="shared" ref="AN29:AN69" si="28">IF(AI29="","",")")</f>
        <v/>
      </c>
    </row>
    <row r="30" spans="1:40" ht="24.5" thickTop="1" thickBot="1">
      <c r="A30">
        <f t="shared" ref="A30:A42" si="29">+A29+1</f>
        <v>3</v>
      </c>
      <c r="B30" t="s">
        <v>2282</v>
      </c>
      <c r="C30" s="13" t="s">
        <v>2692</v>
      </c>
      <c r="D30" s="228" t="s">
        <v>1111</v>
      </c>
      <c r="E30" s="228" t="s">
        <v>1121</v>
      </c>
      <c r="F30" s="230"/>
      <c r="G30" s="230"/>
      <c r="H30" s="228"/>
      <c r="I30" s="228"/>
      <c r="J30" s="232"/>
      <c r="K30" s="232"/>
      <c r="L30" s="271" t="str">
        <f t="shared" si="0"/>
        <v xml:space="preserve">            { line: "NOS SENTAMOS A LLORAR., (Mi,m,15)", sC: "as"},</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6.5" thickTop="1" thickBot="1">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4</v>
      </c>
      <c r="B32" t="s">
        <v>2282</v>
      </c>
      <c r="C32" s="13" t="s">
        <v>2693</v>
      </c>
      <c r="D32" s="228" t="s">
        <v>1112</v>
      </c>
      <c r="E32" s="228" t="s">
        <v>1121</v>
      </c>
      <c r="F32" s="230"/>
      <c r="G32" s="230"/>
      <c r="H32" s="228"/>
      <c r="I32" s="228"/>
      <c r="J32" s="232"/>
      <c r="K32" s="232"/>
      <c r="L32" s="271" t="str">
        <f t="shared" si="0"/>
        <v xml:space="preserve">            { line: "DE LOS SAUCES COLGABAN, (La,m,15)", sC: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B33" t="s">
        <v>2282</v>
      </c>
      <c r="C33" s="13" t="s">
        <v>2694</v>
      </c>
      <c r="D33" s="228" t="s">
        <v>1111</v>
      </c>
      <c r="E33" s="228" t="s">
        <v>1121</v>
      </c>
      <c r="F33" s="230"/>
      <c r="G33" s="230"/>
      <c r="H33" s="228"/>
      <c r="I33" s="228"/>
      <c r="J33" s="232"/>
      <c r="K33" s="232"/>
      <c r="L33" s="271" t="str">
        <f>IF(C33="","",_xlfn.CONCAT("            { line: ","""",C33,", ",M33:AN33,""", sC: ","""",B33,"""},"))</f>
        <v xml:space="preserve">            { line: "LAS GUITARRAS,, (Mi,m,15)", sC: "as"},</v>
      </c>
      <c r="M33" s="218" t="str">
        <f t="shared" si="7"/>
        <v>(</v>
      </c>
      <c r="N33" s="183" t="str">
        <f t="shared" si="1"/>
        <v>Mi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B34" t="s">
        <v>2282</v>
      </c>
      <c r="C34" s="13" t="s">
        <v>2691</v>
      </c>
      <c r="D34" s="228" t="s">
        <v>2347</v>
      </c>
      <c r="E34" s="228">
        <v>7</v>
      </c>
      <c r="F34" s="230"/>
      <c r="G34" s="230"/>
      <c r="H34" s="228"/>
      <c r="I34" s="228"/>
      <c r="J34" s="232"/>
      <c r="K34" s="232"/>
      <c r="L34" s="271" t="str">
        <f>IF(C34="","",_xlfn.CONCAT("            { line: ","""",C34,", ",M34:AN34,""", sC: ","""",B34,"""},"))</f>
        <v xml:space="preserve">            { line: "ACORDÁNDONOS DE TI,, (Si,7,15)", sC: "as"},</v>
      </c>
      <c r="M34" s="218" t="str">
        <f t="shared" si="7"/>
        <v>(</v>
      </c>
      <c r="N34" s="183" t="str">
        <f t="shared" si="1"/>
        <v>Si</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B35" t="s">
        <v>2282</v>
      </c>
      <c r="C35" s="13" t="s">
        <v>2692</v>
      </c>
      <c r="D35" s="228" t="s">
        <v>1111</v>
      </c>
      <c r="E35" s="228" t="s">
        <v>1121</v>
      </c>
      <c r="F35" s="230"/>
      <c r="G35" s="230"/>
      <c r="H35" s="228"/>
      <c r="I35" s="228"/>
      <c r="J35" s="232"/>
      <c r="K35" s="232"/>
      <c r="L35" s="271" t="str">
        <f t="shared" si="0"/>
        <v xml:space="preserve">            { line: "NOS SENTAMOS A LLORAR., (Mi,m,15)", sC: "as"},</v>
      </c>
      <c r="M35" s="218" t="str">
        <f t="shared" si="7"/>
        <v>(</v>
      </c>
      <c r="N35" s="183" t="str">
        <f t="shared" si="1"/>
        <v>Mi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A37">
        <f>+A35+1</f>
        <v>8</v>
      </c>
      <c r="B37" t="s">
        <v>2282</v>
      </c>
      <c r="C37" s="13" t="s">
        <v>2695</v>
      </c>
      <c r="D37" s="228" t="s">
        <v>1112</v>
      </c>
      <c r="E37" s="228" t="s">
        <v>1121</v>
      </c>
      <c r="F37" s="230"/>
      <c r="G37" s="230"/>
      <c r="H37" s="228"/>
      <c r="I37" s="228"/>
      <c r="J37" s="232"/>
      <c r="K37" s="232"/>
      <c r="L37" s="271" t="str">
        <f t="shared" si="0"/>
        <v xml:space="preserve">            { line: "«CANTADNOS», NOS DECÍAN, (La,m,15)", sC: "as"},</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B38" t="s">
        <v>2282</v>
      </c>
      <c r="C38" s="13" t="s">
        <v>2696</v>
      </c>
      <c r="D38" s="228" t="s">
        <v>1111</v>
      </c>
      <c r="E38" s="228" t="s">
        <v>1121</v>
      </c>
      <c r="F38" s="230"/>
      <c r="G38" s="230"/>
      <c r="H38" s="228"/>
      <c r="I38" s="228"/>
      <c r="J38" s="232"/>
      <c r="K38" s="232"/>
      <c r="L38" s="271" t="str">
        <f>IF(C38="","",_xlfn.CONCAT("            { line: ","""",C38,", ",M38:AN38,""", sC: ","""",B38,"""},"))</f>
        <v xml:space="preserve">            { line: "NUESTROS ENEMIGOS., (Mi,m,15)", sC: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B39" t="s">
        <v>2282</v>
      </c>
      <c r="C39" s="13" t="s">
        <v>2695</v>
      </c>
      <c r="D39" s="228" t="s">
        <v>1112</v>
      </c>
      <c r="E39" s="228" t="s">
        <v>1121</v>
      </c>
      <c r="F39" s="230"/>
      <c r="G39" s="230"/>
      <c r="H39" s="228"/>
      <c r="I39" s="228"/>
      <c r="J39" s="232"/>
      <c r="K39" s="232"/>
      <c r="L39" s="271" t="str">
        <f t="shared" si="0"/>
        <v xml:space="preserve">            { line: "«CANTADNOS», NOS DECÍAN, (La,m,15)", sC: "as"},</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11</v>
      </c>
      <c r="B40" t="s">
        <v>2282</v>
      </c>
      <c r="C40" s="13" t="s">
        <v>2697</v>
      </c>
      <c r="D40" s="228" t="s">
        <v>1111</v>
      </c>
      <c r="E40" s="228" t="s">
        <v>1121</v>
      </c>
      <c r="F40" s="230"/>
      <c r="G40" s="230"/>
      <c r="H40" s="228"/>
      <c r="I40" s="228"/>
      <c r="J40" s="232"/>
      <c r="K40" s="232"/>
      <c r="L40" s="271" t="str">
        <f t="shared" si="0"/>
        <v xml:space="preserve">            { line: "NUESTROS OPRESORES., (Mi,m,15)", sC: "as"},</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12</v>
      </c>
      <c r="B41" t="s">
        <v>2282</v>
      </c>
      <c r="C41" s="13" t="s">
        <v>2698</v>
      </c>
      <c r="D41" s="228" t="s">
        <v>2347</v>
      </c>
      <c r="E41" s="228">
        <v>7</v>
      </c>
      <c r="F41" s="230"/>
      <c r="G41" s="230"/>
      <c r="H41" s="228"/>
      <c r="I41" s="228"/>
      <c r="J41" s="232"/>
      <c r="K41" s="232"/>
      <c r="L41" s="271" t="str">
        <f t="shared" si="0"/>
        <v xml:space="preserve">            { line: "ELLOS QUERÍAN QUE NOSOTROS, (Si,7,15)", sC: "as"},</v>
      </c>
      <c r="M41" s="218" t="str">
        <f t="shared" si="7"/>
        <v>(</v>
      </c>
      <c r="N41" s="183" t="str">
        <f t="shared" si="1"/>
        <v>Si</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13</v>
      </c>
      <c r="B42" t="s">
        <v>2282</v>
      </c>
      <c r="C42" s="13" t="s">
        <v>2699</v>
      </c>
      <c r="D42" s="228" t="s">
        <v>1111</v>
      </c>
      <c r="E42" s="228" t="s">
        <v>1121</v>
      </c>
      <c r="F42" s="230"/>
      <c r="G42" s="230"/>
      <c r="H42" s="228"/>
      <c r="I42" s="228"/>
      <c r="J42" s="232"/>
      <c r="K42" s="232"/>
      <c r="L42" s="271" t="str">
        <f t="shared" si="0"/>
        <v xml:space="preserve">            { line: "LES DIVIRTIÉRAMOS., (Mi,m,15)", sC: "as"},</v>
      </c>
      <c r="M42" s="218" t="str">
        <f t="shared" si="7"/>
        <v>(</v>
      </c>
      <c r="N42" s="183" t="str">
        <f t="shared" si="1"/>
        <v>Mi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A44">
        <f>+A42+1</f>
        <v>14</v>
      </c>
      <c r="B44" t="s">
        <v>2540</v>
      </c>
      <c r="C44" s="13" t="s">
        <v>2700</v>
      </c>
      <c r="D44" s="257" t="s">
        <v>1114</v>
      </c>
      <c r="E44" s="257"/>
      <c r="F44" s="230"/>
      <c r="G44" s="230"/>
      <c r="H44" s="228"/>
      <c r="I44" s="228"/>
      <c r="J44" s="232"/>
      <c r="K44" s="232"/>
      <c r="L44" s="271" t="str">
        <f t="shared" si="0"/>
        <v xml:space="preserve">            { line: "¿Cómo cantar un cántico del Señor, (Re,,15)", sC: "tc"},</v>
      </c>
      <c r="M44" s="218" t="str">
        <f t="shared" si="7"/>
        <v>(</v>
      </c>
      <c r="N44" s="183" t="str">
        <f t="shared" si="1"/>
        <v>Re</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+A41+1</f>
        <v>13</v>
      </c>
      <c r="C45" s="13" t="s">
        <v>2701</v>
      </c>
      <c r="D45" s="257" t="s">
        <v>1111</v>
      </c>
      <c r="E45" s="257" t="s">
        <v>1121</v>
      </c>
      <c r="F45" s="230"/>
      <c r="G45" s="230"/>
      <c r="H45" s="228"/>
      <c r="I45" s="228"/>
      <c r="J45" s="232"/>
      <c r="K45" s="232"/>
      <c r="L45" s="271" t="str">
        <f t="shared" ref="L45" si="30">IF(C45="","",_xlfn.CONCAT("            { line: ","""",C45,", ",M45:AN45,""", sC: ","""",B45,"""},"))</f>
        <v xml:space="preserve">            { line: "en tierra extraña?, (Mi,m,15)", sC: ""},</v>
      </c>
      <c r="M45" s="218" t="str">
        <f t="shared" ref="M45" si="31">IF(N45="","","(")</f>
        <v>(</v>
      </c>
      <c r="N45" s="183" t="str">
        <f t="shared" ref="N45" si="32">IF(D45="","",D45)</f>
        <v>Mi</v>
      </c>
      <c r="O45" s="216" t="str">
        <f t="shared" ref="O45" si="33">IF(N45="","",",")</f>
        <v>,</v>
      </c>
      <c r="P45" s="225" t="str">
        <f t="shared" ref="P45" si="34">IF(E45="","",E45)</f>
        <v>m</v>
      </c>
      <c r="Q45" s="217" t="str">
        <f t="shared" ref="Q45" si="35">IF(N45="","",",")</f>
        <v>,</v>
      </c>
      <c r="R45" s="168">
        <f t="shared" ref="R45" si="36">IF(N45="","",15)</f>
        <v>15</v>
      </c>
      <c r="S45" s="218" t="str">
        <f t="shared" ref="S45" si="37">IF(N45="","",")")</f>
        <v>)</v>
      </c>
      <c r="T45" s="219" t="str">
        <f t="shared" ref="T45" si="38">IF(U45="","","(")</f>
        <v/>
      </c>
      <c r="U45" s="181" t="str">
        <f t="shared" ref="U45" si="39">IF(F45="","",F45)</f>
        <v/>
      </c>
      <c r="V45" s="185" t="str">
        <f t="shared" ref="V45" si="40">IF(U45="","",",")</f>
        <v/>
      </c>
      <c r="W45" s="177" t="str">
        <f t="shared" ref="W45" si="41">IF(G45="","",G45)</f>
        <v/>
      </c>
      <c r="X45" s="185" t="str">
        <f t="shared" ref="X45" si="42">IF(U45="","",",")</f>
        <v/>
      </c>
      <c r="Y45" s="185" t="str">
        <f t="shared" ref="Y45" si="43">IF(U45="","",250)</f>
        <v/>
      </c>
      <c r="Z45" s="218" t="str">
        <f t="shared" ref="Z45" si="44">IF(U45="","",")")</f>
        <v/>
      </c>
      <c r="AA45" s="175" t="str">
        <f t="shared" ref="AA45" si="45">IF(AB45="","","(")</f>
        <v/>
      </c>
      <c r="AB45" s="183" t="str">
        <f t="shared" ref="AB45" si="46">IF(H45="","",H45)</f>
        <v/>
      </c>
      <c r="AC45" s="184" t="str">
        <f t="shared" ref="AC45" si="47">IF(AB45="","",",")</f>
        <v/>
      </c>
      <c r="AD45" s="225" t="str">
        <f t="shared" ref="AD45" si="48">IF(I45="","",I45)</f>
        <v/>
      </c>
      <c r="AE45" s="176" t="str">
        <f t="shared" ref="AE45" si="49">IF(AB45="","",",")</f>
        <v/>
      </c>
      <c r="AF45" s="168" t="str">
        <f t="shared" ref="AF45" si="50">IF(AB45="","",350)</f>
        <v/>
      </c>
      <c r="AG45" s="168" t="str">
        <f t="shared" ref="AG45" si="51">IF(AB45="","",")")</f>
        <v/>
      </c>
      <c r="AH45" s="179" t="str">
        <f t="shared" ref="AH45" si="52">IF(AI45="","","(")</f>
        <v/>
      </c>
      <c r="AI45" s="256" t="str">
        <f t="shared" ref="AI45" si="53">IF(J45="","",J45)</f>
        <v/>
      </c>
      <c r="AJ45" s="185" t="str">
        <f t="shared" ref="AJ45" si="54">IF(AI45="","",",")</f>
        <v/>
      </c>
      <c r="AK45" s="185" t="str">
        <f t="shared" ref="AK45" si="55">IF(K45="","",K45)</f>
        <v/>
      </c>
      <c r="AL45" s="185" t="str">
        <f t="shared" ref="AL45" si="56">IF(AI45="","",",")</f>
        <v/>
      </c>
      <c r="AM45" s="185" t="str">
        <f t="shared" ref="AM45" si="57">IF(AI45="","",450)</f>
        <v/>
      </c>
      <c r="AN45" s="185" t="str">
        <f t="shared" ref="AN45" si="58">IF(AI45="","",")")</f>
        <v/>
      </c>
    </row>
    <row r="46" spans="1:40" ht="24.5" thickTop="1" thickBot="1">
      <c r="A46">
        <f>+A42+1</f>
        <v>14</v>
      </c>
      <c r="C46" s="13" t="s">
        <v>2702</v>
      </c>
      <c r="D46" s="257" t="s">
        <v>2347</v>
      </c>
      <c r="E46" s="257">
        <v>7</v>
      </c>
      <c r="F46" s="230"/>
      <c r="G46" s="230"/>
      <c r="H46" s="228"/>
      <c r="I46" s="228"/>
      <c r="J46" s="232"/>
      <c r="K46" s="232"/>
      <c r="L46" s="271" t="str">
        <f t="shared" si="0"/>
        <v xml:space="preserve">            { line: "Si de Ti yo me olvidare,, (Si,7,15)", sC: ""},</v>
      </c>
      <c r="M46" s="218" t="str">
        <f t="shared" si="7"/>
        <v>(</v>
      </c>
      <c r="N46" s="183" t="str">
        <f t="shared" si="1"/>
        <v>Si</v>
      </c>
      <c r="O46" s="216" t="str">
        <f t="shared" si="8"/>
        <v>,</v>
      </c>
      <c r="P46" s="225">
        <f t="shared" si="2"/>
        <v>7</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+A43+1</f>
        <v>1</v>
      </c>
      <c r="C47" s="13" t="s">
        <v>2703</v>
      </c>
      <c r="D47" s="257" t="s">
        <v>1111</v>
      </c>
      <c r="E47" s="257" t="s">
        <v>1121</v>
      </c>
      <c r="F47" s="230"/>
      <c r="G47" s="230"/>
      <c r="H47" s="228"/>
      <c r="I47" s="228"/>
      <c r="J47" s="232"/>
      <c r="K47" s="232"/>
      <c r="L47" s="271" t="str">
        <f t="shared" ref="L47" si="59">IF(C47="","",_xlfn.CONCAT("            { line: ","""",C47,", ",M47:AN47,""", sC: ","""",B47,"""},"))</f>
        <v xml:space="preserve">            { line: "que se me seque la mano derecha, (Mi,m,15)", sC: ""},</v>
      </c>
      <c r="M47" s="218" t="str">
        <f t="shared" ref="M47" si="60">IF(N47="","","(")</f>
        <v>(</v>
      </c>
      <c r="N47" s="183" t="str">
        <f t="shared" ref="N47" si="61">IF(D47="","",D47)</f>
        <v>Mi</v>
      </c>
      <c r="O47" s="216" t="str">
        <f t="shared" ref="O47" si="62">IF(N47="","",",")</f>
        <v>,</v>
      </c>
      <c r="P47" s="225" t="str">
        <f t="shared" ref="P47" si="63">IF(E47="","",E47)</f>
        <v>m</v>
      </c>
      <c r="Q47" s="217" t="str">
        <f t="shared" ref="Q47" si="64">IF(N47="","",",")</f>
        <v>,</v>
      </c>
      <c r="R47" s="168">
        <f t="shared" ref="R47" si="65">IF(N47="","",15)</f>
        <v>15</v>
      </c>
      <c r="S47" s="218" t="str">
        <f t="shared" ref="S47" si="66">IF(N47="","",")")</f>
        <v>)</v>
      </c>
      <c r="T47" s="219" t="str">
        <f t="shared" ref="T47" si="67">IF(U47="","","(")</f>
        <v/>
      </c>
      <c r="U47" s="181" t="str">
        <f t="shared" ref="U47" si="68">IF(F47="","",F47)</f>
        <v/>
      </c>
      <c r="V47" s="185" t="str">
        <f t="shared" ref="V47" si="69">IF(U47="","",",")</f>
        <v/>
      </c>
      <c r="W47" s="177" t="str">
        <f t="shared" ref="W47" si="70">IF(G47="","",G47)</f>
        <v/>
      </c>
      <c r="X47" s="185" t="str">
        <f t="shared" ref="X47" si="71">IF(U47="","",",")</f>
        <v/>
      </c>
      <c r="Y47" s="185" t="str">
        <f t="shared" ref="Y47" si="72">IF(U47="","",250)</f>
        <v/>
      </c>
      <c r="Z47" s="218" t="str">
        <f t="shared" ref="Z47" si="73">IF(U47="","",")")</f>
        <v/>
      </c>
      <c r="AA47" s="175" t="str">
        <f t="shared" ref="AA47" si="74">IF(AB47="","","(")</f>
        <v/>
      </c>
      <c r="AB47" s="183" t="str">
        <f t="shared" ref="AB47" si="75">IF(H47="","",H47)</f>
        <v/>
      </c>
      <c r="AC47" s="184" t="str">
        <f t="shared" ref="AC47" si="76">IF(AB47="","",",")</f>
        <v/>
      </c>
      <c r="AD47" s="225" t="str">
        <f t="shared" ref="AD47" si="77">IF(I47="","",I47)</f>
        <v/>
      </c>
      <c r="AE47" s="176" t="str">
        <f t="shared" ref="AE47" si="78">IF(AB47="","",",")</f>
        <v/>
      </c>
      <c r="AF47" s="168" t="str">
        <f t="shared" ref="AF47" si="79">IF(AB47="","",350)</f>
        <v/>
      </c>
      <c r="AG47" s="168" t="str">
        <f t="shared" ref="AG47" si="80">IF(AB47="","",")")</f>
        <v/>
      </c>
      <c r="AH47" s="179" t="str">
        <f t="shared" ref="AH47" si="81">IF(AI47="","","(")</f>
        <v/>
      </c>
      <c r="AI47" s="256" t="str">
        <f t="shared" ref="AI47" si="82">IF(J47="","",J47)</f>
        <v/>
      </c>
      <c r="AJ47" s="185" t="str">
        <f t="shared" ref="AJ47" si="83">IF(AI47="","",",")</f>
        <v/>
      </c>
      <c r="AK47" s="185" t="str">
        <f t="shared" ref="AK47" si="84">IF(K47="","",K47)</f>
        <v/>
      </c>
      <c r="AL47" s="185" t="str">
        <f t="shared" ref="AL47" si="85">IF(AI47="","",",")</f>
        <v/>
      </c>
      <c r="AM47" s="185" t="str">
        <f t="shared" ref="AM47" si="86">IF(AI47="","",450)</f>
        <v/>
      </c>
      <c r="AN47" s="185" t="str">
        <f t="shared" ref="AN47" si="87">IF(AI47="","",")")</f>
        <v/>
      </c>
    </row>
    <row r="48" spans="1:40" ht="36.5" thickTop="1" thickBot="1">
      <c r="C48" s="13"/>
      <c r="D48" s="222"/>
      <c r="E48" s="222"/>
      <c r="F48" s="222"/>
      <c r="G48" s="222"/>
      <c r="H48" s="222"/>
      <c r="I48" s="222"/>
      <c r="J48" s="222"/>
      <c r="K48" s="222"/>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v>1</v>
      </c>
      <c r="C49" s="13" t="s">
        <v>2704</v>
      </c>
      <c r="D49" s="257" t="s">
        <v>1111</v>
      </c>
      <c r="E49" s="257" t="s">
        <v>1121</v>
      </c>
      <c r="F49" s="258" t="s">
        <v>1112</v>
      </c>
      <c r="G49" s="258" t="s">
        <v>1121</v>
      </c>
      <c r="H49" s="257" t="s">
        <v>1111</v>
      </c>
      <c r="I49" s="257" t="s">
        <v>1121</v>
      </c>
      <c r="J49" s="232"/>
      <c r="K49" s="232"/>
      <c r="L49" s="271" t="str">
        <f>IF(C49="","",_xlfn.CONCAT("            { line: ","""",C49,", ",M49:AN49,""", sC: ","""",B49,"""},"))</f>
        <v xml:space="preserve">            { line: "Que se me pegue la lengua al paladar,, (Mi,m,15)(La,m,250)(Mi,m,350)", sC: ""},</v>
      </c>
      <c r="M49" s="218" t="str">
        <f t="shared" si="7"/>
        <v>(</v>
      </c>
      <c r="N49" s="183" t="str">
        <f t="shared" si="1"/>
        <v>Mi</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t="str">
        <f t="shared" si="4"/>
        <v>m</v>
      </c>
      <c r="X49" s="185" t="str">
        <f t="shared" si="14"/>
        <v>,</v>
      </c>
      <c r="Y49" s="185">
        <f t="shared" si="15"/>
        <v>250</v>
      </c>
      <c r="Z49" s="218" t="str">
        <f t="shared" si="16"/>
        <v>)</v>
      </c>
      <c r="AA49" s="175" t="str">
        <f t="shared" si="17"/>
        <v>(</v>
      </c>
      <c r="AB49" s="183" t="str">
        <f t="shared" si="5"/>
        <v>Mi</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+A49+1</f>
        <v>2</v>
      </c>
      <c r="C50" s="13" t="s">
        <v>2705</v>
      </c>
      <c r="D50" s="257" t="s">
        <v>2347</v>
      </c>
      <c r="E50" s="257">
        <v>7</v>
      </c>
      <c r="F50" s="258"/>
      <c r="G50" s="258"/>
      <c r="H50" s="257"/>
      <c r="I50" s="257"/>
      <c r="J50" s="232"/>
      <c r="K50" s="232"/>
      <c r="L50" s="271" t="str">
        <f t="shared" ref="L50:L64" si="88">IF(C50="","",_xlfn.CONCAT("            { line: ","""",C50,", ",M50:AN50,""", sC: ","""",B50,"""},"))</f>
        <v xml:space="preserve">            { line: "si de ti yo me olvidare, Jerusalén,, (Si,7,15)", sC: ""},</v>
      </c>
      <c r="M50" s="218" t="str">
        <f t="shared" si="7"/>
        <v>(</v>
      </c>
      <c r="N50" s="183" t="str">
        <f t="shared" si="1"/>
        <v>Si</v>
      </c>
      <c r="O50" s="216" t="str">
        <f t="shared" si="8"/>
        <v>,</v>
      </c>
      <c r="P50" s="225">
        <f t="shared" si="2"/>
        <v>7</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ref="A51:A64" si="89">+A50+1</f>
        <v>3</v>
      </c>
      <c r="C51" s="13" t="s">
        <v>2706</v>
      </c>
      <c r="D51" s="257" t="s">
        <v>1111</v>
      </c>
      <c r="E51" s="257" t="s">
        <v>1121</v>
      </c>
      <c r="F51" s="258"/>
      <c r="G51" s="258"/>
      <c r="H51" s="257"/>
      <c r="I51" s="257"/>
      <c r="J51" s="232"/>
      <c r="K51" s="232"/>
      <c r="L51" s="271" t="str">
        <f t="shared" si="88"/>
        <v xml:space="preserve">            { line: "en la cumbre de mi alegría., (Mi,m,15)", sC: ""},</v>
      </c>
      <c r="M51" s="218" t="str">
        <f t="shared" si="7"/>
        <v>(</v>
      </c>
      <c r="N51" s="183" t="str">
        <f t="shared" si="1"/>
        <v>Mi</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6.5" thickTop="1" thickBot="1">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A53">
        <f>+A51+1</f>
        <v>4</v>
      </c>
      <c r="B53" t="s">
        <v>2584</v>
      </c>
      <c r="C53" s="13" t="s">
        <v>2707</v>
      </c>
      <c r="D53" s="228" t="s">
        <v>1111</v>
      </c>
      <c r="E53" s="228" t="s">
        <v>1121</v>
      </c>
      <c r="F53" s="230" t="s">
        <v>1112</v>
      </c>
      <c r="G53" s="230" t="s">
        <v>1121</v>
      </c>
      <c r="H53" s="228"/>
      <c r="I53" s="228"/>
      <c r="J53" s="232"/>
      <c r="K53" s="232"/>
      <c r="L53" s="271" t="str">
        <f t="shared" si="88"/>
        <v xml:space="preserve">            { line: "SEÑOR, TOMA CUENTAS, (Mi,m,15)(La,m,250)", sC: "ta as"},</v>
      </c>
      <c r="M53" s="218" t="str">
        <f t="shared" si="7"/>
        <v>(</v>
      </c>
      <c r="N53" s="183" t="str">
        <f t="shared" si="1"/>
        <v>Mi</v>
      </c>
      <c r="O53" s="216" t="str">
        <f t="shared" si="8"/>
        <v>,</v>
      </c>
      <c r="P53" s="225" t="str">
        <f t="shared" si="2"/>
        <v>m</v>
      </c>
      <c r="Q53" s="217" t="str">
        <f t="shared" si="9"/>
        <v>,</v>
      </c>
      <c r="R53" s="168">
        <f t="shared" si="10"/>
        <v>15</v>
      </c>
      <c r="S53" s="218" t="str">
        <f t="shared" si="11"/>
        <v>)</v>
      </c>
      <c r="T53" s="219" t="str">
        <f t="shared" si="12"/>
        <v>(</v>
      </c>
      <c r="U53" s="181" t="str">
        <f t="shared" si="3"/>
        <v>La</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89"/>
        <v>5</v>
      </c>
      <c r="B54" t="s">
        <v>2282</v>
      </c>
      <c r="C54" s="13" t="s">
        <v>2708</v>
      </c>
      <c r="D54" s="228" t="s">
        <v>1111</v>
      </c>
      <c r="E54" s="228" t="s">
        <v>1121</v>
      </c>
      <c r="F54" s="230"/>
      <c r="G54" s="230"/>
      <c r="H54" s="228"/>
      <c r="I54" s="228"/>
      <c r="J54" s="232"/>
      <c r="K54" s="232"/>
      <c r="L54" s="271" t="str">
        <f t="shared" si="88"/>
        <v xml:space="preserve">            { line: "A NUESTROS ENEMIGOS., (Mi,m,15)", sC: "as"},</v>
      </c>
      <c r="M54" s="218" t="str">
        <f t="shared" si="7"/>
        <v>(</v>
      </c>
      <c r="N54" s="183" t="str">
        <f t="shared" si="1"/>
        <v>Mi</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 t="shared" si="89"/>
        <v>6</v>
      </c>
      <c r="B55" t="s">
        <v>2282</v>
      </c>
      <c r="C55" s="13" t="s">
        <v>2707</v>
      </c>
      <c r="D55" s="228" t="s">
        <v>1112</v>
      </c>
      <c r="E55" s="228" t="s">
        <v>1121</v>
      </c>
      <c r="F55" s="230"/>
      <c r="G55" s="230"/>
      <c r="H55" s="228"/>
      <c r="I55" s="228"/>
      <c r="J55" s="232"/>
      <c r="K55" s="232"/>
      <c r="L55" s="271" t="str">
        <f t="shared" si="88"/>
        <v xml:space="preserve">            { line: "SEÑOR, TOMA CUENTAS,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89"/>
        <v>7</v>
      </c>
      <c r="B56" t="s">
        <v>2282</v>
      </c>
      <c r="C56" s="13" t="s">
        <v>2709</v>
      </c>
      <c r="D56" s="228" t="s">
        <v>1111</v>
      </c>
      <c r="E56" s="228" t="s">
        <v>1121</v>
      </c>
      <c r="F56" s="230"/>
      <c r="G56" s="230"/>
      <c r="H56" s="228"/>
      <c r="I56" s="228"/>
      <c r="J56" s="232"/>
      <c r="K56" s="232"/>
      <c r="L56" s="271" t="str">
        <f t="shared" si="88"/>
        <v xml:space="preserve">            { line: "A NUESTROS OPRESORES., (Mi,m,15)", sC: "as"},</v>
      </c>
      <c r="M56" s="218" t="str">
        <f t="shared" si="7"/>
        <v>(</v>
      </c>
      <c r="N56" s="183" t="str">
        <f t="shared" si="1"/>
        <v>Mi</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89"/>
        <v>8</v>
      </c>
      <c r="B57" t="s">
        <v>2282</v>
      </c>
      <c r="C57" s="13" t="s">
        <v>2710</v>
      </c>
      <c r="D57" s="228" t="s">
        <v>2347</v>
      </c>
      <c r="E57" s="228">
        <v>7</v>
      </c>
      <c r="F57" s="230"/>
      <c r="G57" s="230"/>
      <c r="H57" s="228"/>
      <c r="I57" s="228"/>
      <c r="J57" s="232"/>
      <c r="K57" s="232"/>
      <c r="L57" s="271" t="str">
        <f t="shared" si="88"/>
        <v xml:space="preserve">            { line: "CUANDO ELLOS SE DECÍAN:, (Si,7,15)", sC: "as"},</v>
      </c>
      <c r="M57" s="218" t="str">
        <f t="shared" si="7"/>
        <v>(</v>
      </c>
      <c r="N57" s="183" t="str">
        <f t="shared" si="1"/>
        <v>Si</v>
      </c>
      <c r="O57" s="216" t="str">
        <f t="shared" si="8"/>
        <v>,</v>
      </c>
      <c r="P57" s="225">
        <f t="shared" si="2"/>
        <v>7</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89"/>
        <v>9</v>
      </c>
      <c r="B58" t="s">
        <v>2282</v>
      </c>
      <c r="C58" s="13" t="s">
        <v>2711</v>
      </c>
      <c r="D58" s="228" t="s">
        <v>1111</v>
      </c>
      <c r="E58" s="228" t="s">
        <v>1121</v>
      </c>
      <c r="F58" s="230"/>
      <c r="G58" s="230"/>
      <c r="H58" s="228"/>
      <c r="I58" s="228"/>
      <c r="J58" s="232"/>
      <c r="K58" s="232"/>
      <c r="L58" s="282" t="str">
        <f t="shared" si="88"/>
        <v xml:space="preserve">            { line: "¡ARRASADLA HASTA EL CIMIENTO!, (Mi,m,15)", sC: "as"},</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6.5" thickTop="1" thickBot="1">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f>+A58+1</f>
        <v>10</v>
      </c>
      <c r="B60" t="s">
        <v>2540</v>
      </c>
      <c r="C60" s="13" t="s">
        <v>2712</v>
      </c>
      <c r="D60" s="257" t="s">
        <v>1114</v>
      </c>
      <c r="E60" s="257" t="s">
        <v>1111</v>
      </c>
      <c r="F60" s="258" t="s">
        <v>1121</v>
      </c>
      <c r="G60" s="230"/>
      <c r="H60" s="228"/>
      <c r="I60" s="228"/>
      <c r="J60" s="232"/>
      <c r="K60" s="232"/>
      <c r="L60" s="282" t="str">
        <f t="shared" si="88"/>
        <v xml:space="preserve">            { line: "Capital de Babilonia criminal,, (Re,Mi,15)(m,,250)", sC: "tc"},</v>
      </c>
      <c r="M60" s="218" t="str">
        <f t="shared" si="7"/>
        <v>(</v>
      </c>
      <c r="N60" s="183" t="str">
        <f t="shared" si="1"/>
        <v>Re</v>
      </c>
      <c r="O60" s="216" t="str">
        <f t="shared" si="8"/>
        <v>,</v>
      </c>
      <c r="P60" s="225" t="str">
        <f t="shared" si="2"/>
        <v>Mi</v>
      </c>
      <c r="Q60" s="217" t="str">
        <f t="shared" si="9"/>
        <v>,</v>
      </c>
      <c r="R60" s="168">
        <f t="shared" si="10"/>
        <v>15</v>
      </c>
      <c r="S60" s="218" t="str">
        <f t="shared" si="11"/>
        <v>)</v>
      </c>
      <c r="T60" s="219" t="str">
        <f t="shared" si="12"/>
        <v>(</v>
      </c>
      <c r="U60" s="181" t="str">
        <f t="shared" si="3"/>
        <v>m</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si="89"/>
        <v>11</v>
      </c>
      <c r="C61" s="13" t="s">
        <v>2713</v>
      </c>
      <c r="D61" s="257" t="s">
        <v>1114</v>
      </c>
      <c r="E61" s="257"/>
      <c r="F61" s="258"/>
      <c r="G61" s="230"/>
      <c r="H61" s="228"/>
      <c r="I61" s="228"/>
      <c r="J61" s="232"/>
      <c r="K61" s="232"/>
      <c r="L61" s="282" t="str">
        <f t="shared" si="88"/>
        <v xml:space="preserve">            { line: "¡quién pudiera pagarte, (Re,,15)", sC: ""},</v>
      </c>
      <c r="M61" s="218" t="str">
        <f t="shared" si="7"/>
        <v>(</v>
      </c>
      <c r="N61" s="183" t="str">
        <f t="shared" si="1"/>
        <v>Re</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89"/>
        <v>12</v>
      </c>
      <c r="C62" s="13" t="s">
        <v>2714</v>
      </c>
      <c r="D62" s="257" t="s">
        <v>1111</v>
      </c>
      <c r="E62" s="257" t="s">
        <v>1121</v>
      </c>
      <c r="F62" s="258"/>
      <c r="G62" s="230"/>
      <c r="H62" s="228"/>
      <c r="I62" s="228"/>
      <c r="J62" s="232"/>
      <c r="K62" s="232"/>
      <c r="L62" s="282" t="str">
        <f t="shared" si="88"/>
        <v xml:space="preserve">            { line: "los males que nos has hecho!, (Mi,m,15)", sC: ""},</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89"/>
        <v>13</v>
      </c>
      <c r="C63" s="13" t="s">
        <v>2715</v>
      </c>
      <c r="D63" s="257" t="s">
        <v>2347</v>
      </c>
      <c r="E63" s="257">
        <v>7</v>
      </c>
      <c r="F63" s="258"/>
      <c r="G63" s="230"/>
      <c r="H63" s="228"/>
      <c r="I63" s="228"/>
      <c r="J63" s="232"/>
      <c r="K63" s="232"/>
      <c r="L63" s="282" t="str">
        <f t="shared" si="88"/>
        <v xml:space="preserve">            { line: "¡Quién pudiera estrellar, (Si,7,15)", sC: ""},</v>
      </c>
      <c r="M63" s="218" t="str">
        <f t="shared" si="7"/>
        <v>(</v>
      </c>
      <c r="N63" s="183" t="str">
        <f t="shared" si="1"/>
        <v>Si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89"/>
        <v>14</v>
      </c>
      <c r="C64" s="13" t="s">
        <v>2716</v>
      </c>
      <c r="D64" s="257" t="s">
        <v>1111</v>
      </c>
      <c r="E64" s="257" t="s">
        <v>1121</v>
      </c>
      <c r="F64" s="258"/>
      <c r="G64" s="230"/>
      <c r="H64" s="228"/>
      <c r="I64" s="228"/>
      <c r="J64" s="232"/>
      <c r="K64" s="232"/>
      <c r="L64" s="282" t="str">
        <f t="shared" si="88"/>
        <v xml:space="preserve">            { line: "tus hijos contra la piedra!, (Mi,m,15)",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6.5" thickTop="1" thickBot="1">
      <c r="C65" s="297"/>
      <c r="D65" s="298"/>
      <c r="E65" s="298"/>
      <c r="F65" s="298"/>
      <c r="G65" s="298"/>
      <c r="H65" s="298"/>
      <c r="I65" s="298"/>
      <c r="J65" s="298"/>
      <c r="K65" s="298"/>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4.5" thickTop="1" thickBot="1">
      <c r="C66" s="203" t="s">
        <v>2312</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thickTop="1" thickBot="1">
      <c r="B67" t="s">
        <v>2584</v>
      </c>
      <c r="C67" s="285" t="s">
        <v>2690</v>
      </c>
      <c r="D67" s="286" t="s">
        <v>1111</v>
      </c>
      <c r="E67" s="286" t="s">
        <v>1121</v>
      </c>
      <c r="F67" s="286" t="s">
        <v>1112</v>
      </c>
      <c r="G67" s="286" t="s">
        <v>1121</v>
      </c>
      <c r="H67" s="227" t="s">
        <v>1111</v>
      </c>
      <c r="I67" s="227" t="s">
        <v>1121</v>
      </c>
      <c r="J67" s="227"/>
      <c r="K67" s="227"/>
      <c r="L67" s="283" t="str">
        <f>IF(C67="","",_xlfn.CONCAT("       triggerLine: ","""",C67,", ",M67:AN67,""", sC: ","""",B67,""", lines: ["))</f>
        <v xml:space="preserve">       triggerLine: "JUNTO A LOS CANALES DE BABILONIA,, (Mi,m,15)(La,m,250)(Mi,m,350)", sC: "ta as", lines: [</v>
      </c>
      <c r="M67" s="218" t="str">
        <f t="shared" si="7"/>
        <v>(</v>
      </c>
      <c r="N67" s="183" t="str">
        <f t="shared" si="1"/>
        <v>Mi</v>
      </c>
      <c r="O67" s="216" t="str">
        <f t="shared" si="8"/>
        <v>,</v>
      </c>
      <c r="P67" s="225" t="str">
        <f t="shared" si="2"/>
        <v>m</v>
      </c>
      <c r="Q67" s="217" t="str">
        <f t="shared" si="9"/>
        <v>,</v>
      </c>
      <c r="R67" s="168">
        <f t="shared" si="10"/>
        <v>15</v>
      </c>
      <c r="S67" s="218" t="str">
        <f t="shared" si="11"/>
        <v>)</v>
      </c>
      <c r="T67" s="219" t="str">
        <f t="shared" si="12"/>
        <v>(</v>
      </c>
      <c r="U67" s="181" t="str">
        <f t="shared" si="3"/>
        <v>La</v>
      </c>
      <c r="V67" s="185" t="str">
        <f t="shared" si="13"/>
        <v>,</v>
      </c>
      <c r="W67" s="177" t="str">
        <f t="shared" si="4"/>
        <v>m</v>
      </c>
      <c r="X67" s="185" t="str">
        <f t="shared" si="14"/>
        <v>,</v>
      </c>
      <c r="Y67" s="185">
        <f t="shared" si="15"/>
        <v>250</v>
      </c>
      <c r="Z67" s="218" t="str">
        <f t="shared" si="16"/>
        <v>)</v>
      </c>
      <c r="AA67" s="175" t="str">
        <f t="shared" si="17"/>
        <v>(</v>
      </c>
      <c r="AB67" s="183" t="str">
        <f t="shared" si="5"/>
        <v>Mi</v>
      </c>
      <c r="AC67" s="184" t="str">
        <f t="shared" si="18"/>
        <v>,</v>
      </c>
      <c r="AD67" s="225" t="str">
        <f t="shared" si="19"/>
        <v>m</v>
      </c>
      <c r="AE67" s="176" t="str">
        <f t="shared" si="20"/>
        <v>,</v>
      </c>
      <c r="AF67" s="168">
        <f t="shared" si="21"/>
        <v>350</v>
      </c>
      <c r="AG67" s="168" t="str">
        <f t="shared" si="22"/>
        <v>)</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thickTop="1" thickBot="1">
      <c r="B68" t="s">
        <v>2282</v>
      </c>
      <c r="C68" s="285" t="s">
        <v>2691</v>
      </c>
      <c r="D68" s="286" t="s">
        <v>2347</v>
      </c>
      <c r="E68" s="286">
        <v>7</v>
      </c>
      <c r="F68" s="286"/>
      <c r="G68" s="286"/>
      <c r="H68" s="227"/>
      <c r="I68" s="227"/>
      <c r="J68" s="227"/>
      <c r="K68" s="227"/>
      <c r="L68" s="283" t="str">
        <f>IF(C68="","",_xlfn.CONCAT("            { line: ","""",C68,", ",M68:AN68,""", sC: ","""",B68,"""},"))</f>
        <v xml:space="preserve">            { line: "ACORDÁNDONOS DE TI,, (Si,7,15)", sC: "as"},</v>
      </c>
      <c r="M68" s="218" t="str">
        <f t="shared" si="7"/>
        <v>(</v>
      </c>
      <c r="N68" s="183" t="str">
        <f t="shared" si="1"/>
        <v>Si</v>
      </c>
      <c r="O68" s="216" t="str">
        <f t="shared" si="8"/>
        <v>,</v>
      </c>
      <c r="P68" s="225">
        <f t="shared" si="2"/>
        <v>7</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thickTop="1" thickBot="1">
      <c r="B69" t="s">
        <v>2282</v>
      </c>
      <c r="C69" s="284" t="s">
        <v>2692</v>
      </c>
      <c r="D69" s="286" t="s">
        <v>1111</v>
      </c>
      <c r="E69" s="286" t="s">
        <v>1121</v>
      </c>
      <c r="F69" s="286"/>
      <c r="G69" s="286"/>
      <c r="H69" s="227"/>
      <c r="I69" s="227"/>
      <c r="J69" s="227"/>
      <c r="K69" s="227"/>
      <c r="L69" s="210" t="str">
        <f>IF(C69="","",_xlfn.CONCAT("            { line: ","""",C69,", ",M69:AN69,""", sC: ","""",B69,"""},  ]},"))</f>
        <v xml:space="preserve">            { line: "NOS SENTAMOS A LLORAR., (Mi,m,15)", sC: "as"},  ]},</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 customHeight="1">
      <c r="B70" s="211"/>
      <c r="C70" s="211"/>
      <c r="D70" s="211"/>
      <c r="E70" s="211"/>
      <c r="F70" s="211"/>
      <c r="G70" s="211"/>
      <c r="H70" s="211"/>
      <c r="I70" s="211"/>
      <c r="J70" s="211"/>
      <c r="K70" s="211"/>
      <c r="L70" s="213" t="str">
        <f ca="1">_xlfn.CONCAT("]}, // ULTIMA LINEA DEL CANTO: ",L1)</f>
        <v>]}, // ULTIMA LINEA DEL CANTO: BABILONIA CRIMINAL</v>
      </c>
      <c r="M70" s="211"/>
    </row>
    <row r="71" spans="2:40" ht="20.5">
      <c r="L71" s="214" t="s">
        <v>2316</v>
      </c>
      <c r="M71" s="166"/>
    </row>
    <row r="72" spans="2:40">
      <c r="M7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965A0CB-2BE8-4835-A67C-CF6755D4A205}">
          <x14:formula1>
            <xm:f>List!$B$1:$B$4</xm:f>
          </x14:formula1>
          <xm:sqref>C12</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77E5B-05A3-4630-9E45-6826BFB236AE}">
  <sheetPr codeName="Sheet42">
    <tabColor rgb="FF00B0F0"/>
  </sheetPr>
  <dimension ref="A1:AN83"/>
  <sheetViews>
    <sheetView zoomScale="85" zoomScaleNormal="85" workbookViewId="0">
      <pane xSplit="2" ySplit="1" topLeftCell="C2" activePane="bottomRight" state="frozen"/>
      <selection pane="topRight" activeCell="C1" sqref="C1"/>
      <selection pane="bottomLeft" activeCell="A2" sqref="A2"/>
      <selection pane="bottomRight" activeCell="L18" sqref="L18"/>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24</v>
      </c>
      <c r="E1" s="148"/>
      <c r="F1" s="148"/>
      <c r="G1" s="148"/>
      <c r="H1" s="148"/>
      <c r="I1" s="148"/>
      <c r="J1" s="148"/>
      <c r="K1" s="148"/>
      <c r="L1" s="165" t="str">
        <f ca="1">VLOOKUP(C1,'Codigo Canto'!A3:AQ236,38,FALSE)</f>
        <v>BALAAM</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BALAAM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balaam</v>
      </c>
      <c r="L7" s="164" t="str">
        <f ca="1">_xlfn.CONCAT("        id: ","""",C7,"""",",")</f>
        <v xml:space="preserve">        id: "balaam",</v>
      </c>
    </row>
    <row r="8" spans="2:32" ht="23">
      <c r="C8" t="str">
        <f ca="1">PROPER(L1)</f>
        <v>Balaam</v>
      </c>
      <c r="L8" s="164" t="str">
        <f ca="1">_xlfn.CONCAT("        tt: ","""",C8,"""",",")</f>
        <v xml:space="preserve">        tt: "Balaam",</v>
      </c>
    </row>
    <row r="9" spans="2:32" ht="23">
      <c r="C9" t="str">
        <f ca="1">PROPER(L1)</f>
        <v>Balaam</v>
      </c>
      <c r="L9" s="164" t="str">
        <f ca="1">_xlfn.CONCAT("        title: ","""",C9,"""",",")</f>
        <v xml:space="preserve">        title: "Balaam",</v>
      </c>
    </row>
    <row r="10" spans="2:32" ht="23">
      <c r="C10" t="str">
        <f ca="1">VLOOKUP(C1,'Codigo Canto'!A3:AQ236,12,FALSE)</f>
        <v>Nm 23,7-24</v>
      </c>
      <c r="L10" s="164" t="str">
        <f ca="1">_xlfn.CONCAT("        ","subtitle: ","""",C10,"""",",")</f>
        <v xml:space="preserve">        subtitle: "Nm 23,7-24",</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24</v>
      </c>
      <c r="L15" s="164" t="str">
        <f ca="1">_xlfn.CONCAT("        dbno: ","""",C15,"""",",")</f>
        <v xml:space="preserve">        dbno: "24",</v>
      </c>
    </row>
    <row r="16" spans="2:32" ht="23">
      <c r="L16" s="164" t="str">
        <f>_xlfn.CONCAT("        notes: ","""",C16,"""",",")</f>
        <v xml:space="preserve">        notes: "",</v>
      </c>
    </row>
    <row r="17" spans="1:40" ht="23">
      <c r="C17" t="s">
        <v>2347</v>
      </c>
      <c r="L17" s="164" t="str">
        <f>_xlfn.CONCAT("        mant: ","""",C17,"""",",")</f>
        <v xml:space="preserve">        mant: "Si",</v>
      </c>
    </row>
    <row r="18" spans="1:40" ht="23">
      <c r="C18" t="str">
        <f ca="1">C7</f>
        <v>balaam</v>
      </c>
      <c r="L18" s="164" t="str">
        <f ca="1">_xlfn.CONCAT("        audioSrc: ","""/audio/",C18,".mp3""",",")</f>
        <v xml:space="preserve">        audioSrc: "/audio/balaam.mp3",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23</v>
      </c>
      <c r="C24" t="str">
        <f ca="1">VLOOKUP(B24,Buscador!A3:AP240,31,FALSE)</f>
        <v>/resucito/src/index.html?canto=babiloniacriminal</v>
      </c>
      <c r="L24" s="164" t="str">
        <f ca="1">_xlfn.CONCAT("        ant: ","""",C24,"""",",")</f>
        <v xml:space="preserve">        ant: "/resucito/src/index.html?canto=babiloniacriminal",</v>
      </c>
    </row>
    <row r="25" spans="1:40" ht="23">
      <c r="B25">
        <f ca="1">+C1+1</f>
        <v>25</v>
      </c>
      <c r="C25" t="str">
        <f ca="1">VLOOKUP(B25,Buscador!A3:AP240,31,FALSE)</f>
        <v>/resucito/src/index.html?canto=bendecirealsenorentodotiempo</v>
      </c>
      <c r="L25" s="164" t="str">
        <f ca="1">_xlfn.CONCAT("        sig: ","""",C25,"""",",")</f>
        <v xml:space="preserve">        sig: "/resucito/src/index.html?canto=bendecirealsenorentodotiempo",</v>
      </c>
    </row>
    <row r="26" spans="1:40" ht="23">
      <c r="L26" s="48" t="s">
        <v>2279</v>
      </c>
    </row>
    <row r="27" spans="1:40" ht="36" thickBot="1">
      <c r="L27" s="212" t="s">
        <v>2313</v>
      </c>
    </row>
    <row r="28" spans="1:40" ht="24.5" thickTop="1" thickBot="1">
      <c r="A28">
        <v>1</v>
      </c>
      <c r="B28" t="s">
        <v>2540</v>
      </c>
      <c r="C28" s="13" t="s">
        <v>2717</v>
      </c>
      <c r="D28" s="257" t="s">
        <v>1111</v>
      </c>
      <c r="E28" s="257" t="s">
        <v>1121</v>
      </c>
      <c r="F28" s="269" t="s">
        <v>1114</v>
      </c>
      <c r="G28" s="230"/>
      <c r="H28" s="228"/>
      <c r="I28" s="228"/>
      <c r="J28" s="231"/>
      <c r="K28" s="232"/>
      <c r="L28" s="271" t="str">
        <f t="shared" ref="L28:L49" si="0">IF(C28="","",_xlfn.CONCAT("            { line: ","""",C28,", ",M28:AN28,""", sC: ","""",B28,"""},"))</f>
        <v xml:space="preserve">            { line: "De Aram me ha hecho venir, (Mi,m,15)(Re,,250)", sC: "tc"},</v>
      </c>
      <c r="M28" s="218" t="str">
        <f>IF(N28="","","(")</f>
        <v>(</v>
      </c>
      <c r="N28" s="183" t="str">
        <f t="shared" ref="N28:N74" si="1">IF(D28="","",D28)</f>
        <v>Mi</v>
      </c>
      <c r="O28" s="216" t="str">
        <f>IF(N28="","",",")</f>
        <v>,</v>
      </c>
      <c r="P28" s="225" t="str">
        <f t="shared" ref="P28:P74" si="2">IF(E28="","",E28)</f>
        <v>m</v>
      </c>
      <c r="Q28" s="217" t="str">
        <f>IF(N28="","",",")</f>
        <v>,</v>
      </c>
      <c r="R28" s="168">
        <f>IF(N28="","",15)</f>
        <v>15</v>
      </c>
      <c r="S28" s="218" t="str">
        <f>IF(N28="","",")")</f>
        <v>)</v>
      </c>
      <c r="T28" s="219" t="str">
        <f>IF(U28="","","(")</f>
        <v>(</v>
      </c>
      <c r="U28" s="181" t="str">
        <f t="shared" ref="U28:U74" si="3">IF(F28="","",F28)</f>
        <v>Re</v>
      </c>
      <c r="V28" s="185" t="str">
        <f>IF(U28="","",",")</f>
        <v>,</v>
      </c>
      <c r="W28" s="177" t="str">
        <f t="shared" ref="W28:W74" si="4">IF(G28="","",G28)</f>
        <v/>
      </c>
      <c r="X28" s="185" t="str">
        <f>IF(U28="","",",")</f>
        <v>,</v>
      </c>
      <c r="Y28" s="185">
        <f>IF(U28="","",250)</f>
        <v>250</v>
      </c>
      <c r="Z28" s="218" t="str">
        <f>IF(U28="","",")")</f>
        <v>)</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4.5" thickTop="1" thickBot="1">
      <c r="A29">
        <f>+A28+1</f>
        <v>2</v>
      </c>
      <c r="C29" s="13" t="s">
        <v>2718</v>
      </c>
      <c r="D29" s="257" t="s">
        <v>1111</v>
      </c>
      <c r="E29" s="257" t="s">
        <v>1121</v>
      </c>
      <c r="F29" s="258" t="s">
        <v>1114</v>
      </c>
      <c r="G29" s="230"/>
      <c r="H29" s="228"/>
      <c r="I29" s="228"/>
      <c r="J29" s="232"/>
      <c r="K29" s="232"/>
      <c r="L29" s="271" t="str">
        <f t="shared" si="0"/>
        <v xml:space="preserve">            { line: "Balaq, el rey de Moab,, (Mi,m,15)(Re,,250)", sC: ""},</v>
      </c>
      <c r="M29" s="218" t="str">
        <f t="shared" ref="M29:M74" si="7">IF(N29="","","(")</f>
        <v>(</v>
      </c>
      <c r="N29" s="183" t="str">
        <f t="shared" si="1"/>
        <v>Mi</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v>
      </c>
      <c r="U29" s="181" t="str">
        <f t="shared" si="3"/>
        <v>Re</v>
      </c>
      <c r="V29" s="185" t="str">
        <f t="shared" ref="V29:V74" si="13">IF(U29="","",",")</f>
        <v>,</v>
      </c>
      <c r="W29" s="177" t="str">
        <f t="shared" si="4"/>
        <v/>
      </c>
      <c r="X29" s="185" t="str">
        <f t="shared" ref="X29:X74" si="14">IF(U29="","",",")</f>
        <v>,</v>
      </c>
      <c r="Y29" s="185">
        <f t="shared" ref="Y29:Y74" si="15">IF(U29="","",250)</f>
        <v>250</v>
      </c>
      <c r="Z29" s="218" t="str">
        <f t="shared" ref="Z29:Z74" si="16">IF(U29="","",")")</f>
        <v>)</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4.5" thickTop="1" thickBot="1">
      <c r="A30">
        <f t="shared" ref="A30:A49" si="29">+A29+1</f>
        <v>3</v>
      </c>
      <c r="C30" s="13" t="s">
        <v>2719</v>
      </c>
      <c r="D30" s="257" t="s">
        <v>1111</v>
      </c>
      <c r="E30" s="257" t="s">
        <v>1121</v>
      </c>
      <c r="F30" s="258"/>
      <c r="G30" s="230"/>
      <c r="H30" s="228"/>
      <c r="I30" s="228"/>
      <c r="J30" s="232"/>
      <c r="K30" s="232"/>
      <c r="L30" s="271" t="str">
        <f t="shared" si="0"/>
        <v xml:space="preserve">            { line: "desde los montes de Oriente:, (Mi,m,15)", sC: ""},</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6.5" thickTop="1" thickBot="1">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4</v>
      </c>
      <c r="C32" s="13" t="s">
        <v>2720</v>
      </c>
      <c r="D32" s="257" t="s">
        <v>1114</v>
      </c>
      <c r="E32" s="257"/>
      <c r="F32" s="258" t="s">
        <v>1111</v>
      </c>
      <c r="G32" s="258" t="s">
        <v>1121</v>
      </c>
      <c r="H32" s="228"/>
      <c r="I32" s="228"/>
      <c r="J32" s="232"/>
      <c r="K32" s="232"/>
      <c r="L32" s="271" t="str">
        <f t="shared" si="0"/>
        <v xml:space="preserve">            { line: "«Ven y maldice a Jacob;, (Re,,15)(Mi,m,250)",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2721</v>
      </c>
      <c r="D33" s="257" t="s">
        <v>1114</v>
      </c>
      <c r="E33" s="257"/>
      <c r="F33" s="258" t="s">
        <v>1111</v>
      </c>
      <c r="G33" s="258" t="s">
        <v>1121</v>
      </c>
      <c r="H33" s="228"/>
      <c r="I33" s="228"/>
      <c r="J33" s="232"/>
      <c r="K33" s="232"/>
      <c r="L33" s="271" t="str">
        <f>IF(C33="","",_xlfn.CONCAT("            { line: ","""",C33,", ",M33:AN33,""", sC: ","""",B33,"""},"))</f>
        <v xml:space="preserve">            { line: "ven y profetiza contra Israel»., (Re,,15)(Mi,m,250)",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6.5" thickTop="1" thickBot="1">
      <c r="C34" s="297"/>
      <c r="D34" s="298"/>
      <c r="E34" s="298"/>
      <c r="F34" s="298"/>
      <c r="G34" s="298"/>
      <c r="H34" s="298"/>
      <c r="I34" s="298"/>
      <c r="J34" s="298"/>
      <c r="K34" s="298"/>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6</v>
      </c>
      <c r="C35" s="13" t="s">
        <v>2722</v>
      </c>
      <c r="D35" s="228" t="s">
        <v>1122</v>
      </c>
      <c r="E35" s="228"/>
      <c r="F35" s="230" t="s">
        <v>1114</v>
      </c>
      <c r="G35" s="230"/>
      <c r="H35" s="228" t="s">
        <v>1122</v>
      </c>
      <c r="I35" s="228"/>
      <c r="J35" s="232" t="s">
        <v>2347</v>
      </c>
      <c r="K35" s="232" t="s">
        <v>2730</v>
      </c>
      <c r="L35" s="271" t="str">
        <f>IF(C35="","",_xlfn.CONCAT("            { line: ","""",C35,", ",M35:AN35,""", sC: ","""",B35,"""},"))</f>
        <v xml:space="preserve">            { line: "¿Cómo maldeciré, si Dios no quiere?, mSol,,15)(Re,,250)(Sol,,350)(Si,m Mi,450)", sC: ""},</v>
      </c>
      <c r="M35" s="218" t="s">
        <v>1121</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
      </c>
      <c r="X35" s="185" t="str">
        <f t="shared" si="14"/>
        <v>,</v>
      </c>
      <c r="Y35" s="185">
        <f t="shared" si="15"/>
        <v>250</v>
      </c>
      <c r="Z35" s="218" t="str">
        <f t="shared" si="16"/>
        <v>)</v>
      </c>
      <c r="AA35" s="175" t="str">
        <f t="shared" si="17"/>
        <v>(</v>
      </c>
      <c r="AB35" s="183" t="str">
        <f t="shared" si="5"/>
        <v>Sol</v>
      </c>
      <c r="AC35" s="184" t="str">
        <f t="shared" si="18"/>
        <v>,</v>
      </c>
      <c r="AD35" s="225" t="str">
        <f t="shared" si="19"/>
        <v/>
      </c>
      <c r="AE35" s="176" t="str">
        <f t="shared" si="20"/>
        <v>,</v>
      </c>
      <c r="AF35" s="168">
        <f t="shared" si="21"/>
        <v>350</v>
      </c>
      <c r="AG35" s="168" t="str">
        <f t="shared" si="22"/>
        <v>)</v>
      </c>
      <c r="AH35" s="179" t="str">
        <f t="shared" si="23"/>
        <v>(</v>
      </c>
      <c r="AI35" s="256" t="str">
        <f t="shared" si="6"/>
        <v>Si</v>
      </c>
      <c r="AJ35" s="185" t="str">
        <f t="shared" si="24"/>
        <v>,</v>
      </c>
      <c r="AK35" s="185" t="str">
        <f t="shared" si="25"/>
        <v>m Mi</v>
      </c>
      <c r="AL35" s="185" t="str">
        <f t="shared" si="26"/>
        <v>,</v>
      </c>
      <c r="AM35" s="185">
        <f t="shared" si="27"/>
        <v>450</v>
      </c>
      <c r="AN35" s="185" t="str">
        <f t="shared" si="28"/>
        <v>)</v>
      </c>
    </row>
    <row r="36" spans="1:40" ht="24.5" thickTop="1" thickBot="1">
      <c r="A36">
        <f t="shared" si="29"/>
        <v>7</v>
      </c>
      <c r="C36" s="13" t="s">
        <v>2723</v>
      </c>
      <c r="D36" s="228" t="s">
        <v>1122</v>
      </c>
      <c r="E36" s="228"/>
      <c r="F36" s="230" t="s">
        <v>1114</v>
      </c>
      <c r="G36" s="230"/>
      <c r="H36" s="228" t="s">
        <v>1122</v>
      </c>
      <c r="I36" s="228"/>
      <c r="J36" s="232" t="s">
        <v>2347</v>
      </c>
      <c r="K36" s="232" t="s">
        <v>2730</v>
      </c>
      <c r="L36" s="271" t="str">
        <f>IF(C36="","",_xlfn.CONCAT("            { line: ","""",C36,", ",M36:AN36,""", sC: ","""",B36,"""},"))</f>
        <v xml:space="preserve">            { line: "¿Cómo profetizaré, si Dios no me deja?, mSol,,15)(Re,,250)(Sol,,350)(Si,m Mi,450)", sC: ""},</v>
      </c>
      <c r="M36" s="218" t="s">
        <v>1121</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Re</v>
      </c>
      <c r="V36" s="185" t="str">
        <f t="shared" si="13"/>
        <v>,</v>
      </c>
      <c r="W36" s="177" t="str">
        <f t="shared" si="4"/>
        <v/>
      </c>
      <c r="X36" s="185" t="str">
        <f t="shared" si="14"/>
        <v>,</v>
      </c>
      <c r="Y36" s="185">
        <f t="shared" si="15"/>
        <v>250</v>
      </c>
      <c r="Z36" s="218" t="str">
        <f t="shared" si="16"/>
        <v>)</v>
      </c>
      <c r="AA36" s="175" t="str">
        <f t="shared" si="17"/>
        <v>(</v>
      </c>
      <c r="AB36" s="183" t="str">
        <f t="shared" si="5"/>
        <v>Sol</v>
      </c>
      <c r="AC36" s="184" t="str">
        <f t="shared" si="18"/>
        <v>,</v>
      </c>
      <c r="AD36" s="225" t="str">
        <f t="shared" si="19"/>
        <v/>
      </c>
      <c r="AE36" s="176" t="str">
        <f t="shared" si="20"/>
        <v>,</v>
      </c>
      <c r="AF36" s="168">
        <f t="shared" si="21"/>
        <v>350</v>
      </c>
      <c r="AG36" s="168" t="str">
        <f t="shared" si="22"/>
        <v>)</v>
      </c>
      <c r="AH36" s="179" t="str">
        <f t="shared" si="23"/>
        <v>(</v>
      </c>
      <c r="AI36" s="256" t="str">
        <f t="shared" si="6"/>
        <v>Si</v>
      </c>
      <c r="AJ36" s="185" t="str">
        <f t="shared" si="24"/>
        <v>,</v>
      </c>
      <c r="AK36" s="185" t="str">
        <f t="shared" si="25"/>
        <v>m Mi</v>
      </c>
      <c r="AL36" s="185" t="str">
        <f t="shared" si="26"/>
        <v>,</v>
      </c>
      <c r="AM36" s="185">
        <f t="shared" si="27"/>
        <v>450</v>
      </c>
      <c r="AN36" s="185" t="str">
        <f t="shared" si="28"/>
        <v>)</v>
      </c>
    </row>
    <row r="37" spans="1:40" ht="26.5" thickTop="1" thickBot="1">
      <c r="C37" s="297"/>
      <c r="D37" s="298"/>
      <c r="E37" s="298"/>
      <c r="F37" s="298"/>
      <c r="G37" s="298"/>
      <c r="H37" s="298"/>
      <c r="I37" s="298"/>
      <c r="J37" s="298"/>
      <c r="K37" s="298"/>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8</v>
      </c>
      <c r="C38" s="13" t="s">
        <v>2724</v>
      </c>
      <c r="D38" s="257" t="s">
        <v>1114</v>
      </c>
      <c r="E38" s="257"/>
      <c r="F38" s="258" t="s">
        <v>1111</v>
      </c>
      <c r="G38" s="258" t="s">
        <v>1121</v>
      </c>
      <c r="H38" s="228"/>
      <c r="I38" s="228"/>
      <c r="J38" s="232"/>
      <c r="K38" s="232"/>
      <c r="L38" s="271" t="str">
        <f t="shared" si="0"/>
        <v xml:space="preserve">            { line: "De lo alto de esta cima yo diviso,, (Re,,15)(Mi,m,250)", sC: ""},</v>
      </c>
      <c r="M38" s="218" t="str">
        <f t="shared" si="7"/>
        <v>(</v>
      </c>
      <c r="N38" s="183" t="str">
        <f t="shared" si="1"/>
        <v>Re</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9</v>
      </c>
      <c r="C39" s="13" t="s">
        <v>2725</v>
      </c>
      <c r="D39" s="257" t="s">
        <v>1114</v>
      </c>
      <c r="E39" s="257"/>
      <c r="F39" s="258" t="s">
        <v>1111</v>
      </c>
      <c r="G39" s="258" t="s">
        <v>1121</v>
      </c>
      <c r="H39" s="228"/>
      <c r="I39" s="228"/>
      <c r="J39" s="232"/>
      <c r="K39" s="232"/>
      <c r="L39" s="271" t="str">
        <f>IF(C39="","",_xlfn.CONCAT("            { line: ","""",C39,", ",M39:AN39,""", sC: ","""",B39,"""},"))</f>
        <v xml:space="preserve">            { line: "desde lo alto de esta roca yo contemplo:, (Re,,15)(Mi,m,250)", sC: ""},</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C40" s="13" t="s">
        <v>2726</v>
      </c>
      <c r="D40" s="257" t="s">
        <v>1114</v>
      </c>
      <c r="E40" s="257"/>
      <c r="F40" s="258"/>
      <c r="G40" s="258"/>
      <c r="H40" s="228"/>
      <c r="I40" s="228"/>
      <c r="J40" s="232"/>
      <c r="K40" s="232"/>
      <c r="L40" s="271" t="str">
        <f t="shared" si="0"/>
        <v xml:space="preserve">            { line: "este es un pueblo distinto, (Re,,15)", sC: ""},</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11</v>
      </c>
      <c r="C41" s="13" t="s">
        <v>2727</v>
      </c>
      <c r="D41" s="257" t="s">
        <v>1111</v>
      </c>
      <c r="E41" s="257" t="s">
        <v>1121</v>
      </c>
      <c r="F41" s="258"/>
      <c r="G41" s="258"/>
      <c r="H41" s="228"/>
      <c r="I41" s="228"/>
      <c r="J41" s="232"/>
      <c r="K41" s="232"/>
      <c r="L41" s="271" t="str">
        <f t="shared" si="0"/>
        <v xml:space="preserve">            { line: "a todas las naciones., (Mi,m,15)", sC: ""},</v>
      </c>
      <c r="M41" s="218" t="str">
        <f t="shared" si="7"/>
        <v>(</v>
      </c>
      <c r="N41" s="183" t="str">
        <f t="shared" si="1"/>
        <v>Mi</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6.5" thickTop="1" thickBot="1">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+A41+1</f>
        <v>12</v>
      </c>
      <c r="B43" t="s">
        <v>2731</v>
      </c>
      <c r="C43" s="251" t="s">
        <v>2728</v>
      </c>
      <c r="D43" s="257" t="s">
        <v>1111</v>
      </c>
      <c r="E43" s="257" t="s">
        <v>1121</v>
      </c>
      <c r="F43" s="230" t="s">
        <v>1114</v>
      </c>
      <c r="G43" s="230"/>
      <c r="H43" s="228"/>
      <c r="I43" s="228"/>
      <c r="J43" s="232"/>
      <c r="K43" s="232"/>
      <c r="L43" s="271" t="str">
        <f t="shared" si="0"/>
        <v xml:space="preserve">            { line: "¡QUÉ BELLAS SON TUS TIENDAS,, (Mi,m,15)(Re,,250)", sC: "ta as b24"},</v>
      </c>
      <c r="M43" s="218" t="str">
        <f t="shared" si="7"/>
        <v>(</v>
      </c>
      <c r="N43" s="183" t="str">
        <f t="shared" si="1"/>
        <v>Mi</v>
      </c>
      <c r="O43" s="216" t="str">
        <f t="shared" si="8"/>
        <v>,</v>
      </c>
      <c r="P43" s="225" t="str">
        <f t="shared" si="2"/>
        <v>m</v>
      </c>
      <c r="Q43" s="217" t="str">
        <f t="shared" si="9"/>
        <v>,</v>
      </c>
      <c r="R43" s="168">
        <f t="shared" si="10"/>
        <v>15</v>
      </c>
      <c r="S43" s="218" t="str">
        <f t="shared" si="11"/>
        <v>)</v>
      </c>
      <c r="T43" s="219" t="str">
        <f t="shared" si="12"/>
        <v>(</v>
      </c>
      <c r="U43" s="181" t="str">
        <f t="shared" si="3"/>
        <v>Re</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+A42+1</f>
        <v>1</v>
      </c>
      <c r="B44" t="s">
        <v>2282</v>
      </c>
      <c r="C44" s="251" t="s">
        <v>2729</v>
      </c>
      <c r="D44" s="257" t="s">
        <v>1111</v>
      </c>
      <c r="E44" s="257" t="s">
        <v>1121</v>
      </c>
      <c r="F44" s="230"/>
      <c r="G44" s="230"/>
      <c r="H44" s="228"/>
      <c r="I44" s="228"/>
      <c r="J44" s="232"/>
      <c r="K44" s="232"/>
      <c r="L44" s="271" t="str">
        <f t="shared" ref="L44" si="30">IF(C44="","",_xlfn.CONCAT("            { line: ","""",C44,", ",M44:AN44,""", sC: ","""",B44,"""},"))</f>
        <v xml:space="preserve">            { line: "QUÉ BELLAS SON, ISRAEL!, (Mi,m,15)", sC: "as"},</v>
      </c>
      <c r="M44" s="218" t="str">
        <f t="shared" ref="M44" si="31">IF(N44="","","(")</f>
        <v>(</v>
      </c>
      <c r="N44" s="183" t="str">
        <f t="shared" ref="N44" si="32">IF(D44="","",D44)</f>
        <v>Mi</v>
      </c>
      <c r="O44" s="216" t="str">
        <f t="shared" ref="O44" si="33">IF(N44="","",",")</f>
        <v>,</v>
      </c>
      <c r="P44" s="225" t="str">
        <f t="shared" ref="P44" si="34">IF(E44="","",E44)</f>
        <v>m</v>
      </c>
      <c r="Q44" s="217" t="str">
        <f t="shared" ref="Q44" si="35">IF(N44="","",",")</f>
        <v>,</v>
      </c>
      <c r="R44" s="168">
        <f t="shared" ref="R44" si="36">IF(N44="","",15)</f>
        <v>15</v>
      </c>
      <c r="S44" s="218" t="str">
        <f t="shared" ref="S44" si="37">IF(N44="","",")")</f>
        <v>)</v>
      </c>
      <c r="T44" s="219" t="str">
        <f t="shared" ref="T44" si="38">IF(U44="","","(")</f>
        <v/>
      </c>
      <c r="U44" s="181" t="str">
        <f t="shared" ref="U44" si="39">IF(F44="","",F44)</f>
        <v/>
      </c>
      <c r="V44" s="185" t="str">
        <f t="shared" ref="V44" si="40">IF(U44="","",",")</f>
        <v/>
      </c>
      <c r="W44" s="177" t="str">
        <f t="shared" ref="W44" si="41">IF(G44="","",G44)</f>
        <v/>
      </c>
      <c r="X44" s="185" t="str">
        <f t="shared" ref="X44" si="42">IF(U44="","",",")</f>
        <v/>
      </c>
      <c r="Y44" s="185" t="str">
        <f t="shared" ref="Y44" si="43">IF(U44="","",250)</f>
        <v/>
      </c>
      <c r="Z44" s="218" t="str">
        <f t="shared" ref="Z44" si="44">IF(U44="","",")")</f>
        <v/>
      </c>
      <c r="AA44" s="175" t="str">
        <f t="shared" ref="AA44" si="45">IF(AB44="","","(")</f>
        <v/>
      </c>
      <c r="AB44" s="183" t="str">
        <f t="shared" ref="AB44" si="46">IF(H44="","",H44)</f>
        <v/>
      </c>
      <c r="AC44" s="184" t="str">
        <f t="shared" ref="AC44" si="47">IF(AB44="","",",")</f>
        <v/>
      </c>
      <c r="AD44" s="225" t="str">
        <f t="shared" ref="AD44" si="48">IF(I44="","",I44)</f>
        <v/>
      </c>
      <c r="AE44" s="176" t="str">
        <f t="shared" ref="AE44" si="49">IF(AB44="","",",")</f>
        <v/>
      </c>
      <c r="AF44" s="168" t="str">
        <f t="shared" ref="AF44" si="50">IF(AB44="","",350)</f>
        <v/>
      </c>
      <c r="AG44" s="168" t="str">
        <f t="shared" ref="AG44" si="51">IF(AB44="","",")")</f>
        <v/>
      </c>
      <c r="AH44" s="179" t="str">
        <f t="shared" ref="AH44" si="52">IF(AI44="","","(")</f>
        <v/>
      </c>
      <c r="AI44" s="256" t="str">
        <f t="shared" ref="AI44" si="53">IF(J44="","",J44)</f>
        <v/>
      </c>
      <c r="AJ44" s="185" t="str">
        <f t="shared" ref="AJ44" si="54">IF(AI44="","",",")</f>
        <v/>
      </c>
      <c r="AK44" s="185" t="str">
        <f t="shared" ref="AK44" si="55">IF(K44="","",K44)</f>
        <v/>
      </c>
      <c r="AL44" s="185" t="str">
        <f t="shared" ref="AL44" si="56">IF(AI44="","",",")</f>
        <v/>
      </c>
      <c r="AM44" s="185" t="str">
        <f t="shared" ref="AM44" si="57">IF(AI44="","",450)</f>
        <v/>
      </c>
      <c r="AN44" s="185" t="str">
        <f t="shared" ref="AN44" si="58">IF(AI44="","",")")</f>
        <v/>
      </c>
    </row>
    <row r="45" spans="1:40" ht="24.5" thickTop="1" thickBot="1">
      <c r="A45">
        <f>+A43+1</f>
        <v>13</v>
      </c>
      <c r="B45" t="s">
        <v>2282</v>
      </c>
      <c r="C45" s="251" t="s">
        <v>2728</v>
      </c>
      <c r="D45" s="257" t="s">
        <v>1114</v>
      </c>
      <c r="E45" s="257"/>
      <c r="F45" s="230"/>
      <c r="G45" s="230"/>
      <c r="H45" s="228"/>
      <c r="I45" s="228"/>
      <c r="J45" s="232"/>
      <c r="K45" s="232"/>
      <c r="L45" s="271" t="str">
        <f t="shared" si="0"/>
        <v xml:space="preserve">            { line: "¡QUÉ BELLAS SON TUS TIENDAS,, (Re,,15)", sC: "as"},</v>
      </c>
      <c r="M45" s="218" t="str">
        <f t="shared" si="7"/>
        <v>(</v>
      </c>
      <c r="N45" s="183" t="str">
        <f t="shared" si="1"/>
        <v>Re</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14</v>
      </c>
      <c r="B46" t="s">
        <v>2282</v>
      </c>
      <c r="C46" s="251" t="s">
        <v>2729</v>
      </c>
      <c r="D46" s="257" t="s">
        <v>1111</v>
      </c>
      <c r="E46" s="257" t="s">
        <v>1121</v>
      </c>
      <c r="F46" s="230"/>
      <c r="G46" s="230"/>
      <c r="H46" s="228"/>
      <c r="I46" s="228"/>
      <c r="J46" s="232"/>
      <c r="K46" s="232"/>
      <c r="L46" s="271" t="str">
        <f t="shared" si="0"/>
        <v xml:space="preserve">            { line: "QUÉ BELLAS SON, ISRAEL!, (Mi,m,15)", sC: "as"},</v>
      </c>
      <c r="M46" s="218" t="str">
        <f t="shared" si="7"/>
        <v>(</v>
      </c>
      <c r="N46" s="183" t="str">
        <f t="shared" si="1"/>
        <v>Mi</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6.5" thickTop="1" thickBot="1">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A48">
        <f>+A46+1</f>
        <v>15</v>
      </c>
      <c r="B48" t="s">
        <v>2540</v>
      </c>
      <c r="C48" s="13" t="s">
        <v>2732</v>
      </c>
      <c r="D48" s="257" t="s">
        <v>1122</v>
      </c>
      <c r="E48" s="257"/>
      <c r="F48" s="258" t="s">
        <v>1114</v>
      </c>
      <c r="G48" s="258"/>
      <c r="H48" s="257" t="s">
        <v>1122</v>
      </c>
      <c r="I48" s="257"/>
      <c r="J48" s="296" t="s">
        <v>2347</v>
      </c>
      <c r="K48" s="296" t="s">
        <v>2735</v>
      </c>
      <c r="L48" s="282" t="str">
        <f t="shared" si="0"/>
        <v xml:space="preserve">            { line: "¿Quién contará, contará tu multitud?, (Sol,,15)(Re,,250)(Sol,,350)(Si,m  Mi m,450)",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Re</v>
      </c>
      <c r="V48" s="185" t="str">
        <f t="shared" si="13"/>
        <v>,</v>
      </c>
      <c r="W48" s="177" t="str">
        <f t="shared" si="4"/>
        <v/>
      </c>
      <c r="X48" s="185" t="str">
        <f t="shared" si="14"/>
        <v>,</v>
      </c>
      <c r="Y48" s="185">
        <f t="shared" si="15"/>
        <v>250</v>
      </c>
      <c r="Z48" s="218" t="str">
        <f t="shared" si="16"/>
        <v>)</v>
      </c>
      <c r="AA48" s="175" t="str">
        <f t="shared" si="17"/>
        <v>(</v>
      </c>
      <c r="AB48" s="183" t="str">
        <f t="shared" si="5"/>
        <v>Sol</v>
      </c>
      <c r="AC48" s="184" t="str">
        <f t="shared" si="18"/>
        <v>,</v>
      </c>
      <c r="AD48" s="225" t="str">
        <f t="shared" si="19"/>
        <v/>
      </c>
      <c r="AE48" s="176" t="str">
        <f t="shared" si="20"/>
        <v>,</v>
      </c>
      <c r="AF48" s="168">
        <f t="shared" si="21"/>
        <v>350</v>
      </c>
      <c r="AG48" s="168" t="str">
        <f t="shared" si="22"/>
        <v>)</v>
      </c>
      <c r="AH48" s="179" t="str">
        <f t="shared" si="23"/>
        <v>(</v>
      </c>
      <c r="AI48" s="256" t="str">
        <f t="shared" si="6"/>
        <v>Si</v>
      </c>
      <c r="AJ48" s="185" t="str">
        <f t="shared" si="24"/>
        <v>,</v>
      </c>
      <c r="AK48" s="185" t="str">
        <f t="shared" si="25"/>
        <v>m  Mi m</v>
      </c>
      <c r="AL48" s="185" t="str">
        <f t="shared" si="26"/>
        <v>,</v>
      </c>
      <c r="AM48" s="185">
        <f t="shared" si="27"/>
        <v>450</v>
      </c>
      <c r="AN48" s="185" t="str">
        <f t="shared" si="28"/>
        <v>)</v>
      </c>
    </row>
    <row r="49" spans="1:40" ht="24.5" thickTop="1" thickBot="1">
      <c r="A49">
        <f t="shared" si="29"/>
        <v>16</v>
      </c>
      <c r="B49" t="s">
        <v>2584</v>
      </c>
      <c r="C49" s="251" t="s">
        <v>2734</v>
      </c>
      <c r="D49" s="257" t="s">
        <v>1114</v>
      </c>
      <c r="E49" s="257"/>
      <c r="F49" s="258" t="s">
        <v>1111</v>
      </c>
      <c r="G49" s="258" t="s">
        <v>1121</v>
      </c>
      <c r="H49" s="257" t="s">
        <v>1114</v>
      </c>
      <c r="I49" s="257" t="s">
        <v>1111</v>
      </c>
      <c r="J49" s="296" t="s">
        <v>1121</v>
      </c>
      <c r="K49" s="296"/>
      <c r="L49" s="282" t="str">
        <f t="shared" si="0"/>
        <v xml:space="preserve">            { line: "JACOB, JACOB, JACOB, JACOB., (Re,,15)(Mi,m,250)(Re,Mi,350)(m,,450)",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Mi</v>
      </c>
      <c r="V49" s="185" t="str">
        <f t="shared" si="13"/>
        <v>,</v>
      </c>
      <c r="W49" s="177" t="str">
        <f t="shared" si="4"/>
        <v>m</v>
      </c>
      <c r="X49" s="185" t="str">
        <f t="shared" si="14"/>
        <v>,</v>
      </c>
      <c r="Y49" s="185">
        <f t="shared" si="15"/>
        <v>250</v>
      </c>
      <c r="Z49" s="218" t="str">
        <f t="shared" si="16"/>
        <v>)</v>
      </c>
      <c r="AA49" s="175" t="str">
        <f t="shared" si="17"/>
        <v>(</v>
      </c>
      <c r="AB49" s="183" t="str">
        <f t="shared" si="5"/>
        <v>Re</v>
      </c>
      <c r="AC49" s="184" t="str">
        <f t="shared" si="18"/>
        <v>,</v>
      </c>
      <c r="AD49" s="225" t="str">
        <f t="shared" si="19"/>
        <v>Mi</v>
      </c>
      <c r="AE49" s="176" t="str">
        <f t="shared" si="20"/>
        <v>,</v>
      </c>
      <c r="AF49" s="168">
        <f t="shared" si="21"/>
        <v>350</v>
      </c>
      <c r="AG49" s="168" t="str">
        <f t="shared" si="22"/>
        <v>)</v>
      </c>
      <c r="AH49" s="179" t="str">
        <f t="shared" si="23"/>
        <v>(</v>
      </c>
      <c r="AI49" s="256" t="str">
        <f t="shared" si="6"/>
        <v>m</v>
      </c>
      <c r="AJ49" s="185" t="str">
        <f t="shared" si="24"/>
        <v>,</v>
      </c>
      <c r="AK49" s="185" t="str">
        <f t="shared" si="25"/>
        <v/>
      </c>
      <c r="AL49" s="185" t="str">
        <f t="shared" si="26"/>
        <v>,</v>
      </c>
      <c r="AM49" s="185">
        <f t="shared" si="27"/>
        <v>450</v>
      </c>
      <c r="AN49" s="185" t="str">
        <f t="shared" si="28"/>
        <v>)</v>
      </c>
    </row>
    <row r="50" spans="1:40" ht="36.5" thickTop="1" thickBot="1">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v>1</v>
      </c>
      <c r="B51" t="s">
        <v>2540</v>
      </c>
      <c r="C51" s="13" t="s">
        <v>2736</v>
      </c>
      <c r="D51" s="257" t="s">
        <v>1122</v>
      </c>
      <c r="E51" s="257"/>
      <c r="F51" s="258" t="s">
        <v>1114</v>
      </c>
      <c r="G51" s="258"/>
      <c r="H51" s="257"/>
      <c r="I51" s="257"/>
      <c r="J51" s="296"/>
      <c r="K51" s="296"/>
      <c r="L51" s="271" t="str">
        <f>IF(C51="","",_xlfn.CONCAT("            { line: ","""",C51,", ",M51:AN51,""", sC: ","""",B51,"""},"))</f>
        <v xml:space="preserve">            { line: "Sea, sea mi muerte, (Sol,,15)(Re,,250)", sC: "tc"},</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v>
      </c>
      <c r="U51" s="181" t="str">
        <f t="shared" si="3"/>
        <v>Re</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+A51+1</f>
        <v>2</v>
      </c>
      <c r="C52" s="13" t="s">
        <v>2737</v>
      </c>
      <c r="D52" s="257" t="s">
        <v>1122</v>
      </c>
      <c r="E52" s="257"/>
      <c r="F52" s="258" t="s">
        <v>2347</v>
      </c>
      <c r="G52" s="258" t="s">
        <v>1121</v>
      </c>
      <c r="H52" s="257" t="s">
        <v>1111</v>
      </c>
      <c r="I52" s="257" t="s">
        <v>1121</v>
      </c>
      <c r="J52" s="296"/>
      <c r="K52" s="296"/>
      <c r="L52" s="271" t="str">
        <f t="shared" ref="L52:L74" si="59">IF(C52="","",_xlfn.CONCAT("            { line: ","""",C52,", ",M52:AN52,""", sC: ","""",B52,"""},"))</f>
        <v xml:space="preserve">            { line: "como la muerte de su Justo., (Sol,,15)(Si,m,250)(Mi,m,350)", sC: ""},</v>
      </c>
      <c r="M52" s="218" t="str">
        <f t="shared" si="7"/>
        <v>(</v>
      </c>
      <c r="N52" s="183" t="str">
        <f t="shared" si="1"/>
        <v>Sol</v>
      </c>
      <c r="O52" s="216" t="str">
        <f t="shared" si="8"/>
        <v>,</v>
      </c>
      <c r="P52" s="225" t="str">
        <f t="shared" si="2"/>
        <v/>
      </c>
      <c r="Q52" s="217" t="str">
        <f t="shared" si="9"/>
        <v>,</v>
      </c>
      <c r="R52" s="168">
        <f t="shared" si="10"/>
        <v>15</v>
      </c>
      <c r="S52" s="218" t="str">
        <f t="shared" si="11"/>
        <v>)</v>
      </c>
      <c r="T52" s="219" t="str">
        <f t="shared" si="12"/>
        <v>(</v>
      </c>
      <c r="U52" s="181" t="str">
        <f t="shared" si="3"/>
        <v>Si</v>
      </c>
      <c r="V52" s="185" t="str">
        <f t="shared" si="13"/>
        <v>,</v>
      </c>
      <c r="W52" s="177" t="str">
        <f t="shared" si="4"/>
        <v>m</v>
      </c>
      <c r="X52" s="185" t="str">
        <f t="shared" si="14"/>
        <v>,</v>
      </c>
      <c r="Y52" s="185">
        <f t="shared" si="15"/>
        <v>250</v>
      </c>
      <c r="Z52" s="218" t="str">
        <f t="shared" si="16"/>
        <v>)</v>
      </c>
      <c r="AA52" s="175" t="str">
        <f t="shared" si="17"/>
        <v>(</v>
      </c>
      <c r="AB52" s="183" t="str">
        <f t="shared" si="5"/>
        <v>Mi</v>
      </c>
      <c r="AC52" s="184" t="str">
        <f t="shared" si="18"/>
        <v>,</v>
      </c>
      <c r="AD52" s="225" t="str">
        <f t="shared" si="19"/>
        <v>m</v>
      </c>
      <c r="AE52" s="176" t="str">
        <f t="shared" si="20"/>
        <v>,</v>
      </c>
      <c r="AF52" s="168">
        <f t="shared" si="21"/>
        <v>350</v>
      </c>
      <c r="AG52" s="168" t="str">
        <f t="shared" si="22"/>
        <v>)</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ref="A53:A74" si="60">+A52+1</f>
        <v>3</v>
      </c>
      <c r="C53" s="13" t="s">
        <v>2738</v>
      </c>
      <c r="D53" s="257" t="s">
        <v>1114</v>
      </c>
      <c r="E53" s="257"/>
      <c r="F53" s="258" t="s">
        <v>1111</v>
      </c>
      <c r="G53" s="258" t="s">
        <v>1121</v>
      </c>
      <c r="H53" s="257"/>
      <c r="I53" s="257"/>
      <c r="J53" s="296"/>
      <c r="K53" s="296"/>
      <c r="L53" s="271" t="str">
        <f t="shared" si="59"/>
        <v xml:space="preserve">            { line: "Vaya mi vida donde Él,, (Re,,15)(Mi,m,250)", sC: ""},</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60"/>
        <v>4</v>
      </c>
      <c r="B54" t="s">
        <v>2584</v>
      </c>
      <c r="C54" s="251" t="s">
        <v>2739</v>
      </c>
      <c r="D54" s="257" t="s">
        <v>1114</v>
      </c>
      <c r="E54" s="257"/>
      <c r="F54" s="258" t="s">
        <v>1111</v>
      </c>
      <c r="G54" s="258" t="s">
        <v>1121</v>
      </c>
      <c r="H54" s="257"/>
      <c r="I54" s="257"/>
      <c r="J54" s="296"/>
      <c r="K54" s="296"/>
      <c r="L54" s="271" t="str">
        <f t="shared" si="59"/>
        <v xml:space="preserve">            { line: "VAYA MI VIDA DONDE ÉL., (Re,,15)(Mi,m,250)", sC: "ta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Mi</v>
      </c>
      <c r="V54" s="185" t="str">
        <f t="shared" si="13"/>
        <v>,</v>
      </c>
      <c r="W54" s="177" t="str">
        <f t="shared" si="4"/>
        <v>m</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224"/>
      <c r="E56" s="224"/>
      <c r="F56" s="224"/>
      <c r="G56" s="224"/>
      <c r="H56" s="224"/>
      <c r="I56" s="224"/>
      <c r="J56" s="224"/>
      <c r="K56" s="224"/>
      <c r="L56" s="208" t="s">
        <v>2411</v>
      </c>
      <c r="M56" s="218" t="str">
        <f t="shared" ref="M56:M60" si="61">IF(N56="","","(")</f>
        <v/>
      </c>
      <c r="N56" s="183" t="str">
        <f t="shared" ref="N56:N60" si="62">IF(D56="","",D56)</f>
        <v/>
      </c>
      <c r="O56" s="216" t="str">
        <f t="shared" ref="O56:O60" si="63">IF(N56="","",",")</f>
        <v/>
      </c>
      <c r="P56" s="225" t="str">
        <f t="shared" ref="P56:P60" si="64">IF(E56="","",E56)</f>
        <v/>
      </c>
      <c r="Q56" s="217" t="str">
        <f t="shared" ref="Q56:Q60" si="65">IF(N56="","",",")</f>
        <v/>
      </c>
      <c r="R56" s="168" t="str">
        <f t="shared" ref="R56:R60" si="66">IF(N56="","",15)</f>
        <v/>
      </c>
      <c r="S56" s="218" t="str">
        <f t="shared" ref="S56:S60" si="67">IF(N56="","",")")</f>
        <v/>
      </c>
      <c r="T56" s="219" t="str">
        <f t="shared" ref="T56:T60" si="68">IF(U56="","","(")</f>
        <v/>
      </c>
      <c r="U56" s="181" t="str">
        <f t="shared" ref="U56:U60" si="69">IF(F56="","",F56)</f>
        <v/>
      </c>
      <c r="V56" s="185" t="str">
        <f t="shared" ref="V56:V60" si="70">IF(U56="","",",")</f>
        <v/>
      </c>
      <c r="W56" s="177" t="str">
        <f t="shared" ref="W56:W60" si="71">IF(G56="","",G56)</f>
        <v/>
      </c>
      <c r="X56" s="185" t="str">
        <f t="shared" ref="X56:X60" si="72">IF(U56="","",",")</f>
        <v/>
      </c>
      <c r="Y56" s="185" t="str">
        <f t="shared" ref="Y56:Y60" si="73">IF(U56="","",250)</f>
        <v/>
      </c>
      <c r="Z56" s="218" t="str">
        <f t="shared" ref="Z56:Z60" si="74">IF(U56="","",")")</f>
        <v/>
      </c>
      <c r="AA56" s="175" t="str">
        <f t="shared" ref="AA56:AA60" si="75">IF(AB56="","","(")</f>
        <v/>
      </c>
      <c r="AB56" s="183" t="str">
        <f t="shared" ref="AB56:AB60" si="76">IF(H56="","",H56)</f>
        <v/>
      </c>
      <c r="AC56" s="184" t="str">
        <f t="shared" ref="AC56:AC60" si="77">IF(AB56="","",",")</f>
        <v/>
      </c>
      <c r="AD56" s="225" t="str">
        <f t="shared" ref="AD56:AD60" si="78">IF(I56="","",I56)</f>
        <v/>
      </c>
      <c r="AE56" s="176" t="str">
        <f t="shared" ref="AE56:AE60" si="79">IF(AB56="","",",")</f>
        <v/>
      </c>
      <c r="AF56" s="168" t="str">
        <f t="shared" ref="AF56:AF60" si="80">IF(AB56="","",350)</f>
        <v/>
      </c>
      <c r="AG56" s="168" t="str">
        <f t="shared" ref="AG56:AG60" si="81">IF(AB56="","",")")</f>
        <v/>
      </c>
      <c r="AH56" s="179" t="str">
        <f t="shared" ref="AH56:AH60" si="82">IF(AI56="","","(")</f>
        <v/>
      </c>
      <c r="AI56" s="256" t="str">
        <f t="shared" ref="AI56:AI60" si="83">IF(J56="","",J56)</f>
        <v/>
      </c>
      <c r="AJ56" s="185" t="str">
        <f t="shared" ref="AJ56:AJ60" si="84">IF(AI56="","",",")</f>
        <v/>
      </c>
      <c r="AK56" s="185" t="str">
        <f t="shared" ref="AK56:AK60" si="85">IF(K56="","",K56)</f>
        <v/>
      </c>
      <c r="AL56" s="185" t="str">
        <f t="shared" ref="AL56:AL60" si="86">IF(AI56="","",",")</f>
        <v/>
      </c>
      <c r="AM56" s="185" t="str">
        <f t="shared" ref="AM56:AM60" si="87">IF(AI56="","",450)</f>
        <v/>
      </c>
      <c r="AN56" s="185" t="str">
        <f t="shared" ref="AN56:AN60" si="88">IF(AI56="","",")")</f>
        <v/>
      </c>
    </row>
    <row r="57" spans="1:40" ht="24.5" thickTop="1" thickBot="1">
      <c r="B57" t="s">
        <v>2584</v>
      </c>
      <c r="C57" s="285" t="s">
        <v>2728</v>
      </c>
      <c r="D57" s="227" t="s">
        <v>1111</v>
      </c>
      <c r="E57" s="227" t="s">
        <v>1121</v>
      </c>
      <c r="F57" s="227" t="s">
        <v>1114</v>
      </c>
      <c r="G57" s="227"/>
      <c r="H57" s="227"/>
      <c r="I57" s="227"/>
      <c r="J57" s="227"/>
      <c r="K57" s="227"/>
      <c r="L57" s="283" t="str">
        <f>IF(C57="","",_xlfn.CONCAT("       triggerLine: ","""",C57,", ",M57:AN57,""", sC: ","""",B57,""", lines: ["))</f>
        <v xml:space="preserve">       triggerLine: "¡QUÉ BELLAS SON TUS TIENDAS,, (Mi,m,15)(Re,,250)", sC: "ta as", lines: [</v>
      </c>
      <c r="M57" s="218" t="str">
        <f t="shared" si="61"/>
        <v>(</v>
      </c>
      <c r="N57" s="183" t="str">
        <f t="shared" si="62"/>
        <v>Mi</v>
      </c>
      <c r="O57" s="216" t="str">
        <f t="shared" si="63"/>
        <v>,</v>
      </c>
      <c r="P57" s="225" t="str">
        <f t="shared" si="64"/>
        <v>m</v>
      </c>
      <c r="Q57" s="217" t="str">
        <f t="shared" si="65"/>
        <v>,</v>
      </c>
      <c r="R57" s="168">
        <f t="shared" si="66"/>
        <v>15</v>
      </c>
      <c r="S57" s="218" t="str">
        <f t="shared" si="67"/>
        <v>)</v>
      </c>
      <c r="T57" s="219" t="str">
        <f t="shared" si="68"/>
        <v>(</v>
      </c>
      <c r="U57" s="181" t="str">
        <f t="shared" si="69"/>
        <v>Re</v>
      </c>
      <c r="V57" s="185" t="str">
        <f t="shared" si="70"/>
        <v>,</v>
      </c>
      <c r="W57" s="177" t="str">
        <f t="shared" si="71"/>
        <v/>
      </c>
      <c r="X57" s="185" t="str">
        <f t="shared" si="72"/>
        <v>,</v>
      </c>
      <c r="Y57" s="185">
        <f t="shared" si="73"/>
        <v>250</v>
      </c>
      <c r="Z57" s="218" t="str">
        <f t="shared" si="74"/>
        <v>)</v>
      </c>
      <c r="AA57" s="175" t="str">
        <f t="shared" si="75"/>
        <v/>
      </c>
      <c r="AB57" s="183" t="str">
        <f t="shared" si="76"/>
        <v/>
      </c>
      <c r="AC57" s="184" t="str">
        <f t="shared" si="77"/>
        <v/>
      </c>
      <c r="AD57" s="225" t="str">
        <f t="shared" si="78"/>
        <v/>
      </c>
      <c r="AE57" s="176" t="str">
        <f t="shared" si="79"/>
        <v/>
      </c>
      <c r="AF57" s="168" t="str">
        <f t="shared" si="80"/>
        <v/>
      </c>
      <c r="AG57" s="168" t="str">
        <f t="shared" si="81"/>
        <v/>
      </c>
      <c r="AH57" s="179" t="str">
        <f t="shared" si="82"/>
        <v/>
      </c>
      <c r="AI57" s="256" t="str">
        <f t="shared" si="83"/>
        <v/>
      </c>
      <c r="AJ57" s="185" t="str">
        <f t="shared" si="84"/>
        <v/>
      </c>
      <c r="AK57" s="185" t="str">
        <f t="shared" si="85"/>
        <v/>
      </c>
      <c r="AL57" s="185" t="str">
        <f t="shared" si="86"/>
        <v/>
      </c>
      <c r="AM57" s="185" t="str">
        <f t="shared" si="87"/>
        <v/>
      </c>
      <c r="AN57" s="185" t="str">
        <f t="shared" si="88"/>
        <v/>
      </c>
    </row>
    <row r="58" spans="1:40" ht="24.5" thickTop="1" thickBot="1">
      <c r="B58" t="s">
        <v>2282</v>
      </c>
      <c r="C58" s="285" t="s">
        <v>2729</v>
      </c>
      <c r="D58" s="227" t="s">
        <v>1111</v>
      </c>
      <c r="E58" s="227" t="s">
        <v>1121</v>
      </c>
      <c r="F58" s="227"/>
      <c r="G58" s="227"/>
      <c r="H58" s="227"/>
      <c r="I58" s="227"/>
      <c r="J58" s="227"/>
      <c r="K58" s="227"/>
      <c r="L58" s="283" t="str">
        <f>IF(C58="","",_xlfn.CONCAT("            { line: ","""",C58,", ",M58:AN58,""", sC: ","""",B58,"""},"))</f>
        <v xml:space="preserve">            { line: "QUÉ BELLAS SON, ISRAEL!, (Mi,m,15)", sC: "as"},</v>
      </c>
      <c r="M58" s="218" t="str">
        <f t="shared" si="61"/>
        <v>(</v>
      </c>
      <c r="N58" s="183" t="str">
        <f t="shared" si="62"/>
        <v>Mi</v>
      </c>
      <c r="O58" s="216" t="str">
        <f t="shared" si="63"/>
        <v>,</v>
      </c>
      <c r="P58" s="225" t="str">
        <f t="shared" si="64"/>
        <v>m</v>
      </c>
      <c r="Q58" s="217" t="str">
        <f t="shared" si="65"/>
        <v>,</v>
      </c>
      <c r="R58" s="168">
        <f t="shared" si="66"/>
        <v>15</v>
      </c>
      <c r="S58" s="218" t="str">
        <f t="shared" si="67"/>
        <v>)</v>
      </c>
      <c r="T58" s="219" t="str">
        <f t="shared" si="68"/>
        <v/>
      </c>
      <c r="U58" s="181" t="str">
        <f t="shared" si="69"/>
        <v/>
      </c>
      <c r="V58" s="185" t="str">
        <f t="shared" si="70"/>
        <v/>
      </c>
      <c r="W58" s="177" t="str">
        <f t="shared" si="71"/>
        <v/>
      </c>
      <c r="X58" s="185" t="str">
        <f t="shared" si="72"/>
        <v/>
      </c>
      <c r="Y58" s="185" t="str">
        <f t="shared" si="73"/>
        <v/>
      </c>
      <c r="Z58" s="218" t="str">
        <f t="shared" si="74"/>
        <v/>
      </c>
      <c r="AA58" s="175" t="str">
        <f t="shared" si="75"/>
        <v/>
      </c>
      <c r="AB58" s="183" t="str">
        <f t="shared" si="76"/>
        <v/>
      </c>
      <c r="AC58" s="184" t="str">
        <f t="shared" si="77"/>
        <v/>
      </c>
      <c r="AD58" s="225" t="str">
        <f t="shared" si="78"/>
        <v/>
      </c>
      <c r="AE58" s="176" t="str">
        <f t="shared" si="79"/>
        <v/>
      </c>
      <c r="AF58" s="168" t="str">
        <f t="shared" si="80"/>
        <v/>
      </c>
      <c r="AG58" s="168" t="str">
        <f t="shared" si="81"/>
        <v/>
      </c>
      <c r="AH58" s="179" t="str">
        <f t="shared" si="82"/>
        <v/>
      </c>
      <c r="AI58" s="256" t="str">
        <f t="shared" si="83"/>
        <v/>
      </c>
      <c r="AJ58" s="185" t="str">
        <f t="shared" si="84"/>
        <v/>
      </c>
      <c r="AK58" s="185" t="str">
        <f t="shared" si="85"/>
        <v/>
      </c>
      <c r="AL58" s="185" t="str">
        <f t="shared" si="86"/>
        <v/>
      </c>
      <c r="AM58" s="185" t="str">
        <f t="shared" si="87"/>
        <v/>
      </c>
      <c r="AN58" s="185" t="str">
        <f t="shared" si="88"/>
        <v/>
      </c>
    </row>
    <row r="59" spans="1:40" ht="24.5" thickTop="1" thickBot="1">
      <c r="B59" t="s">
        <v>2282</v>
      </c>
      <c r="C59" s="285" t="s">
        <v>2728</v>
      </c>
      <c r="D59" s="227" t="s">
        <v>1114</v>
      </c>
      <c r="E59" s="227"/>
      <c r="F59" s="227"/>
      <c r="G59" s="227"/>
      <c r="H59" s="227"/>
      <c r="I59" s="227"/>
      <c r="J59" s="227"/>
      <c r="K59" s="227"/>
      <c r="L59" s="283" t="str">
        <f>IF(C59="","",_xlfn.CONCAT("            { line: ","""",C59,", ",M59:AN59,""", sC: ","""",B59,"""},"))</f>
        <v xml:space="preserve">            { line: "¡QUÉ BELLAS SON TUS TIENDAS,, (Re,,15)", sC: "as"},</v>
      </c>
      <c r="M59" s="218" t="str">
        <f t="shared" si="61"/>
        <v>(</v>
      </c>
      <c r="N59" s="183" t="str">
        <f t="shared" si="62"/>
        <v>Re</v>
      </c>
      <c r="O59" s="216" t="str">
        <f t="shared" si="63"/>
        <v>,</v>
      </c>
      <c r="P59" s="225" t="str">
        <f t="shared" si="64"/>
        <v/>
      </c>
      <c r="Q59" s="217" t="str">
        <f t="shared" si="65"/>
        <v>,</v>
      </c>
      <c r="R59" s="168">
        <f t="shared" si="66"/>
        <v>15</v>
      </c>
      <c r="S59" s="218" t="str">
        <f t="shared" si="67"/>
        <v>)</v>
      </c>
      <c r="T59" s="219" t="str">
        <f t="shared" si="68"/>
        <v/>
      </c>
      <c r="U59" s="181" t="str">
        <f t="shared" si="69"/>
        <v/>
      </c>
      <c r="V59" s="185" t="str">
        <f t="shared" si="70"/>
        <v/>
      </c>
      <c r="W59" s="177" t="str">
        <f t="shared" si="71"/>
        <v/>
      </c>
      <c r="X59" s="185" t="str">
        <f t="shared" si="72"/>
        <v/>
      </c>
      <c r="Y59" s="185" t="str">
        <f t="shared" si="73"/>
        <v/>
      </c>
      <c r="Z59" s="218" t="str">
        <f t="shared" si="74"/>
        <v/>
      </c>
      <c r="AA59" s="175" t="str">
        <f t="shared" si="75"/>
        <v/>
      </c>
      <c r="AB59" s="183" t="str">
        <f t="shared" si="76"/>
        <v/>
      </c>
      <c r="AC59" s="184" t="str">
        <f t="shared" si="77"/>
        <v/>
      </c>
      <c r="AD59" s="225" t="str">
        <f t="shared" si="78"/>
        <v/>
      </c>
      <c r="AE59" s="176" t="str">
        <f t="shared" si="79"/>
        <v/>
      </c>
      <c r="AF59" s="168" t="str">
        <f t="shared" si="80"/>
        <v/>
      </c>
      <c r="AG59" s="168" t="str">
        <f t="shared" si="81"/>
        <v/>
      </c>
      <c r="AH59" s="179" t="str">
        <f t="shared" si="82"/>
        <v/>
      </c>
      <c r="AI59" s="256" t="str">
        <f t="shared" si="83"/>
        <v/>
      </c>
      <c r="AJ59" s="185" t="str">
        <f t="shared" si="84"/>
        <v/>
      </c>
      <c r="AK59" s="185" t="str">
        <f t="shared" si="85"/>
        <v/>
      </c>
      <c r="AL59" s="185" t="str">
        <f t="shared" si="86"/>
        <v/>
      </c>
      <c r="AM59" s="185" t="str">
        <f t="shared" si="87"/>
        <v/>
      </c>
      <c r="AN59" s="185" t="str">
        <f t="shared" si="88"/>
        <v/>
      </c>
    </row>
    <row r="60" spans="1:40" ht="24.5" thickTop="1" thickBot="1">
      <c r="B60" t="s">
        <v>2282</v>
      </c>
      <c r="C60" s="284" t="s">
        <v>2729</v>
      </c>
      <c r="D60" s="227" t="s">
        <v>1111</v>
      </c>
      <c r="E60" s="227" t="s">
        <v>1121</v>
      </c>
      <c r="F60" s="227"/>
      <c r="G60" s="227"/>
      <c r="H60" s="227"/>
      <c r="I60" s="227"/>
      <c r="J60" s="227"/>
      <c r="K60" s="227"/>
      <c r="L60" s="210" t="str">
        <f>IF(C60="","",_xlfn.CONCAT("            { line: ","""",C60,", ",M60:AN60,""", sC: ","""",B60,"""},  ]},"))</f>
        <v xml:space="preserve">            { line: "QUÉ BELLAS SON, ISRAEL!, (Mi,m,15)", sC: "as"},  ]},</v>
      </c>
      <c r="M60" s="218" t="str">
        <f t="shared" si="61"/>
        <v>(</v>
      </c>
      <c r="N60" s="183" t="str">
        <f t="shared" si="62"/>
        <v>Mi</v>
      </c>
      <c r="O60" s="216" t="str">
        <f t="shared" si="63"/>
        <v>,</v>
      </c>
      <c r="P60" s="225" t="str">
        <f t="shared" si="64"/>
        <v>m</v>
      </c>
      <c r="Q60" s="217" t="str">
        <f t="shared" si="65"/>
        <v>,</v>
      </c>
      <c r="R60" s="168">
        <f t="shared" si="66"/>
        <v>15</v>
      </c>
      <c r="S60" s="218" t="str">
        <f t="shared" si="67"/>
        <v>)</v>
      </c>
      <c r="T60" s="219" t="str">
        <f t="shared" si="68"/>
        <v/>
      </c>
      <c r="U60" s="181" t="str">
        <f t="shared" si="69"/>
        <v/>
      </c>
      <c r="V60" s="185" t="str">
        <f t="shared" si="70"/>
        <v/>
      </c>
      <c r="W60" s="177" t="str">
        <f t="shared" si="71"/>
        <v/>
      </c>
      <c r="X60" s="185" t="str">
        <f t="shared" si="72"/>
        <v/>
      </c>
      <c r="Y60" s="185" t="str">
        <f t="shared" si="73"/>
        <v/>
      </c>
      <c r="Z60" s="218" t="str">
        <f t="shared" si="74"/>
        <v/>
      </c>
      <c r="AA60" s="175" t="str">
        <f t="shared" si="75"/>
        <v/>
      </c>
      <c r="AB60" s="183" t="str">
        <f t="shared" si="76"/>
        <v/>
      </c>
      <c r="AC60" s="184" t="str">
        <f t="shared" si="77"/>
        <v/>
      </c>
      <c r="AD60" s="225" t="str">
        <f t="shared" si="78"/>
        <v/>
      </c>
      <c r="AE60" s="176" t="str">
        <f t="shared" si="79"/>
        <v/>
      </c>
      <c r="AF60" s="168" t="str">
        <f t="shared" si="80"/>
        <v/>
      </c>
      <c r="AG60" s="168" t="str">
        <f t="shared" si="81"/>
        <v/>
      </c>
      <c r="AH60" s="179" t="str">
        <f t="shared" si="82"/>
        <v/>
      </c>
      <c r="AI60" s="256" t="str">
        <f t="shared" si="83"/>
        <v/>
      </c>
      <c r="AJ60" s="185" t="str">
        <f t="shared" si="84"/>
        <v/>
      </c>
      <c r="AK60" s="185" t="str">
        <f t="shared" si="85"/>
        <v/>
      </c>
      <c r="AL60" s="185" t="str">
        <f t="shared" si="86"/>
        <v/>
      </c>
      <c r="AM60" s="185" t="str">
        <f t="shared" si="87"/>
        <v/>
      </c>
      <c r="AN60" s="185" t="str">
        <f t="shared" si="88"/>
        <v/>
      </c>
    </row>
    <row r="61" spans="1:40" ht="26.5" thickTop="1" thickBot="1">
      <c r="C61" s="297"/>
      <c r="D61" s="298"/>
      <c r="E61" s="298"/>
      <c r="F61" s="298"/>
      <c r="G61" s="298"/>
      <c r="H61" s="298"/>
      <c r="I61" s="298"/>
      <c r="J61" s="298"/>
      <c r="K61" s="298"/>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A62">
        <f>+A54+1</f>
        <v>5</v>
      </c>
      <c r="B62" t="s">
        <v>2540</v>
      </c>
      <c r="C62" s="13" t="s">
        <v>2740</v>
      </c>
      <c r="D62" s="257" t="s">
        <v>1111</v>
      </c>
      <c r="E62" s="257" t="s">
        <v>1121</v>
      </c>
      <c r="F62" s="258" t="s">
        <v>1114</v>
      </c>
      <c r="G62" s="258"/>
      <c r="H62" s="257"/>
      <c r="I62" s="257"/>
      <c r="J62" s="296"/>
      <c r="K62" s="296"/>
      <c r="L62" s="271" t="str">
        <f t="shared" si="59"/>
        <v xml:space="preserve">            { line: "«¿Pero qué es lo que estás haciendo?, (Mi,m,15)(Re,,250)", sC: "tc"},</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v>
      </c>
      <c r="U62" s="181" t="str">
        <f t="shared" si="3"/>
        <v>Re</v>
      </c>
      <c r="V62" s="185" t="str">
        <f t="shared" si="13"/>
        <v>,</v>
      </c>
      <c r="W62" s="177" t="str">
        <f t="shared" si="4"/>
        <v/>
      </c>
      <c r="X62" s="185" t="str">
        <f t="shared" si="14"/>
        <v>,</v>
      </c>
      <c r="Y62" s="185">
        <f t="shared" si="15"/>
        <v>250</v>
      </c>
      <c r="Z62" s="218" t="str">
        <f t="shared" si="16"/>
        <v>)</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60"/>
        <v>6</v>
      </c>
      <c r="C63" s="13" t="s">
        <v>2741</v>
      </c>
      <c r="D63" s="257" t="s">
        <v>1111</v>
      </c>
      <c r="E63" s="257" t="s">
        <v>1121</v>
      </c>
      <c r="F63" s="258"/>
      <c r="G63" s="258"/>
      <c r="H63" s="257"/>
      <c r="I63" s="257"/>
      <c r="J63" s="296"/>
      <c r="K63" s="296"/>
      <c r="L63" s="271" t="str">
        <f t="shared" si="59"/>
        <v xml:space="preserve">            { line: "¡Tú lo estás bendiciendo!, (Mi,m,15)",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60"/>
        <v>7</v>
      </c>
      <c r="C64" s="13" t="s">
        <v>2742</v>
      </c>
      <c r="D64" s="257" t="s">
        <v>1114</v>
      </c>
      <c r="E64" s="257"/>
      <c r="F64" s="258"/>
      <c r="G64" s="258"/>
      <c r="H64" s="257"/>
      <c r="I64" s="257"/>
      <c r="J64" s="296"/>
      <c r="K64" s="296"/>
      <c r="L64" s="271" t="str">
        <f t="shared" si="59"/>
        <v xml:space="preserve">            { line: "Ven, quizá desde otra parte, (Re,,15)", sC: ""},</v>
      </c>
      <c r="M64" s="218" t="str">
        <f t="shared" si="7"/>
        <v>(</v>
      </c>
      <c r="N64" s="183" t="str">
        <f t="shared" si="1"/>
        <v>Re</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60"/>
        <v>8</v>
      </c>
      <c r="C65" s="13" t="s">
        <v>2743</v>
      </c>
      <c r="D65" s="257" t="s">
        <v>1111</v>
      </c>
      <c r="E65" s="257" t="s">
        <v>1121</v>
      </c>
      <c r="F65" s="258"/>
      <c r="G65" s="258"/>
      <c r="H65" s="257"/>
      <c r="I65" s="257"/>
      <c r="J65" s="296"/>
      <c r="K65" s="296"/>
      <c r="L65" s="271" t="str">
        <f t="shared" si="59"/>
        <v xml:space="preserve">            { line: "Dios lo quiera maldecir»., (Mi,m,15)", sC: ""},</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+A65+1</f>
        <v>9</v>
      </c>
      <c r="B67" t="s">
        <v>2540</v>
      </c>
      <c r="C67" s="13" t="s">
        <v>2744</v>
      </c>
      <c r="D67" s="257" t="s">
        <v>1122</v>
      </c>
      <c r="E67" s="257"/>
      <c r="F67" s="258" t="s">
        <v>1114</v>
      </c>
      <c r="G67" s="258"/>
      <c r="H67" s="257" t="s">
        <v>1122</v>
      </c>
      <c r="I67" s="257"/>
      <c r="J67" s="296" t="s">
        <v>2347</v>
      </c>
      <c r="K67" s="296" t="s">
        <v>2733</v>
      </c>
      <c r="L67" s="282" t="str">
        <f t="shared" si="59"/>
        <v xml:space="preserve">            { line: "Escucha, hijo de Sippor, pon el oído rey Balaq;, (Sol,,15)(Re,,250)(Sol,,350)(Si,mMim,450)", sC: "tc"},</v>
      </c>
      <c r="M67" s="218" t="str">
        <f t="shared" si="7"/>
        <v>(</v>
      </c>
      <c r="N67" s="183" t="str">
        <f t="shared" si="1"/>
        <v>Sol</v>
      </c>
      <c r="O67" s="216" t="str">
        <f t="shared" si="8"/>
        <v>,</v>
      </c>
      <c r="P67" s="225" t="str">
        <f t="shared" si="2"/>
        <v/>
      </c>
      <c r="Q67" s="217" t="str">
        <f t="shared" si="9"/>
        <v>,</v>
      </c>
      <c r="R67" s="168">
        <f t="shared" si="10"/>
        <v>15</v>
      </c>
      <c r="S67" s="218" t="str">
        <f t="shared" si="11"/>
        <v>)</v>
      </c>
      <c r="T67" s="219" t="str">
        <f t="shared" si="12"/>
        <v>(</v>
      </c>
      <c r="U67" s="181" t="str">
        <f t="shared" si="3"/>
        <v>Re</v>
      </c>
      <c r="V67" s="185" t="str">
        <f t="shared" si="13"/>
        <v>,</v>
      </c>
      <c r="W67" s="177" t="str">
        <f t="shared" si="4"/>
        <v/>
      </c>
      <c r="X67" s="185" t="str">
        <f t="shared" si="14"/>
        <v>,</v>
      </c>
      <c r="Y67" s="185">
        <f t="shared" si="15"/>
        <v>250</v>
      </c>
      <c r="Z67" s="218" t="str">
        <f t="shared" si="16"/>
        <v>)</v>
      </c>
      <c r="AA67" s="175" t="str">
        <f t="shared" si="17"/>
        <v>(</v>
      </c>
      <c r="AB67" s="183" t="str">
        <f t="shared" si="5"/>
        <v>Sol</v>
      </c>
      <c r="AC67" s="184" t="str">
        <f t="shared" si="18"/>
        <v>,</v>
      </c>
      <c r="AD67" s="225" t="str">
        <f t="shared" si="19"/>
        <v/>
      </c>
      <c r="AE67" s="176" t="str">
        <f t="shared" si="20"/>
        <v>,</v>
      </c>
      <c r="AF67" s="168">
        <f t="shared" si="21"/>
        <v>350</v>
      </c>
      <c r="AG67" s="168" t="str">
        <f t="shared" si="22"/>
        <v>)</v>
      </c>
      <c r="AH67" s="179" t="str">
        <f t="shared" si="23"/>
        <v>(</v>
      </c>
      <c r="AI67" s="256" t="str">
        <f t="shared" si="6"/>
        <v>Si</v>
      </c>
      <c r="AJ67" s="185" t="str">
        <f t="shared" si="24"/>
        <v>,</v>
      </c>
      <c r="AK67" s="185" t="str">
        <f t="shared" si="25"/>
        <v>mMim</v>
      </c>
      <c r="AL67" s="185" t="str">
        <f t="shared" si="26"/>
        <v>,</v>
      </c>
      <c r="AM67" s="185">
        <f t="shared" si="27"/>
        <v>450</v>
      </c>
      <c r="AN67" s="185" t="str">
        <f t="shared" si="28"/>
        <v>)</v>
      </c>
    </row>
    <row r="68" spans="1:40" ht="24.5" thickTop="1" thickBot="1">
      <c r="A68">
        <f>+A65+1</f>
        <v>9</v>
      </c>
      <c r="C68" s="13" t="s">
        <v>2745</v>
      </c>
      <c r="D68" s="257" t="s">
        <v>1114</v>
      </c>
      <c r="E68" s="257"/>
      <c r="F68" s="258"/>
      <c r="G68" s="258"/>
      <c r="H68" s="257"/>
      <c r="I68" s="257"/>
      <c r="J68" s="296"/>
      <c r="K68" s="296"/>
      <c r="L68" s="282" t="str">
        <f t="shared" ref="L68:L69" si="89">IF(C68="","",_xlfn.CONCAT("            { line: ","""",C68,", ",M68:AN68,""", sC: ","""",B68,"""},"))</f>
        <v xml:space="preserve">            { line: "que Dios no es un hombre, (Re,,15)", sC: ""},</v>
      </c>
      <c r="M68" s="218" t="str">
        <f t="shared" ref="M68:M69" si="90">IF(N68="","","(")</f>
        <v>(</v>
      </c>
      <c r="N68" s="183" t="str">
        <f t="shared" ref="N68:N69" si="91">IF(D68="","",D68)</f>
        <v>Re</v>
      </c>
      <c r="O68" s="216" t="str">
        <f t="shared" ref="O68:O69" si="92">IF(N68="","",",")</f>
        <v>,</v>
      </c>
      <c r="P68" s="225" t="str">
        <f t="shared" ref="P68:P69" si="93">IF(E68="","",E68)</f>
        <v/>
      </c>
      <c r="Q68" s="217" t="str">
        <f t="shared" ref="Q68:Q69" si="94">IF(N68="","",",")</f>
        <v>,</v>
      </c>
      <c r="R68" s="168">
        <f t="shared" ref="R68:R69" si="95">IF(N68="","",15)</f>
        <v>15</v>
      </c>
      <c r="S68" s="218" t="str">
        <f t="shared" ref="S68:S69" si="96">IF(N68="","",")")</f>
        <v>)</v>
      </c>
      <c r="T68" s="219" t="str">
        <f t="shared" ref="T68:T69" si="97">IF(U68="","","(")</f>
        <v/>
      </c>
      <c r="U68" s="181" t="str">
        <f t="shared" ref="U68:U69" si="98">IF(F68="","",F68)</f>
        <v/>
      </c>
      <c r="V68" s="185" t="str">
        <f t="shared" ref="V68:V69" si="99">IF(U68="","",",")</f>
        <v/>
      </c>
      <c r="W68" s="177" t="str">
        <f t="shared" ref="W68:W69" si="100">IF(G68="","",G68)</f>
        <v/>
      </c>
      <c r="X68" s="185" t="str">
        <f t="shared" ref="X68:X69" si="101">IF(U68="","",",")</f>
        <v/>
      </c>
      <c r="Y68" s="185" t="str">
        <f t="shared" ref="Y68:Y69" si="102">IF(U68="","",250)</f>
        <v/>
      </c>
      <c r="Z68" s="218" t="str">
        <f t="shared" ref="Z68:Z69" si="103">IF(U68="","",")")</f>
        <v/>
      </c>
      <c r="AA68" s="175" t="str">
        <f t="shared" ref="AA68:AA69" si="104">IF(AB68="","","(")</f>
        <v/>
      </c>
      <c r="AB68" s="183" t="str">
        <f t="shared" ref="AB68:AB69" si="105">IF(H68="","",H68)</f>
        <v/>
      </c>
      <c r="AC68" s="184" t="str">
        <f t="shared" ref="AC68:AC69" si="106">IF(AB68="","",",")</f>
        <v/>
      </c>
      <c r="AD68" s="225" t="str">
        <f t="shared" ref="AD68:AD69" si="107">IF(I68="","",I68)</f>
        <v/>
      </c>
      <c r="AE68" s="176" t="str">
        <f t="shared" ref="AE68:AE69" si="108">IF(AB68="","",",")</f>
        <v/>
      </c>
      <c r="AF68" s="168" t="str">
        <f t="shared" ref="AF68:AF69" si="109">IF(AB68="","",350)</f>
        <v/>
      </c>
      <c r="AG68" s="168" t="str">
        <f t="shared" ref="AG68:AG69" si="110">IF(AB68="","",")")</f>
        <v/>
      </c>
      <c r="AH68" s="179" t="str">
        <f t="shared" ref="AH68:AH69" si="111">IF(AI68="","","(")</f>
        <v/>
      </c>
      <c r="AI68" s="256" t="str">
        <f t="shared" ref="AI68:AI69" si="112">IF(J68="","",J68)</f>
        <v/>
      </c>
      <c r="AJ68" s="185" t="str">
        <f t="shared" ref="AJ68:AJ69" si="113">IF(AI68="","",",")</f>
        <v/>
      </c>
      <c r="AK68" s="185" t="str">
        <f t="shared" ref="AK68:AK69" si="114">IF(K68="","",K68)</f>
        <v/>
      </c>
      <c r="AL68" s="185" t="str">
        <f t="shared" ref="AL68:AL69" si="115">IF(AI68="","",",")</f>
        <v/>
      </c>
      <c r="AM68" s="185" t="str">
        <f t="shared" ref="AM68:AM69" si="116">IF(AI68="","",450)</f>
        <v/>
      </c>
      <c r="AN68" s="185" t="str">
        <f t="shared" ref="AN68:AN69" si="117">IF(AI68="","",")")</f>
        <v/>
      </c>
    </row>
    <row r="69" spans="1:40" ht="24.5" thickTop="1" thickBot="1">
      <c r="A69">
        <f t="shared" si="60"/>
        <v>10</v>
      </c>
      <c r="C69" s="13" t="s">
        <v>2746</v>
      </c>
      <c r="D69" s="257" t="s">
        <v>1111</v>
      </c>
      <c r="E69" s="257" t="s">
        <v>1121</v>
      </c>
      <c r="F69" s="258"/>
      <c r="G69" s="258"/>
      <c r="H69" s="257"/>
      <c r="I69" s="257"/>
      <c r="J69" s="296"/>
      <c r="K69" s="296"/>
      <c r="L69" s="282" t="str">
        <f t="shared" si="89"/>
        <v xml:space="preserve">            { line: "que dice y se arrepiente., (Mi,m,15)", sC: ""},</v>
      </c>
      <c r="M69" s="218" t="str">
        <f t="shared" si="90"/>
        <v>(</v>
      </c>
      <c r="N69" s="183" t="str">
        <f t="shared" si="91"/>
        <v>Mi</v>
      </c>
      <c r="O69" s="216" t="str">
        <f t="shared" si="92"/>
        <v>,</v>
      </c>
      <c r="P69" s="225" t="str">
        <f t="shared" si="93"/>
        <v>m</v>
      </c>
      <c r="Q69" s="217" t="str">
        <f t="shared" si="94"/>
        <v>,</v>
      </c>
      <c r="R69" s="168">
        <f t="shared" si="95"/>
        <v>15</v>
      </c>
      <c r="S69" s="218" t="str">
        <f t="shared" si="96"/>
        <v>)</v>
      </c>
      <c r="T69" s="219" t="str">
        <f t="shared" si="97"/>
        <v/>
      </c>
      <c r="U69" s="181" t="str">
        <f t="shared" si="98"/>
        <v/>
      </c>
      <c r="V69" s="185" t="str">
        <f t="shared" si="99"/>
        <v/>
      </c>
      <c r="W69" s="177" t="str">
        <f t="shared" si="100"/>
        <v/>
      </c>
      <c r="X69" s="185" t="str">
        <f t="shared" si="101"/>
        <v/>
      </c>
      <c r="Y69" s="185" t="str">
        <f t="shared" si="102"/>
        <v/>
      </c>
      <c r="Z69" s="218" t="str">
        <f t="shared" si="103"/>
        <v/>
      </c>
      <c r="AA69" s="175" t="str">
        <f t="shared" si="104"/>
        <v/>
      </c>
      <c r="AB69" s="183" t="str">
        <f t="shared" si="105"/>
        <v/>
      </c>
      <c r="AC69" s="184" t="str">
        <f t="shared" si="106"/>
        <v/>
      </c>
      <c r="AD69" s="225" t="str">
        <f t="shared" si="107"/>
        <v/>
      </c>
      <c r="AE69" s="176" t="str">
        <f t="shared" si="108"/>
        <v/>
      </c>
      <c r="AF69" s="168" t="str">
        <f t="shared" si="109"/>
        <v/>
      </c>
      <c r="AG69" s="168" t="str">
        <f t="shared" si="110"/>
        <v/>
      </c>
      <c r="AH69" s="179" t="str">
        <f t="shared" si="111"/>
        <v/>
      </c>
      <c r="AI69" s="256" t="str">
        <f t="shared" si="112"/>
        <v/>
      </c>
      <c r="AJ69" s="185" t="str">
        <f t="shared" si="113"/>
        <v/>
      </c>
      <c r="AK69" s="185" t="str">
        <f t="shared" si="114"/>
        <v/>
      </c>
      <c r="AL69" s="185" t="str">
        <f t="shared" si="115"/>
        <v/>
      </c>
      <c r="AM69" s="185" t="str">
        <f t="shared" si="116"/>
        <v/>
      </c>
      <c r="AN69" s="185" t="str">
        <f t="shared" si="117"/>
        <v/>
      </c>
    </row>
    <row r="70" spans="1:40" ht="24.5" thickTop="1" thickBot="1">
      <c r="A70">
        <f>+A67+1</f>
        <v>10</v>
      </c>
      <c r="C70" s="13" t="s">
        <v>2747</v>
      </c>
      <c r="D70" s="257" t="s">
        <v>1114</v>
      </c>
      <c r="E70" s="257"/>
      <c r="F70" s="258" t="s">
        <v>1111</v>
      </c>
      <c r="G70" s="258" t="s">
        <v>1121</v>
      </c>
      <c r="H70" s="257"/>
      <c r="I70" s="257"/>
      <c r="J70" s="296"/>
      <c r="K70" s="296"/>
      <c r="L70" s="282" t="str">
        <f t="shared" si="59"/>
        <v xml:space="preserve">            { line: "Una estrella surge de Jacob,, (Re,,15)(Mi,m,250)", sC: ""},</v>
      </c>
      <c r="M70" s="218" t="str">
        <f t="shared" si="7"/>
        <v>(</v>
      </c>
      <c r="N70" s="183" t="str">
        <f t="shared" si="1"/>
        <v>Re</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si="60"/>
        <v>11</v>
      </c>
      <c r="C71" s="13" t="s">
        <v>2748</v>
      </c>
      <c r="D71" s="257" t="s">
        <v>1114</v>
      </c>
      <c r="E71" s="257"/>
      <c r="F71" s="258" t="s">
        <v>1111</v>
      </c>
      <c r="G71" s="258" t="s">
        <v>1121</v>
      </c>
      <c r="H71" s="257"/>
      <c r="I71" s="257"/>
      <c r="J71" s="296"/>
      <c r="K71" s="296"/>
      <c r="L71" s="282" t="str">
        <f t="shared" si="59"/>
        <v xml:space="preserve">            { line: "se oyen aclamaciones por su Rey., (Re,,15)(Mi,m,250)", sC: ""},</v>
      </c>
      <c r="M71" s="218" t="str">
        <f t="shared" si="7"/>
        <v>(</v>
      </c>
      <c r="N71" s="183" t="str">
        <f t="shared" si="1"/>
        <v>Re</v>
      </c>
      <c r="O71" s="216" t="str">
        <f t="shared" si="8"/>
        <v>,</v>
      </c>
      <c r="P71" s="225" t="str">
        <f t="shared" si="2"/>
        <v/>
      </c>
      <c r="Q71" s="217" t="str">
        <f t="shared" si="9"/>
        <v>,</v>
      </c>
      <c r="R71" s="168">
        <f t="shared" si="10"/>
        <v>15</v>
      </c>
      <c r="S71" s="218" t="str">
        <f t="shared" si="11"/>
        <v>)</v>
      </c>
      <c r="T71" s="219" t="str">
        <f t="shared" si="12"/>
        <v>(</v>
      </c>
      <c r="U71" s="181" t="str">
        <f t="shared" si="3"/>
        <v>Mi</v>
      </c>
      <c r="V71" s="185" t="str">
        <f t="shared" si="13"/>
        <v>,</v>
      </c>
      <c r="W71" s="177" t="str">
        <f t="shared" si="4"/>
        <v>m</v>
      </c>
      <c r="X71" s="185" t="str">
        <f t="shared" si="14"/>
        <v>,</v>
      </c>
      <c r="Y71" s="185">
        <f t="shared" si="15"/>
        <v>250</v>
      </c>
      <c r="Z71" s="218" t="str">
        <f t="shared" si="16"/>
        <v>)</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4.5" thickTop="1" thickBot="1">
      <c r="A72">
        <f t="shared" si="60"/>
        <v>12</v>
      </c>
      <c r="C72" s="13" t="s">
        <v>2749</v>
      </c>
      <c r="D72" s="257" t="s">
        <v>1114</v>
      </c>
      <c r="E72" s="257"/>
      <c r="F72" s="258" t="s">
        <v>1111</v>
      </c>
      <c r="G72" s="258" t="s">
        <v>1121</v>
      </c>
      <c r="H72" s="257"/>
      <c r="I72" s="257"/>
      <c r="J72" s="296"/>
      <c r="K72" s="296"/>
      <c r="L72" s="282" t="str">
        <f t="shared" si="59"/>
        <v xml:space="preserve">            { line: "Dios es su Padre., (Re,,15)(Mi,m,250)", sC: ""},</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v>
      </c>
      <c r="U72" s="181" t="str">
        <f t="shared" si="3"/>
        <v>Mi</v>
      </c>
      <c r="V72" s="185" t="str">
        <f t="shared" si="13"/>
        <v>,</v>
      </c>
      <c r="W72" s="177" t="str">
        <f t="shared" si="4"/>
        <v>m</v>
      </c>
      <c r="X72" s="185" t="str">
        <f t="shared" si="14"/>
        <v>,</v>
      </c>
      <c r="Y72" s="185">
        <f t="shared" si="15"/>
        <v>250</v>
      </c>
      <c r="Z72" s="218" t="str">
        <f t="shared" si="16"/>
        <v>)</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4.5" thickTop="1" thickBot="1">
      <c r="A73">
        <f t="shared" si="60"/>
        <v>13</v>
      </c>
      <c r="C73" s="13" t="s">
        <v>2750</v>
      </c>
      <c r="D73" s="257" t="s">
        <v>1114</v>
      </c>
      <c r="E73" s="257"/>
      <c r="F73" s="258" t="s">
        <v>1111</v>
      </c>
      <c r="G73" s="258" t="s">
        <v>1121</v>
      </c>
      <c r="H73" s="257"/>
      <c r="I73" s="257"/>
      <c r="J73" s="296"/>
      <c r="K73" s="296"/>
      <c r="L73" s="282" t="str">
        <f t="shared" si="59"/>
        <v xml:space="preserve">            { line: "Se acuesta como león,, (Re,,15)(Mi,m,250)", sC: ""},</v>
      </c>
      <c r="M73" s="218" t="str">
        <f t="shared" si="7"/>
        <v>(</v>
      </c>
      <c r="N73" s="183" t="str">
        <f t="shared" si="1"/>
        <v>Re</v>
      </c>
      <c r="O73" s="216" t="str">
        <f t="shared" si="8"/>
        <v>,</v>
      </c>
      <c r="P73" s="225" t="str">
        <f t="shared" si="2"/>
        <v/>
      </c>
      <c r="Q73" s="217" t="str">
        <f t="shared" si="9"/>
        <v>,</v>
      </c>
      <c r="R73" s="168">
        <f t="shared" si="10"/>
        <v>15</v>
      </c>
      <c r="S73" s="218" t="str">
        <f t="shared" si="11"/>
        <v>)</v>
      </c>
      <c r="T73" s="219" t="str">
        <f t="shared" si="12"/>
        <v>(</v>
      </c>
      <c r="U73" s="181" t="str">
        <f t="shared" si="3"/>
        <v>Mi</v>
      </c>
      <c r="V73" s="185" t="str">
        <f t="shared" si="13"/>
        <v>,</v>
      </c>
      <c r="W73" s="177" t="str">
        <f t="shared" si="4"/>
        <v>m</v>
      </c>
      <c r="X73" s="185" t="str">
        <f t="shared" si="14"/>
        <v>,</v>
      </c>
      <c r="Y73" s="185">
        <f t="shared" si="15"/>
        <v>250</v>
      </c>
      <c r="Z73" s="218" t="str">
        <f t="shared" si="16"/>
        <v>)</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4.5" thickTop="1" thickBot="1">
      <c r="A74">
        <f t="shared" si="60"/>
        <v>14</v>
      </c>
      <c r="C74" s="13" t="s">
        <v>2751</v>
      </c>
      <c r="D74" s="257" t="s">
        <v>1114</v>
      </c>
      <c r="E74" s="257"/>
      <c r="F74" s="258" t="s">
        <v>1111</v>
      </c>
      <c r="G74" s="258" t="s">
        <v>1121</v>
      </c>
      <c r="H74" s="257" t="s">
        <v>1114</v>
      </c>
      <c r="I74" s="257"/>
      <c r="J74" s="296" t="s">
        <v>2752</v>
      </c>
      <c r="K74" s="296"/>
      <c r="L74" s="282" t="str">
        <f t="shared" si="59"/>
        <v xml:space="preserve">            { line: "se echa como leona, nadie lo hará levantar»., (Re,,15)(Mi,m,250)(Re,,350)(Mim,,450)", sC: ""},</v>
      </c>
      <c r="M74" s="218" t="str">
        <f t="shared" si="7"/>
        <v>(</v>
      </c>
      <c r="N74" s="183" t="str">
        <f t="shared" si="1"/>
        <v>Re</v>
      </c>
      <c r="O74" s="216" t="str">
        <f t="shared" si="8"/>
        <v>,</v>
      </c>
      <c r="P74" s="225" t="str">
        <f t="shared" si="2"/>
        <v/>
      </c>
      <c r="Q74" s="217" t="str">
        <f t="shared" si="9"/>
        <v>,</v>
      </c>
      <c r="R74" s="168">
        <f t="shared" si="10"/>
        <v>15</v>
      </c>
      <c r="S74" s="218" t="str">
        <f t="shared" si="11"/>
        <v>)</v>
      </c>
      <c r="T74" s="219" t="str">
        <f t="shared" si="12"/>
        <v>(</v>
      </c>
      <c r="U74" s="181" t="str">
        <f t="shared" si="3"/>
        <v>Mi</v>
      </c>
      <c r="V74" s="185" t="str">
        <f t="shared" si="13"/>
        <v>,</v>
      </c>
      <c r="W74" s="177" t="str">
        <f t="shared" si="4"/>
        <v>m</v>
      </c>
      <c r="X74" s="185" t="str">
        <f t="shared" si="14"/>
        <v>,</v>
      </c>
      <c r="Y74" s="185">
        <f t="shared" si="15"/>
        <v>250</v>
      </c>
      <c r="Z74" s="218" t="str">
        <f t="shared" si="16"/>
        <v>)</v>
      </c>
      <c r="AA74" s="175" t="str">
        <f t="shared" si="17"/>
        <v>(</v>
      </c>
      <c r="AB74" s="183" t="str">
        <f t="shared" si="5"/>
        <v>Re</v>
      </c>
      <c r="AC74" s="184" t="str">
        <f t="shared" si="18"/>
        <v>,</v>
      </c>
      <c r="AD74" s="225" t="str">
        <f t="shared" si="19"/>
        <v/>
      </c>
      <c r="AE74" s="176" t="str">
        <f t="shared" si="20"/>
        <v>,</v>
      </c>
      <c r="AF74" s="168">
        <f t="shared" si="21"/>
        <v>350</v>
      </c>
      <c r="AG74" s="168" t="str">
        <f t="shared" si="22"/>
        <v>)</v>
      </c>
      <c r="AH74" s="179" t="str">
        <f t="shared" si="23"/>
        <v>(</v>
      </c>
      <c r="AI74" s="256" t="str">
        <f t="shared" si="6"/>
        <v>Mim</v>
      </c>
      <c r="AJ74" s="185" t="str">
        <f t="shared" si="24"/>
        <v>,</v>
      </c>
      <c r="AK74" s="185" t="str">
        <f t="shared" si="25"/>
        <v/>
      </c>
      <c r="AL74" s="185" t="str">
        <f t="shared" si="26"/>
        <v>,</v>
      </c>
      <c r="AM74" s="185">
        <f t="shared" si="27"/>
        <v>450</v>
      </c>
      <c r="AN74" s="185" t="str">
        <f t="shared" si="28"/>
        <v>)</v>
      </c>
    </row>
    <row r="75" spans="1:40" ht="26.5" thickTop="1" thickBot="1">
      <c r="C75" s="297"/>
      <c r="D75" s="298"/>
      <c r="E75" s="298"/>
      <c r="F75" s="298"/>
      <c r="G75" s="298"/>
      <c r="H75" s="298"/>
      <c r="I75" s="298"/>
      <c r="J75" s="298"/>
      <c r="K75" s="298"/>
      <c r="L75" s="299" t="s">
        <v>2520</v>
      </c>
      <c r="M75" s="218"/>
      <c r="N75" s="183"/>
      <c r="O75" s="216"/>
      <c r="P75" s="225"/>
      <c r="Q75" s="217"/>
      <c r="R75" s="168"/>
      <c r="S75" s="218"/>
      <c r="T75" s="219"/>
      <c r="U75" s="181"/>
      <c r="V75" s="185"/>
      <c r="W75" s="177"/>
      <c r="X75" s="185"/>
      <c r="Y75" s="185"/>
      <c r="Z75" s="218"/>
      <c r="AA75" s="175"/>
      <c r="AB75" s="183"/>
      <c r="AC75" s="184"/>
      <c r="AD75" s="225"/>
      <c r="AE75" s="176"/>
      <c r="AF75" s="168"/>
      <c r="AG75" s="168"/>
      <c r="AH75" s="179"/>
      <c r="AI75" s="256"/>
      <c r="AJ75" s="185"/>
      <c r="AK75" s="185"/>
      <c r="AL75" s="185"/>
      <c r="AM75" s="185"/>
      <c r="AN75" s="185"/>
    </row>
    <row r="76" spans="1:40" ht="24.5" thickTop="1" thickBot="1">
      <c r="C76" s="203" t="s">
        <v>2422</v>
      </c>
      <c r="D76" s="224"/>
      <c r="E76" s="224"/>
      <c r="F76" s="224"/>
      <c r="G76" s="224"/>
      <c r="H76" s="224"/>
      <c r="I76" s="224"/>
      <c r="J76" s="224"/>
      <c r="K76" s="224"/>
      <c r="L76" s="208" t="s">
        <v>2411</v>
      </c>
      <c r="M76" s="218" t="str">
        <f t="shared" ref="M76:M80" si="118">IF(N76="","","(")</f>
        <v/>
      </c>
      <c r="N76" s="183" t="str">
        <f t="shared" ref="N76:N80" si="119">IF(D76="","",D76)</f>
        <v/>
      </c>
      <c r="O76" s="216" t="str">
        <f t="shared" ref="O76:O80" si="120">IF(N76="","",",")</f>
        <v/>
      </c>
      <c r="P76" s="225" t="str">
        <f t="shared" ref="P76:P80" si="121">IF(E76="","",E76)</f>
        <v/>
      </c>
      <c r="Q76" s="217" t="str">
        <f t="shared" ref="Q76:Q80" si="122">IF(N76="","",",")</f>
        <v/>
      </c>
      <c r="R76" s="168" t="str">
        <f t="shared" ref="R76:R80" si="123">IF(N76="","",15)</f>
        <v/>
      </c>
      <c r="S76" s="218" t="str">
        <f t="shared" ref="S76:S80" si="124">IF(N76="","",")")</f>
        <v/>
      </c>
      <c r="T76" s="219" t="str">
        <f t="shared" ref="T76:T80" si="125">IF(U76="","","(")</f>
        <v/>
      </c>
      <c r="U76" s="181" t="str">
        <f t="shared" ref="U76:U80" si="126">IF(F76="","",F76)</f>
        <v/>
      </c>
      <c r="V76" s="185" t="str">
        <f t="shared" ref="V76:V80" si="127">IF(U76="","",",")</f>
        <v/>
      </c>
      <c r="W76" s="177" t="str">
        <f t="shared" ref="W76:W80" si="128">IF(G76="","",G76)</f>
        <v/>
      </c>
      <c r="X76" s="185" t="str">
        <f t="shared" ref="X76:X80" si="129">IF(U76="","",",")</f>
        <v/>
      </c>
      <c r="Y76" s="185" t="str">
        <f t="shared" ref="Y76:Y80" si="130">IF(U76="","",250)</f>
        <v/>
      </c>
      <c r="Z76" s="218" t="str">
        <f t="shared" ref="Z76:Z80" si="131">IF(U76="","",")")</f>
        <v/>
      </c>
      <c r="AA76" s="175" t="str">
        <f t="shared" ref="AA76:AA80" si="132">IF(AB76="","","(")</f>
        <v/>
      </c>
      <c r="AB76" s="183" t="str">
        <f t="shared" ref="AB76:AB80" si="133">IF(H76="","",H76)</f>
        <v/>
      </c>
      <c r="AC76" s="184" t="str">
        <f t="shared" ref="AC76:AC80" si="134">IF(AB76="","",",")</f>
        <v/>
      </c>
      <c r="AD76" s="225" t="str">
        <f t="shared" ref="AD76:AD80" si="135">IF(I76="","",I76)</f>
        <v/>
      </c>
      <c r="AE76" s="176" t="str">
        <f t="shared" ref="AE76:AE80" si="136">IF(AB76="","",",")</f>
        <v/>
      </c>
      <c r="AF76" s="168" t="str">
        <f t="shared" ref="AF76:AF80" si="137">IF(AB76="","",350)</f>
        <v/>
      </c>
      <c r="AG76" s="168" t="str">
        <f t="shared" ref="AG76:AG80" si="138">IF(AB76="","",")")</f>
        <v/>
      </c>
      <c r="AH76" s="179" t="str">
        <f t="shared" ref="AH76:AH80" si="139">IF(AI76="","","(")</f>
        <v/>
      </c>
      <c r="AI76" s="256" t="str">
        <f t="shared" ref="AI76:AI80" si="140">IF(J76="","",J76)</f>
        <v/>
      </c>
      <c r="AJ76" s="185" t="str">
        <f t="shared" ref="AJ76:AJ80" si="141">IF(AI76="","",",")</f>
        <v/>
      </c>
      <c r="AK76" s="185" t="str">
        <f t="shared" ref="AK76:AK80" si="142">IF(K76="","",K76)</f>
        <v/>
      </c>
      <c r="AL76" s="185" t="str">
        <f t="shared" ref="AL76:AL80" si="143">IF(AI76="","",",")</f>
        <v/>
      </c>
      <c r="AM76" s="185" t="str">
        <f t="shared" ref="AM76:AM80" si="144">IF(AI76="","",450)</f>
        <v/>
      </c>
      <c r="AN76" s="185" t="str">
        <f t="shared" ref="AN76:AN80" si="145">IF(AI76="","",")")</f>
        <v/>
      </c>
    </row>
    <row r="77" spans="1:40" ht="24.5" thickTop="1" thickBot="1">
      <c r="B77" t="s">
        <v>2584</v>
      </c>
      <c r="C77" s="285" t="s">
        <v>2728</v>
      </c>
      <c r="D77" s="227" t="s">
        <v>1111</v>
      </c>
      <c r="E77" s="227" t="s">
        <v>1121</v>
      </c>
      <c r="F77" s="227" t="s">
        <v>1114</v>
      </c>
      <c r="G77" s="227"/>
      <c r="H77" s="227"/>
      <c r="I77" s="227"/>
      <c r="J77" s="227"/>
      <c r="K77" s="227"/>
      <c r="L77" s="283" t="str">
        <f>IF(C77="","",_xlfn.CONCAT("       triggerLine: ","""",C77,", ",M77:AN77,""", sC: ","""",B77,""", lines: ["))</f>
        <v xml:space="preserve">       triggerLine: "¡QUÉ BELLAS SON TUS TIENDAS,, (Mi,m,15)(Re,,250)", sC: "ta as", lines: [</v>
      </c>
      <c r="M77" s="218" t="str">
        <f t="shared" si="118"/>
        <v>(</v>
      </c>
      <c r="N77" s="183" t="str">
        <f t="shared" si="119"/>
        <v>Mi</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4.5" thickTop="1" thickBot="1">
      <c r="B78" t="s">
        <v>2282</v>
      </c>
      <c r="C78" s="285" t="s">
        <v>2729</v>
      </c>
      <c r="D78" s="227" t="s">
        <v>1111</v>
      </c>
      <c r="E78" s="227" t="s">
        <v>1121</v>
      </c>
      <c r="F78" s="227"/>
      <c r="G78" s="227"/>
      <c r="H78" s="227"/>
      <c r="I78" s="227"/>
      <c r="J78" s="227"/>
      <c r="K78" s="227"/>
      <c r="L78" s="283" t="str">
        <f>IF(C78="","",_xlfn.CONCAT("            { line: ","""",C78,", ",M78:AN78,""", sC: ","""",B78,"""},"))</f>
        <v xml:space="preserve">            { line: "QUÉ BELLAS SON, ISRAEL!, (Mi,m,15)", sC: "as"},</v>
      </c>
      <c r="M78" s="218" t="str">
        <f t="shared" si="118"/>
        <v>(</v>
      </c>
      <c r="N78" s="183" t="str">
        <f t="shared" si="119"/>
        <v>Mi</v>
      </c>
      <c r="O78" s="216" t="str">
        <f t="shared" si="120"/>
        <v>,</v>
      </c>
      <c r="P78" s="225" t="str">
        <f t="shared" si="121"/>
        <v>m</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4.5" thickTop="1" thickBot="1">
      <c r="B79" t="s">
        <v>2282</v>
      </c>
      <c r="C79" s="285" t="s">
        <v>2728</v>
      </c>
      <c r="D79" s="227" t="s">
        <v>1114</v>
      </c>
      <c r="E79" s="227"/>
      <c r="F79" s="227"/>
      <c r="G79" s="227"/>
      <c r="H79" s="227"/>
      <c r="I79" s="227"/>
      <c r="J79" s="227"/>
      <c r="K79" s="227"/>
      <c r="L79" s="283" t="str">
        <f>IF(C79="","",_xlfn.CONCAT("            { line: ","""",C79,", ",M79:AN79,""", sC: ","""",B79,"""},"))</f>
        <v xml:space="preserve">            { line: "¡QUÉ BELLAS SON TUS TIENDAS,, (Re,,15)", sC: "as"},</v>
      </c>
      <c r="M79" s="218" t="str">
        <f t="shared" si="118"/>
        <v>(</v>
      </c>
      <c r="N79" s="183" t="str">
        <f t="shared" si="119"/>
        <v>Re</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4.5" thickTop="1" thickBot="1">
      <c r="B80" t="s">
        <v>2282</v>
      </c>
      <c r="C80" s="284" t="s">
        <v>2729</v>
      </c>
      <c r="D80" s="227" t="s">
        <v>1111</v>
      </c>
      <c r="E80" s="227" t="s">
        <v>1121</v>
      </c>
      <c r="F80" s="227"/>
      <c r="G80" s="227"/>
      <c r="H80" s="227"/>
      <c r="I80" s="227"/>
      <c r="J80" s="227"/>
      <c r="K80" s="227"/>
      <c r="L80" s="210" t="str">
        <f>IF(C80="","",_xlfn.CONCAT("            { line: ","""",C80,", ",M80:AN80,""", sC: ","""",B80,"""},  ]},"))</f>
        <v xml:space="preserve">            { line: "QUÉ BELLAS SON, ISRAEL!, (Mi,m,15)", sC: "as"},  ]},</v>
      </c>
      <c r="M80" s="218" t="str">
        <f t="shared" si="118"/>
        <v>(</v>
      </c>
      <c r="N80" s="183" t="str">
        <f t="shared" si="119"/>
        <v>Mi</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c r="B81" s="211"/>
      <c r="C81" s="211"/>
      <c r="D81" s="211"/>
      <c r="E81" s="211"/>
      <c r="F81" s="211"/>
      <c r="G81" s="211"/>
      <c r="H81" s="211"/>
      <c r="I81" s="211"/>
      <c r="J81" s="211"/>
      <c r="K81" s="211"/>
      <c r="L81" s="213" t="str">
        <f ca="1">_xlfn.CONCAT("]}, // ULTIMA LINEA DEL CANTO: ",L1)</f>
        <v>]}, // ULTIMA LINEA DEL CANTO: BALAAM</v>
      </c>
      <c r="M81" s="211"/>
    </row>
    <row r="82" spans="2:13" ht="20.5">
      <c r="L82" s="214" t="s">
        <v>2316</v>
      </c>
      <c r="M82" s="166"/>
    </row>
    <row r="83" spans="2:13">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926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B25CC78-9B39-4A99-9F2B-D6B648C4E831}">
          <x14:formula1>
            <xm:f>List!$B$1:$B$4</xm:f>
          </x14:formula1>
          <xm:sqref>C12</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8492F-397F-4B6E-9965-D0EABBB5C646}">
  <sheetPr codeName="Sheet43">
    <tabColor rgb="FF00B0F0"/>
  </sheetPr>
  <dimension ref="A1:AN75"/>
  <sheetViews>
    <sheetView zoomScale="85" zoomScaleNormal="85" workbookViewId="0">
      <pane xSplit="2" ySplit="1" topLeftCell="C28" activePane="bottomRight" state="frozen"/>
      <selection pane="topRight" activeCell="C1" sqref="C1"/>
      <selection pane="bottomLeft" activeCell="A2" sqref="A2"/>
      <selection pane="bottomRight" activeCell="E63" sqref="E63"/>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25</v>
      </c>
      <c r="E1" s="148"/>
      <c r="F1" s="148"/>
      <c r="G1" s="148"/>
      <c r="H1" s="148"/>
      <c r="I1" s="148"/>
      <c r="J1" s="148"/>
      <c r="K1" s="148"/>
      <c r="L1" s="165" t="str">
        <f ca="1">VLOOKUP(C1,'Codigo Canto'!A3:AQ236,38,FALSE)</f>
        <v>BENDECIRÉ AL SEÑOR EN TODO TIEMPO</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BENDECIRÉ AL SEÑOR EN TODO TIEMPO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bendecirealsenorentodotiempo</v>
      </c>
      <c r="L7" s="164" t="str">
        <f ca="1">_xlfn.CONCAT("        id: ","""",C7,"""",",")</f>
        <v xml:space="preserve">        id: "bendecirealsenorentodotiempo",</v>
      </c>
    </row>
    <row r="8" spans="2:32" ht="23">
      <c r="C8" t="str">
        <f ca="1">PROPER(L1)</f>
        <v>Bendeciré Al Señor En Todo Tiempo</v>
      </c>
      <c r="L8" s="164" t="str">
        <f ca="1">_xlfn.CONCAT("        tt: ","""",C8,"""",",")</f>
        <v xml:space="preserve">        tt: "Bendeciré Al Señor En Todo Tiempo",</v>
      </c>
    </row>
    <row r="9" spans="2:32" ht="23">
      <c r="C9" t="str">
        <f ca="1">PROPER(L1)</f>
        <v>Bendeciré Al Señor En Todo Tiempo</v>
      </c>
      <c r="L9" s="164" t="str">
        <f ca="1">_xlfn.CONCAT("        title: ","""",C9,"""",",")</f>
        <v xml:space="preserve">        title: "Bendeciré Al Señor En Todo Tiempo",</v>
      </c>
    </row>
    <row r="10" spans="2:32" ht="23">
      <c r="C10" t="str">
        <f ca="1">VLOOKUP(C1,'Codigo Canto'!A3:AQ236,12,FALSE)</f>
        <v>Sal 34 (33)</v>
      </c>
      <c r="L10" s="164" t="str">
        <f ca="1">_xlfn.CONCAT("        ","subtitle: ","""",C10,"""",",")</f>
        <v xml:space="preserve">        subtitle: "Sal 34 (33)",</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25</v>
      </c>
      <c r="L15" s="164" t="str">
        <f ca="1">_xlfn.CONCAT("        dbno: ","""",C15,"""",",")</f>
        <v xml:space="preserve">        dbno: "25",</v>
      </c>
    </row>
    <row r="16" spans="2:32" ht="23">
      <c r="L16" s="164" t="str">
        <f>_xlfn.CONCAT("        notes: ","""",C16,"""",",")</f>
        <v xml:space="preserve">        notes: "",</v>
      </c>
    </row>
    <row r="17" spans="1:40" ht="23">
      <c r="C17" t="s">
        <v>2347</v>
      </c>
      <c r="L17" s="164" t="str">
        <f>_xlfn.CONCAT("        mant: ","""",C17,"""",",")</f>
        <v xml:space="preserve">        mant: "Si",</v>
      </c>
    </row>
    <row r="18" spans="1:40" ht="23">
      <c r="C18" t="str">
        <f ca="1">C7</f>
        <v>bendecirealsenorentodotiempo</v>
      </c>
      <c r="L18" s="164" t="str">
        <f ca="1">_xlfn.CONCAT("        audioSrc: ","""/audio/",C18,".mp3""",",")</f>
        <v xml:space="preserve">        audioSrc: "/audio/bendecirealsenorentodotiempo.mp3",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24</v>
      </c>
      <c r="C24" t="str">
        <f ca="1">VLOOKUP(B24,Buscador!A3:AP240,31,FALSE)</f>
        <v>/resucito/src/index.html?canto=balaam</v>
      </c>
      <c r="L24" s="164" t="str">
        <f ca="1">_xlfn.CONCAT("        ant: ","""",C24,"""",",")</f>
        <v xml:space="preserve">        ant: "/resucito/src/index.html?canto=balaam",</v>
      </c>
    </row>
    <row r="25" spans="1:40" ht="23">
      <c r="B25">
        <f ca="1">+C1+1</f>
        <v>26</v>
      </c>
      <c r="C25" t="str">
        <f ca="1">VLOOKUP(B25,Buscador!A3:AP240,31,FALSE)</f>
        <v>/resucito/src/index.html?canto=bendicealmamiaayahveh</v>
      </c>
      <c r="L25" s="164" t="str">
        <f ca="1">_xlfn.CONCAT("        sig: ","""",C25,"""",",")</f>
        <v xml:space="preserve">        sig: "/resucito/src/index.html?canto=bendicealmamiaayahveh",</v>
      </c>
    </row>
    <row r="26" spans="1:40" ht="23">
      <c r="L26" s="48" t="s">
        <v>2279</v>
      </c>
    </row>
    <row r="27" spans="1:40" ht="36" thickBot="1">
      <c r="L27" s="212" t="s">
        <v>2313</v>
      </c>
    </row>
    <row r="28" spans="1:40" ht="24.5" thickTop="1" thickBot="1">
      <c r="A28">
        <v>1</v>
      </c>
      <c r="B28" t="s">
        <v>2584</v>
      </c>
      <c r="C28" s="13" t="s">
        <v>2753</v>
      </c>
      <c r="D28" s="257" t="s">
        <v>1114</v>
      </c>
      <c r="E28" s="257" t="s">
        <v>1121</v>
      </c>
      <c r="F28" s="269"/>
      <c r="G28" s="258"/>
      <c r="H28" s="257"/>
      <c r="I28" s="257"/>
      <c r="J28" s="270"/>
      <c r="K28" s="296"/>
      <c r="L28" s="271" t="str">
        <f t="shared" ref="L28:L49" si="0">IF(C28="","",_xlfn.CONCAT("            { line: ","""",C28,", ",M28:AN28,""", sC: ","""",B28,"""},"))</f>
        <v xml:space="preserve">            { line: "BENDECIRÉ AL SEÑOR EN TODO TIEMPO,, (Re,m,15)", sC: "ta as"},</v>
      </c>
      <c r="M28" s="218" t="str">
        <f>IF(N28="","","(")</f>
        <v>(</v>
      </c>
      <c r="N28" s="183" t="str">
        <f t="shared" ref="N28:N65" si="1">IF(D28="","",D28)</f>
        <v>Re</v>
      </c>
      <c r="O28" s="216" t="str">
        <f>IF(N28="","",",")</f>
        <v>,</v>
      </c>
      <c r="P28" s="225" t="str">
        <f t="shared" ref="P28:P65" si="2">IF(E28="","",E28)</f>
        <v>m</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4.5" thickTop="1" thickBot="1">
      <c r="A29">
        <f>+A28+1</f>
        <v>2</v>
      </c>
      <c r="B29" t="s">
        <v>2282</v>
      </c>
      <c r="C29" s="13" t="s">
        <v>2754</v>
      </c>
      <c r="D29" s="257" t="s">
        <v>1131</v>
      </c>
      <c r="E29" s="257"/>
      <c r="F29" s="258" t="s">
        <v>1112</v>
      </c>
      <c r="G29" s="258"/>
      <c r="H29" s="257"/>
      <c r="I29" s="257"/>
      <c r="J29" s="296"/>
      <c r="K29" s="296"/>
      <c r="L29" s="271" t="str">
        <f t="shared" si="0"/>
        <v xml:space="preserve">            { line: "EN MI BOCA SIEMPRE SU ALABANZA;, (Do,,15)(La,,250)", sC: "as"},</v>
      </c>
      <c r="M29" s="218" t="str">
        <f t="shared" ref="M29:M65" si="7">IF(N29="","","(")</f>
        <v>(</v>
      </c>
      <c r="N29" s="183" t="str">
        <f t="shared" si="1"/>
        <v>Do</v>
      </c>
      <c r="O29" s="216" t="str">
        <f t="shared" ref="O29:O65" si="8">IF(N29="","",",")</f>
        <v>,</v>
      </c>
      <c r="P29" s="225" t="str">
        <f t="shared" si="2"/>
        <v/>
      </c>
      <c r="Q29" s="217" t="str">
        <f t="shared" ref="Q29:Q65" si="9">IF(N29="","",",")</f>
        <v>,</v>
      </c>
      <c r="R29" s="168">
        <f t="shared" ref="R29:R65" si="10">IF(N29="","",15)</f>
        <v>15</v>
      </c>
      <c r="S29" s="218" t="str">
        <f t="shared" ref="S29:S65" si="11">IF(N29="","",")")</f>
        <v>)</v>
      </c>
      <c r="T29" s="219" t="str">
        <f t="shared" ref="T29:T65" si="12">IF(U29="","","(")</f>
        <v>(</v>
      </c>
      <c r="U29" s="181" t="str">
        <f t="shared" si="3"/>
        <v>La</v>
      </c>
      <c r="V29" s="185" t="str">
        <f t="shared" ref="V29:V65" si="13">IF(U29="","",",")</f>
        <v>,</v>
      </c>
      <c r="W29" s="177" t="str">
        <f t="shared" si="4"/>
        <v/>
      </c>
      <c r="X29" s="185" t="str">
        <f t="shared" ref="X29:X65" si="14">IF(U29="","",",")</f>
        <v>,</v>
      </c>
      <c r="Y29" s="185">
        <f t="shared" ref="Y29:Y65" si="15">IF(U29="","",250)</f>
        <v>250</v>
      </c>
      <c r="Z29" s="218" t="str">
        <f t="shared" ref="Z29:Z65" si="16">IF(U29="","",")")</f>
        <v>)</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4.5" thickTop="1" thickBot="1">
      <c r="A30">
        <f t="shared" ref="A30:A49" si="29">+A29+1</f>
        <v>3</v>
      </c>
      <c r="B30" t="s">
        <v>2282</v>
      </c>
      <c r="C30" s="13" t="s">
        <v>2755</v>
      </c>
      <c r="D30" s="257" t="s">
        <v>2488</v>
      </c>
      <c r="E30" s="257"/>
      <c r="F30" s="258" t="s">
        <v>1112</v>
      </c>
      <c r="G30" s="258">
        <v>7</v>
      </c>
      <c r="H30" s="257"/>
      <c r="I30" s="257"/>
      <c r="J30" s="296"/>
      <c r="K30" s="296"/>
      <c r="L30" s="271" t="str">
        <f t="shared" si="0"/>
        <v xml:space="preserve">            { line: "YO ME GLORÍO EN EL SEÑOR,, (Si♭,,15)(La,7,250)", sC: "as"},</v>
      </c>
      <c r="M30" s="218" t="str">
        <f t="shared" si="7"/>
        <v>(</v>
      </c>
      <c r="N30" s="183" t="str">
        <f t="shared" si="1"/>
        <v>Si♭</v>
      </c>
      <c r="O30" s="216" t="str">
        <f t="shared" si="8"/>
        <v>,</v>
      </c>
      <c r="P30" s="225" t="str">
        <f t="shared" si="2"/>
        <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2282</v>
      </c>
      <c r="C31" s="13" t="s">
        <v>2756</v>
      </c>
      <c r="D31" s="257" t="s">
        <v>2488</v>
      </c>
      <c r="E31" s="257"/>
      <c r="F31" s="258"/>
      <c r="G31" s="258"/>
      <c r="H31" s="257"/>
      <c r="I31" s="257"/>
      <c r="J31" s="296"/>
      <c r="K31" s="296"/>
      <c r="L31" s="271" t="str">
        <f t="shared" si="0"/>
        <v xml:space="preserve">            { line: "LO ESCUCHEN LOS HUMILDES, (Si♭,,15)", sC: "as"},</v>
      </c>
      <c r="M31" s="218" t="str">
        <f t="shared" si="7"/>
        <v>(</v>
      </c>
      <c r="N31" s="183" t="str">
        <f t="shared" si="1"/>
        <v>Si♭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B32" t="s">
        <v>2282</v>
      </c>
      <c r="C32" s="13" t="s">
        <v>2757</v>
      </c>
      <c r="D32" s="257" t="s">
        <v>1112</v>
      </c>
      <c r="E32" s="257">
        <v>7</v>
      </c>
      <c r="F32" s="258"/>
      <c r="G32" s="258"/>
      <c r="H32" s="257"/>
      <c r="I32" s="257"/>
      <c r="J32" s="296"/>
      <c r="K32" s="296"/>
      <c r="L32" s="271" t="str">
        <f>IF(C32="","",_xlfn.CONCAT("            { line: ","""",C32,", ",M32:AN32,""", sC: ","""",B32,"""},"))</f>
        <v xml:space="preserve">            { line: "Y SE ALEGREN., (La,7,15)", sC: "as"},</v>
      </c>
      <c r="M32" s="218" t="str">
        <f t="shared" si="7"/>
        <v>(</v>
      </c>
      <c r="N32" s="183" t="str">
        <f t="shared" si="1"/>
        <v>La</v>
      </c>
      <c r="O32" s="216" t="str">
        <f t="shared" si="8"/>
        <v>,</v>
      </c>
      <c r="P32" s="225">
        <f t="shared" si="2"/>
        <v>7</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6.5" thickTop="1" thickBot="1">
      <c r="C33" s="297"/>
      <c r="D33" s="326"/>
      <c r="E33" s="326"/>
      <c r="F33" s="326"/>
      <c r="G33" s="326"/>
      <c r="H33" s="326"/>
      <c r="I33" s="326"/>
      <c r="J33" s="326"/>
      <c r="K33" s="326"/>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4.5" thickTop="1" thickBot="1">
      <c r="A34">
        <f>+A32+1</f>
        <v>6</v>
      </c>
      <c r="B34" t="s">
        <v>2540</v>
      </c>
      <c r="C34" s="13" t="s">
        <v>2758</v>
      </c>
      <c r="D34" s="257" t="s">
        <v>1114</v>
      </c>
      <c r="E34" s="257" t="s">
        <v>1121</v>
      </c>
      <c r="F34" s="258"/>
      <c r="G34" s="258"/>
      <c r="H34" s="257"/>
      <c r="I34" s="257"/>
      <c r="J34" s="296"/>
      <c r="K34" s="296"/>
      <c r="L34" s="271" t="str">
        <f>IF(C34="","",_xlfn.CONCAT("            { line: ","""",C34,", ",M34:AN34,""", sC: ","""",B34,"""},"))</f>
        <v xml:space="preserve">            { line: "Cantad conmigo al Señor,, (Re,m,15)", sC: "tc"},</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13" t="s">
        <v>2759</v>
      </c>
      <c r="D35" s="257" t="s">
        <v>1131</v>
      </c>
      <c r="E35" s="257"/>
      <c r="F35" s="258" t="s">
        <v>1112</v>
      </c>
      <c r="G35" s="258"/>
      <c r="H35" s="257"/>
      <c r="I35" s="257"/>
      <c r="J35" s="296"/>
      <c r="K35" s="296"/>
      <c r="L35" s="271" t="str">
        <f t="shared" si="0"/>
        <v xml:space="preserve">            { line: "cantemos juntos a su Nombre., (Do,,15)(La,,250)",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La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C36" s="13" t="s">
        <v>2760</v>
      </c>
      <c r="D36" s="257" t="s">
        <v>2488</v>
      </c>
      <c r="E36" s="257"/>
      <c r="F36" s="258" t="s">
        <v>1112</v>
      </c>
      <c r="G36" s="258"/>
      <c r="H36" s="257"/>
      <c r="I36" s="257"/>
      <c r="J36" s="296"/>
      <c r="K36" s="296"/>
      <c r="L36" s="271" t="str">
        <f t="shared" si="0"/>
        <v xml:space="preserve">            { line: "Porque este pobre grita, el Señor le escucha,, (Si♭,,15)(La,,250)", sC: ""},</v>
      </c>
      <c r="M36" s="218" t="str">
        <f t="shared" si="7"/>
        <v>(</v>
      </c>
      <c r="N36" s="183" t="str">
        <f t="shared" si="1"/>
        <v>Si♭</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C37" s="13" t="s">
        <v>2761</v>
      </c>
      <c r="D37" s="257" t="s">
        <v>2488</v>
      </c>
      <c r="E37" s="257"/>
      <c r="F37" s="258" t="s">
        <v>1112</v>
      </c>
      <c r="G37" s="258"/>
      <c r="H37" s="257"/>
      <c r="I37" s="257"/>
      <c r="J37" s="296"/>
      <c r="K37" s="296"/>
      <c r="L37" s="271" t="str">
        <f>IF(C37="","",_xlfn.CONCAT("            { line: ","""",C37,", ",M37:AN37,""", sC: ","""",B37,"""},"))</f>
        <v xml:space="preserve">            { line: "y le libra de todas sus angustias., (Si♭,,15)(La,,250)", sC: ""},</v>
      </c>
      <c r="M37" s="218" t="str">
        <f t="shared" si="7"/>
        <v>(</v>
      </c>
      <c r="N37" s="183" t="str">
        <f t="shared" si="1"/>
        <v>Si♭</v>
      </c>
      <c r="O37" s="216" t="str">
        <f t="shared" si="8"/>
        <v>,</v>
      </c>
      <c r="P37" s="225" t="str">
        <f t="shared" si="2"/>
        <v/>
      </c>
      <c r="Q37" s="217" t="str">
        <f t="shared" si="9"/>
        <v>,</v>
      </c>
      <c r="R37" s="168">
        <f t="shared" si="10"/>
        <v>15</v>
      </c>
      <c r="S37" s="218" t="str">
        <f t="shared" si="11"/>
        <v>)</v>
      </c>
      <c r="T37" s="219" t="str">
        <f t="shared" si="12"/>
        <v>(</v>
      </c>
      <c r="U37" s="181" t="str">
        <f t="shared" si="3"/>
        <v>La</v>
      </c>
      <c r="V37" s="185" t="str">
        <f t="shared" si="13"/>
        <v>,</v>
      </c>
      <c r="W37" s="177" t="str">
        <f t="shared" si="4"/>
        <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C39" s="203" t="s">
        <v>2422</v>
      </c>
      <c r="D39" s="224"/>
      <c r="E39" s="224"/>
      <c r="F39" s="253"/>
      <c r="G39" s="253"/>
      <c r="H39" s="253"/>
      <c r="I39" s="253"/>
      <c r="J39" s="253"/>
      <c r="K39" s="253"/>
      <c r="L39" s="208" t="s">
        <v>2411</v>
      </c>
      <c r="M39" s="218" t="str">
        <f t="shared" ref="M39:M44" si="30">IF(N39="","","(")</f>
        <v/>
      </c>
      <c r="N39" s="183" t="str">
        <f t="shared" ref="N39:N44" si="31">IF(D39="","",D39)</f>
        <v/>
      </c>
      <c r="O39" s="216" t="str">
        <f t="shared" ref="O39:O44" si="32">IF(N39="","",",")</f>
        <v/>
      </c>
      <c r="P39" s="225" t="str">
        <f t="shared" ref="P39:P44" si="33">IF(E39="","",E39)</f>
        <v/>
      </c>
      <c r="Q39" s="217" t="str">
        <f t="shared" ref="Q39:Q44" si="34">IF(N39="","",",")</f>
        <v/>
      </c>
      <c r="R39" s="168" t="str">
        <f t="shared" ref="R39:R44" si="35">IF(N39="","",15)</f>
        <v/>
      </c>
      <c r="S39" s="218" t="str">
        <f t="shared" ref="S39:S44" si="36">IF(N39="","",")")</f>
        <v/>
      </c>
      <c r="T39" s="219" t="str">
        <f t="shared" ref="T39:T44" si="37">IF(U39="","","(")</f>
        <v/>
      </c>
      <c r="U39" s="181" t="str">
        <f t="shared" ref="U39:U44" si="38">IF(F39="","",F39)</f>
        <v/>
      </c>
      <c r="V39" s="185" t="str">
        <f t="shared" ref="V39:V44" si="39">IF(U39="","",",")</f>
        <v/>
      </c>
      <c r="W39" s="177" t="str">
        <f t="shared" ref="W39:W44" si="40">IF(G39="","",G39)</f>
        <v/>
      </c>
      <c r="X39" s="185" t="str">
        <f t="shared" ref="X39:X44" si="41">IF(U39="","",",")</f>
        <v/>
      </c>
      <c r="Y39" s="185" t="str">
        <f t="shared" ref="Y39:Y44" si="42">IF(U39="","",250)</f>
        <v/>
      </c>
      <c r="Z39" s="218" t="str">
        <f t="shared" ref="Z39:Z44" si="43">IF(U39="","",")")</f>
        <v/>
      </c>
      <c r="AA39" s="175" t="str">
        <f t="shared" ref="AA39:AA44" si="44">IF(AB39="","","(")</f>
        <v/>
      </c>
      <c r="AB39" s="183" t="str">
        <f t="shared" ref="AB39:AB44" si="45">IF(H39="","",H39)</f>
        <v/>
      </c>
      <c r="AC39" s="184" t="str">
        <f t="shared" ref="AC39:AC44" si="46">IF(AB39="","",",")</f>
        <v/>
      </c>
      <c r="AD39" s="225" t="str">
        <f t="shared" ref="AD39:AD44" si="47">IF(I39="","",I39)</f>
        <v/>
      </c>
      <c r="AE39" s="176" t="str">
        <f t="shared" ref="AE39:AE44" si="48">IF(AB39="","",",")</f>
        <v/>
      </c>
      <c r="AF39" s="168" t="str">
        <f t="shared" ref="AF39:AF44" si="49">IF(AB39="","",350)</f>
        <v/>
      </c>
      <c r="AG39" s="168" t="str">
        <f t="shared" ref="AG39:AG44" si="50">IF(AB39="","",")")</f>
        <v/>
      </c>
      <c r="AH39" s="179" t="str">
        <f t="shared" ref="AH39:AH44" si="51">IF(AI39="","","(")</f>
        <v/>
      </c>
      <c r="AI39" s="256" t="str">
        <f t="shared" ref="AI39:AI44" si="52">IF(J39="","",J39)</f>
        <v/>
      </c>
      <c r="AJ39" s="185" t="str">
        <f t="shared" ref="AJ39:AJ44" si="53">IF(AI39="","",",")</f>
        <v/>
      </c>
      <c r="AK39" s="185" t="str">
        <f t="shared" ref="AK39:AK44" si="54">IF(K39="","",K39)</f>
        <v/>
      </c>
      <c r="AL39" s="185" t="str">
        <f t="shared" ref="AL39:AL44" si="55">IF(AI39="","",",")</f>
        <v/>
      </c>
      <c r="AM39" s="185" t="str">
        <f t="shared" ref="AM39:AM44" si="56">IF(AI39="","",450)</f>
        <v/>
      </c>
      <c r="AN39" s="185" t="str">
        <f t="shared" ref="AN39:AN44" si="57">IF(AI39="","",")")</f>
        <v/>
      </c>
    </row>
    <row r="40" spans="1:40" ht="24.5" thickTop="1" thickBot="1">
      <c r="B40" t="s">
        <v>2584</v>
      </c>
      <c r="C40" s="285" t="s">
        <v>2753</v>
      </c>
      <c r="D40" s="227" t="s">
        <v>1114</v>
      </c>
      <c r="E40" s="227" t="s">
        <v>1121</v>
      </c>
      <c r="F40" s="286"/>
      <c r="G40" s="286"/>
      <c r="H40" s="286"/>
      <c r="I40" s="286"/>
      <c r="J40" s="286"/>
      <c r="K40" s="286"/>
      <c r="L40" s="283" t="str">
        <f>IF(C40="","",_xlfn.CONCAT("       triggerLine: ","""",C40,", ",M40:AN40,""", sC: ","""",B40,""", lines: ["))</f>
        <v xml:space="preserve">       triggerLine: "BENDECIRÉ AL SEÑOR EN TODO TIEMPO,, (Re,m,15)", sC: "ta as", lines: [</v>
      </c>
      <c r="M40" s="218" t="str">
        <f t="shared" si="30"/>
        <v>(</v>
      </c>
      <c r="N40" s="183" t="str">
        <f t="shared" si="31"/>
        <v>Re</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4.5" thickTop="1" thickBot="1">
      <c r="B41" t="s">
        <v>2282</v>
      </c>
      <c r="C41" s="285" t="s">
        <v>2754</v>
      </c>
      <c r="D41" s="227" t="s">
        <v>1131</v>
      </c>
      <c r="E41" s="227" t="s">
        <v>1112</v>
      </c>
      <c r="F41" s="286"/>
      <c r="G41" s="286"/>
      <c r="H41" s="286"/>
      <c r="I41" s="286"/>
      <c r="J41" s="286"/>
      <c r="K41" s="286"/>
      <c r="L41" s="283" t="str">
        <f>IF(C41="","",_xlfn.CONCAT("            { line: ","""",C41,", ",M41:AN41,""", sC: ","""",B41,"""},"))</f>
        <v xml:space="preserve">            { line: "EN MI BOCA SIEMPRE SU ALABANZA;, (Do,La,15)", sC: "as"},</v>
      </c>
      <c r="M41" s="218" t="str">
        <f t="shared" si="30"/>
        <v>(</v>
      </c>
      <c r="N41" s="183" t="str">
        <f t="shared" si="31"/>
        <v>Do</v>
      </c>
      <c r="O41" s="216" t="str">
        <f t="shared" si="32"/>
        <v>,</v>
      </c>
      <c r="P41" s="225" t="str">
        <f t="shared" si="33"/>
        <v>La</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4.5" thickTop="1" thickBot="1">
      <c r="B42" t="s">
        <v>2282</v>
      </c>
      <c r="C42" s="285" t="s">
        <v>2755</v>
      </c>
      <c r="D42" s="227" t="s">
        <v>2488</v>
      </c>
      <c r="E42" s="227" t="s">
        <v>1112</v>
      </c>
      <c r="F42" s="286">
        <v>7</v>
      </c>
      <c r="G42" s="286"/>
      <c r="H42" s="286"/>
      <c r="I42" s="286"/>
      <c r="J42" s="286"/>
      <c r="K42" s="286"/>
      <c r="L42" s="283" t="str">
        <f>IF(C42="","",_xlfn.CONCAT("            { line: ","""",C42,", ",M42:AN42,""", sC: ","""",B42,"""},"))</f>
        <v xml:space="preserve">            { line: "YO ME GLORÍO EN EL SEÑOR,, (Si♭,La,15)(7,,250)", sC: "as"},</v>
      </c>
      <c r="M42" s="218" t="str">
        <f t="shared" si="30"/>
        <v>(</v>
      </c>
      <c r="N42" s="183" t="str">
        <f t="shared" si="31"/>
        <v>Si♭</v>
      </c>
      <c r="O42" s="216" t="str">
        <f t="shared" si="32"/>
        <v>,</v>
      </c>
      <c r="P42" s="225" t="str">
        <f t="shared" si="33"/>
        <v>La</v>
      </c>
      <c r="Q42" s="217" t="str">
        <f t="shared" si="34"/>
        <v>,</v>
      </c>
      <c r="R42" s="168">
        <f t="shared" si="35"/>
        <v>15</v>
      </c>
      <c r="S42" s="218" t="str">
        <f t="shared" si="36"/>
        <v>)</v>
      </c>
      <c r="T42" s="219" t="str">
        <f t="shared" si="37"/>
        <v>(</v>
      </c>
      <c r="U42" s="181">
        <f t="shared" si="38"/>
        <v>7</v>
      </c>
      <c r="V42" s="185" t="str">
        <f t="shared" si="39"/>
        <v>,</v>
      </c>
      <c r="W42" s="177" t="str">
        <f t="shared" si="40"/>
        <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B43" t="s">
        <v>2282</v>
      </c>
      <c r="C43" s="285" t="s">
        <v>2756</v>
      </c>
      <c r="D43" s="227" t="s">
        <v>2488</v>
      </c>
      <c r="E43" s="227"/>
      <c r="F43" s="286"/>
      <c r="G43" s="286"/>
      <c r="H43" s="286"/>
      <c r="I43" s="286"/>
      <c r="J43" s="286"/>
      <c r="K43" s="286"/>
      <c r="L43" s="283" t="str">
        <f>IF(C43="","",_xlfn.CONCAT("            { line: ","""",C43,", ",M43:AN43,""", sC: ","""",B43,"""},"))</f>
        <v xml:space="preserve">            { line: "LO ESCUCHEN LOS HUMILDES, (Si♭,,15)", sC: "as"},</v>
      </c>
      <c r="M43" s="218" t="str">
        <f t="shared" si="30"/>
        <v>(</v>
      </c>
      <c r="N43" s="183" t="str">
        <f t="shared" si="31"/>
        <v>Si♭</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B44" t="s">
        <v>2282</v>
      </c>
      <c r="C44" s="284" t="s">
        <v>2757</v>
      </c>
      <c r="D44" s="227" t="s">
        <v>1112</v>
      </c>
      <c r="E44" s="227">
        <v>7</v>
      </c>
      <c r="F44" s="286"/>
      <c r="G44" s="286"/>
      <c r="H44" s="286"/>
      <c r="I44" s="286"/>
      <c r="J44" s="286"/>
      <c r="K44" s="286"/>
      <c r="L44" s="210" t="str">
        <f>IF(C44="","",_xlfn.CONCAT("            { line: ","""",C44,", ",M44:AN44,""", sC: ","""",B44,"""},  ]},"))</f>
        <v xml:space="preserve">            { line: "Y SE ALEGREN., (La,7,15)", sC: "as"},  ]},</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6.5" thickTop="1" thickBot="1">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4.5" thickTop="1" thickBot="1">
      <c r="A46">
        <f>+A37+1</f>
        <v>10</v>
      </c>
      <c r="B46" t="s">
        <v>2540</v>
      </c>
      <c r="C46" s="13" t="s">
        <v>2762</v>
      </c>
      <c r="D46" s="257" t="s">
        <v>1114</v>
      </c>
      <c r="E46" s="257" t="s">
        <v>1121</v>
      </c>
      <c r="F46" s="258"/>
      <c r="G46" s="258"/>
      <c r="H46" s="257"/>
      <c r="I46" s="257"/>
      <c r="J46" s="296"/>
      <c r="K46" s="296"/>
      <c r="L46" s="271" t="str">
        <f t="shared" si="0"/>
        <v xml:space="preserve">            { line: "Porque el ángel del Señor acampa, (Re,m,15)", sC: "tc"},</v>
      </c>
      <c r="M46" s="218" t="str">
        <f t="shared" si="7"/>
        <v>(</v>
      </c>
      <c r="N46" s="183" t="str">
        <f t="shared" si="1"/>
        <v>Re</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29"/>
        <v>11</v>
      </c>
      <c r="C47" s="13" t="s">
        <v>2763</v>
      </c>
      <c r="D47" s="257" t="s">
        <v>1131</v>
      </c>
      <c r="E47" s="257"/>
      <c r="F47" s="258" t="s">
        <v>1112</v>
      </c>
      <c r="G47" s="258"/>
      <c r="H47" s="257"/>
      <c r="I47" s="257"/>
      <c r="J47" s="296"/>
      <c r="K47" s="296"/>
      <c r="L47" s="271" t="str">
        <f t="shared" si="0"/>
        <v xml:space="preserve">            { line: "en torno a aquellos que le temen y les salva., (Do,,15)(La,,250)", sC: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29"/>
        <v>12</v>
      </c>
      <c r="C48" s="13" t="s">
        <v>2764</v>
      </c>
      <c r="D48" s="257" t="s">
        <v>2488</v>
      </c>
      <c r="E48" s="257"/>
      <c r="F48" s="258"/>
      <c r="G48" s="258"/>
      <c r="H48" s="257"/>
      <c r="I48" s="257"/>
      <c r="J48" s="296"/>
      <c r="K48" s="296"/>
      <c r="L48" s="271" t="str">
        <f t="shared" si="0"/>
        <v xml:space="preserve">            { line: "Gritan ellos, y el Señor les escucha, (Si♭,,15)", sC: ""},</v>
      </c>
      <c r="M48" s="218" t="str">
        <f t="shared" si="7"/>
        <v>(</v>
      </c>
      <c r="N48" s="183" t="str">
        <f t="shared" si="1"/>
        <v>Si♭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13</v>
      </c>
      <c r="C49" s="13" t="s">
        <v>2765</v>
      </c>
      <c r="D49" s="257" t="s">
        <v>2488</v>
      </c>
      <c r="E49" s="257"/>
      <c r="F49" s="258" t="s">
        <v>1112</v>
      </c>
      <c r="G49" s="258"/>
      <c r="H49" s="257"/>
      <c r="I49" s="257"/>
      <c r="J49" s="296"/>
      <c r="K49" s="296"/>
      <c r="L49" s="271" t="str">
        <f t="shared" si="0"/>
        <v xml:space="preserve">            { line: "y los libra de todas sus angustias., (Si♭,,15)(La,,250)", sC: ""},</v>
      </c>
      <c r="M49" s="218" t="str">
        <f t="shared" si="7"/>
        <v>(</v>
      </c>
      <c r="N49" s="183" t="str">
        <f t="shared" si="1"/>
        <v>Si♭</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36.5" thickTop="1" thickBot="1">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v>1</v>
      </c>
      <c r="B51" t="s">
        <v>2540</v>
      </c>
      <c r="C51" s="13" t="s">
        <v>2766</v>
      </c>
      <c r="D51" s="257"/>
      <c r="E51" s="257"/>
      <c r="F51" s="258"/>
      <c r="G51" s="258"/>
      <c r="H51" s="257"/>
      <c r="I51" s="257"/>
      <c r="J51" s="296"/>
      <c r="K51" s="296"/>
      <c r="L51" s="271" t="str">
        <f>IF(C51="","",_xlfn.CONCAT("            { line: ","""",C51,", ",M51:AN51,""", sC: ","""",B51,"""},"))</f>
        <v xml:space="preserve">            { line: "Gustad y ved, ", sC: "tc"},</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+A51+1</f>
        <v>2</v>
      </c>
      <c r="C52" s="13" t="s">
        <v>2767</v>
      </c>
      <c r="D52" s="257" t="s">
        <v>1131</v>
      </c>
      <c r="E52" s="257"/>
      <c r="F52" s="258" t="s">
        <v>1112</v>
      </c>
      <c r="G52" s="258"/>
      <c r="H52" s="257"/>
      <c r="I52" s="257"/>
      <c r="J52" s="296"/>
      <c r="K52" s="296"/>
      <c r="L52" s="271" t="str">
        <f t="shared" ref="L52:L65" si="58">IF(C52="","",_xlfn.CONCAT("            { line: ","""",C52,", ",M52:AN52,""", sC: ","""",B52,"""},"))</f>
        <v xml:space="preserve">            { line: "qué bueno es el Señor,, (Do,,15)(La,,250)", sC: ""},</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v>
      </c>
      <c r="U52" s="181" t="str">
        <f t="shared" si="3"/>
        <v>La</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ref="A53:A65" si="59">+A52+1</f>
        <v>3</v>
      </c>
      <c r="C53" s="13" t="s">
        <v>2768</v>
      </c>
      <c r="D53" s="257" t="s">
        <v>2488</v>
      </c>
      <c r="E53" s="257"/>
      <c r="F53" s="258"/>
      <c r="G53" s="258"/>
      <c r="H53" s="257"/>
      <c r="I53" s="257"/>
      <c r="J53" s="296"/>
      <c r="K53" s="296"/>
      <c r="L53" s="271" t="str">
        <f t="shared" si="58"/>
        <v xml:space="preserve">            { line: "dichoso el hombre, (Si♭,,15)", sC: ""},</v>
      </c>
      <c r="M53" s="218" t="str">
        <f t="shared" si="7"/>
        <v>(</v>
      </c>
      <c r="N53" s="183" t="str">
        <f t="shared" si="1"/>
        <v>Si♭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59"/>
        <v>4</v>
      </c>
      <c r="C54" s="13" t="s">
        <v>2769</v>
      </c>
      <c r="D54" s="257" t="s">
        <v>1112</v>
      </c>
      <c r="E54" s="257"/>
      <c r="F54" s="258"/>
      <c r="G54" s="258"/>
      <c r="H54" s="257"/>
      <c r="I54" s="257"/>
      <c r="J54" s="296"/>
      <c r="K54" s="296"/>
      <c r="L54" s="271" t="str">
        <f t="shared" si="58"/>
        <v xml:space="preserve">            { line: "que se refugia en Él., (La,,15)", sC: ""},</v>
      </c>
      <c r="M54" s="218" t="str">
        <f t="shared" si="7"/>
        <v>(</v>
      </c>
      <c r="N54" s="183" t="str">
        <f t="shared" si="1"/>
        <v>La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326"/>
      <c r="E55" s="326"/>
      <c r="F55" s="326"/>
      <c r="G55" s="326"/>
      <c r="H55" s="326"/>
      <c r="I55" s="326"/>
      <c r="J55" s="326"/>
      <c r="K55" s="326"/>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A56">
        <f>+A54+1</f>
        <v>5</v>
      </c>
      <c r="B56" t="s">
        <v>2584</v>
      </c>
      <c r="C56" s="13" t="s">
        <v>2770</v>
      </c>
      <c r="D56" s="257" t="s">
        <v>1114</v>
      </c>
      <c r="E56" s="257" t="s">
        <v>1121</v>
      </c>
      <c r="F56" s="258"/>
      <c r="G56" s="258"/>
      <c r="H56" s="257"/>
      <c r="I56" s="257"/>
      <c r="J56" s="296"/>
      <c r="K56" s="296"/>
      <c r="L56" s="271" t="str">
        <f t="shared" si="58"/>
        <v xml:space="preserve">            { line: "GUSTAD Y VED, (Re,m,15)", sC: "ta as"},</v>
      </c>
      <c r="M56" s="218" t="str">
        <f t="shared" si="7"/>
        <v>(</v>
      </c>
      <c r="N56" s="183" t="str">
        <f t="shared" si="1"/>
        <v>Re</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59"/>
        <v>6</v>
      </c>
      <c r="B57" t="s">
        <v>2282</v>
      </c>
      <c r="C57" s="13" t="s">
        <v>2771</v>
      </c>
      <c r="D57" s="257" t="s">
        <v>1131</v>
      </c>
      <c r="E57" s="257"/>
      <c r="F57" s="258" t="s">
        <v>1112</v>
      </c>
      <c r="G57" s="258"/>
      <c r="H57" s="257"/>
      <c r="I57" s="257"/>
      <c r="J57" s="296"/>
      <c r="K57" s="296"/>
      <c r="L57" s="271" t="str">
        <f t="shared" si="58"/>
        <v xml:space="preserve">            { line: "QUÉ BUENO ES EL SEÑOR,, (Do,,15)(La,,250)", sC: "as"},</v>
      </c>
      <c r="M57" s="218" t="str">
        <f t="shared" si="7"/>
        <v>(</v>
      </c>
      <c r="N57" s="183" t="str">
        <f t="shared" si="1"/>
        <v>Do</v>
      </c>
      <c r="O57" s="216" t="str">
        <f t="shared" si="8"/>
        <v>,</v>
      </c>
      <c r="P57" s="225" t="str">
        <f t="shared" si="2"/>
        <v/>
      </c>
      <c r="Q57" s="217" t="str">
        <f t="shared" si="9"/>
        <v>,</v>
      </c>
      <c r="R57" s="168">
        <f t="shared" si="10"/>
        <v>15</v>
      </c>
      <c r="S57" s="218" t="str">
        <f t="shared" si="11"/>
        <v>)</v>
      </c>
      <c r="T57" s="219" t="str">
        <f t="shared" si="12"/>
        <v>(</v>
      </c>
      <c r="U57" s="181" t="str">
        <f t="shared" si="3"/>
        <v>La</v>
      </c>
      <c r="V57" s="185" t="str">
        <f t="shared" si="13"/>
        <v>,</v>
      </c>
      <c r="W57" s="177" t="str">
        <f t="shared" si="4"/>
        <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59"/>
        <v>7</v>
      </c>
      <c r="B58" t="s">
        <v>2282</v>
      </c>
      <c r="C58" s="13" t="s">
        <v>180</v>
      </c>
      <c r="D58" s="257" t="s">
        <v>2488</v>
      </c>
      <c r="E58" s="257"/>
      <c r="F58" s="258"/>
      <c r="G58" s="258"/>
      <c r="H58" s="257"/>
      <c r="I58" s="257"/>
      <c r="J58" s="296"/>
      <c r="K58" s="296"/>
      <c r="L58" s="271" t="str">
        <f t="shared" si="58"/>
        <v xml:space="preserve">            { line: "DICHOSO EL HOMBRE, (Si♭,,15)", sC: "as"},</v>
      </c>
      <c r="M58" s="218" t="str">
        <f t="shared" si="7"/>
        <v>(</v>
      </c>
      <c r="N58" s="183" t="str">
        <f t="shared" si="1"/>
        <v>Si♭</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59"/>
        <v>8</v>
      </c>
      <c r="B59" t="s">
        <v>2282</v>
      </c>
      <c r="C59" s="13" t="s">
        <v>2772</v>
      </c>
      <c r="D59" s="257" t="s">
        <v>1112</v>
      </c>
      <c r="E59" s="257"/>
      <c r="F59" s="258"/>
      <c r="G59" s="258"/>
      <c r="H59" s="257"/>
      <c r="I59" s="257"/>
      <c r="J59" s="296"/>
      <c r="K59" s="296"/>
      <c r="L59" s="271" t="str">
        <f t="shared" si="58"/>
        <v xml:space="preserve">            { line: "QUE SE REFUGIA EN ÉL., (La,,15)", sC: "as"},</v>
      </c>
      <c r="M59" s="218" t="str">
        <f t="shared" si="7"/>
        <v>(</v>
      </c>
      <c r="N59" s="183" t="str">
        <f t="shared" si="1"/>
        <v>La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6.5" thickTop="1" thickBot="1">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4.5" thickTop="1" thickBot="1">
      <c r="A61">
        <f>+A59+1</f>
        <v>9</v>
      </c>
      <c r="B61" t="s">
        <v>2540</v>
      </c>
      <c r="C61" s="13" t="s">
        <v>2773</v>
      </c>
      <c r="D61" s="257" t="s">
        <v>1114</v>
      </c>
      <c r="E61" s="257" t="s">
        <v>1121</v>
      </c>
      <c r="F61" s="258"/>
      <c r="G61" s="258"/>
      <c r="H61" s="257"/>
      <c r="I61" s="257"/>
      <c r="J61" s="296"/>
      <c r="K61" s="296"/>
      <c r="L61" s="282" t="str">
        <f t="shared" si="58"/>
        <v xml:space="preserve">            { line: "Porque muchas son las pruebas, (Re,m,15)", sC: "tc"},</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59"/>
        <v>10</v>
      </c>
      <c r="C62" s="13" t="s">
        <v>2774</v>
      </c>
      <c r="D62" s="257"/>
      <c r="E62" s="257"/>
      <c r="F62" s="258"/>
      <c r="G62" s="258"/>
      <c r="H62" s="257"/>
      <c r="I62" s="257"/>
      <c r="J62" s="296"/>
      <c r="K62" s="296"/>
      <c r="L62" s="282" t="str">
        <f t="shared" si="58"/>
        <v xml:space="preserve">            { line: "que le esperan al Justo,, ", sC: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59"/>
        <v>11</v>
      </c>
      <c r="C63" s="13" t="s">
        <v>2775</v>
      </c>
      <c r="D63" s="257" t="s">
        <v>1131</v>
      </c>
      <c r="E63" s="257"/>
      <c r="F63" s="258" t="s">
        <v>1112</v>
      </c>
      <c r="G63" s="258"/>
      <c r="H63" s="257"/>
      <c r="I63" s="257"/>
      <c r="J63" s="296"/>
      <c r="K63" s="296"/>
      <c r="L63" s="282" t="str">
        <f t="shared" si="58"/>
        <v xml:space="preserve">            { line: "mas de todas le libra el Señor., (Do,,15)(La,,250)", sC: ""},</v>
      </c>
      <c r="M63" s="218" t="str">
        <f t="shared" si="7"/>
        <v>(</v>
      </c>
      <c r="N63" s="183" t="str">
        <f t="shared" si="1"/>
        <v>Do</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59"/>
        <v>12</v>
      </c>
      <c r="C64" s="13" t="s">
        <v>2764</v>
      </c>
      <c r="D64" s="257" t="s">
        <v>2488</v>
      </c>
      <c r="E64" s="257"/>
      <c r="F64" s="258" t="s">
        <v>1112</v>
      </c>
      <c r="G64" s="258"/>
      <c r="H64" s="257"/>
      <c r="I64" s="257"/>
      <c r="J64" s="296"/>
      <c r="K64" s="296"/>
      <c r="L64" s="282" t="str">
        <f t="shared" si="58"/>
        <v xml:space="preserve">            { line: "Gritan ellos, y el Señor les escucha, (Si♭,,15)(La,,250)", sC: ""},</v>
      </c>
      <c r="M64" s="218" t="str">
        <f t="shared" si="7"/>
        <v>(</v>
      </c>
      <c r="N64" s="183" t="str">
        <f t="shared" si="1"/>
        <v>Si♭</v>
      </c>
      <c r="O64" s="216" t="str">
        <f t="shared" si="8"/>
        <v>,</v>
      </c>
      <c r="P64" s="225" t="str">
        <f t="shared" si="2"/>
        <v/>
      </c>
      <c r="Q64" s="217" t="str">
        <f t="shared" si="9"/>
        <v>,</v>
      </c>
      <c r="R64" s="168">
        <f t="shared" si="10"/>
        <v>15</v>
      </c>
      <c r="S64" s="218" t="str">
        <f t="shared" si="11"/>
        <v>)</v>
      </c>
      <c r="T64" s="219" t="str">
        <f t="shared" si="12"/>
        <v>(</v>
      </c>
      <c r="U64" s="181" t="str">
        <f t="shared" si="3"/>
        <v>La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59"/>
        <v>13</v>
      </c>
      <c r="C65" s="13" t="s">
        <v>2765</v>
      </c>
      <c r="D65" s="257" t="s">
        <v>2488</v>
      </c>
      <c r="E65" s="257"/>
      <c r="F65" s="258" t="s">
        <v>1112</v>
      </c>
      <c r="G65" s="258"/>
      <c r="H65" s="257"/>
      <c r="I65" s="257"/>
      <c r="J65" s="296"/>
      <c r="K65" s="296"/>
      <c r="L65" s="282" t="str">
        <f t="shared" si="58"/>
        <v xml:space="preserve">            { line: "y los libra de todas sus angustias., (Si♭,,15)(La,,250)", sC: ""},</v>
      </c>
      <c r="M65" s="218" t="str">
        <f t="shared" si="7"/>
        <v>(</v>
      </c>
      <c r="N65" s="183" t="str">
        <f t="shared" si="1"/>
        <v>Si♭</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326"/>
      <c r="E66" s="326"/>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C67" s="203" t="s">
        <v>2422</v>
      </c>
      <c r="D67" s="224"/>
      <c r="E67" s="224"/>
      <c r="F67" s="224"/>
      <c r="G67" s="224"/>
      <c r="H67" s="224"/>
      <c r="I67" s="224"/>
      <c r="J67" s="224"/>
      <c r="K67" s="224"/>
      <c r="L67" s="208" t="s">
        <v>2411</v>
      </c>
      <c r="M67" s="218" t="str">
        <f t="shared" ref="M67:M72" si="60">IF(N67="","","(")</f>
        <v/>
      </c>
      <c r="N67" s="183" t="str">
        <f t="shared" ref="N67:N72" si="61">IF(D67="","",D67)</f>
        <v/>
      </c>
      <c r="O67" s="216" t="str">
        <f t="shared" ref="O67:O72" si="62">IF(N67="","",",")</f>
        <v/>
      </c>
      <c r="P67" s="225" t="str">
        <f t="shared" ref="P67:P72" si="63">IF(E67="","",E67)</f>
        <v/>
      </c>
      <c r="Q67" s="217" t="str">
        <f t="shared" ref="Q67:Q72" si="64">IF(N67="","",",")</f>
        <v/>
      </c>
      <c r="R67" s="168" t="str">
        <f t="shared" ref="R67:R72" si="65">IF(N67="","",15)</f>
        <v/>
      </c>
      <c r="S67" s="218" t="str">
        <f t="shared" ref="S67:S72" si="66">IF(N67="","",")")</f>
        <v/>
      </c>
      <c r="T67" s="219" t="str">
        <f t="shared" ref="T67:T72" si="67">IF(U67="","","(")</f>
        <v/>
      </c>
      <c r="U67" s="181" t="str">
        <f t="shared" ref="U67:U72" si="68">IF(F67="","",F67)</f>
        <v/>
      </c>
      <c r="V67" s="185" t="str">
        <f t="shared" ref="V67:V72" si="69">IF(U67="","",",")</f>
        <v/>
      </c>
      <c r="W67" s="177" t="str">
        <f t="shared" ref="W67:W72" si="70">IF(G67="","",G67)</f>
        <v/>
      </c>
      <c r="X67" s="185" t="str">
        <f t="shared" ref="X67:X72" si="71">IF(U67="","",",")</f>
        <v/>
      </c>
      <c r="Y67" s="185" t="str">
        <f t="shared" ref="Y67:Y72" si="72">IF(U67="","",250)</f>
        <v/>
      </c>
      <c r="Z67" s="218" t="str">
        <f t="shared" ref="Z67:Z72" si="73">IF(U67="","",")")</f>
        <v/>
      </c>
      <c r="AA67" s="175" t="str">
        <f t="shared" ref="AA67:AA72" si="74">IF(AB67="","","(")</f>
        <v/>
      </c>
      <c r="AB67" s="183" t="str">
        <f t="shared" ref="AB67:AB72" si="75">IF(H67="","",H67)</f>
        <v/>
      </c>
      <c r="AC67" s="184" t="str">
        <f t="shared" ref="AC67:AC72" si="76">IF(AB67="","",",")</f>
        <v/>
      </c>
      <c r="AD67" s="225" t="str">
        <f t="shared" ref="AD67:AD72" si="77">IF(I67="","",I67)</f>
        <v/>
      </c>
      <c r="AE67" s="176" t="str">
        <f t="shared" ref="AE67:AE72" si="78">IF(AB67="","",",")</f>
        <v/>
      </c>
      <c r="AF67" s="168" t="str">
        <f t="shared" ref="AF67:AF72" si="79">IF(AB67="","",350)</f>
        <v/>
      </c>
      <c r="AG67" s="168" t="str">
        <f t="shared" ref="AG67:AG72" si="80">IF(AB67="","",")")</f>
        <v/>
      </c>
      <c r="AH67" s="179" t="str">
        <f t="shared" ref="AH67:AH72" si="81">IF(AI67="","","(")</f>
        <v/>
      </c>
      <c r="AI67" s="256" t="str">
        <f t="shared" ref="AI67:AI72" si="82">IF(J67="","",J67)</f>
        <v/>
      </c>
      <c r="AJ67" s="185" t="str">
        <f t="shared" ref="AJ67:AJ72" si="83">IF(AI67="","",",")</f>
        <v/>
      </c>
      <c r="AK67" s="185" t="str">
        <f t="shared" ref="AK67:AK72" si="84">IF(K67="","",K67)</f>
        <v/>
      </c>
      <c r="AL67" s="185" t="str">
        <f t="shared" ref="AL67:AL72" si="85">IF(AI67="","",",")</f>
        <v/>
      </c>
      <c r="AM67" s="185" t="str">
        <f t="shared" ref="AM67:AM72" si="86">IF(AI67="","",450)</f>
        <v/>
      </c>
      <c r="AN67" s="185" t="str">
        <f t="shared" ref="AN67:AN72" si="87">IF(AI67="","",")")</f>
        <v/>
      </c>
    </row>
    <row r="68" spans="1:40" ht="24.5" thickTop="1" thickBot="1">
      <c r="B68" t="s">
        <v>2584</v>
      </c>
      <c r="C68" s="285" t="s">
        <v>2753</v>
      </c>
      <c r="D68" s="227" t="s">
        <v>1114</v>
      </c>
      <c r="E68" s="227" t="s">
        <v>1121</v>
      </c>
      <c r="F68" s="227"/>
      <c r="G68" s="227"/>
      <c r="H68" s="227"/>
      <c r="I68" s="227"/>
      <c r="J68" s="227"/>
      <c r="K68" s="227"/>
      <c r="L68" s="283" t="str">
        <f>IF(C68="","",_xlfn.CONCAT("       triggerLine: ","""",C68,", ",M68:AN68,""", sC: ","""",B68,""", lines: ["))</f>
        <v xml:space="preserve">       triggerLine: "BENDECIRÉ AL SEÑOR EN TODO TIEMPO,, (Re,m,15)", sC: "ta as", lines: [</v>
      </c>
      <c r="M68" s="218" t="str">
        <f t="shared" si="60"/>
        <v>(</v>
      </c>
      <c r="N68" s="183" t="str">
        <f t="shared" si="61"/>
        <v>Re</v>
      </c>
      <c r="O68" s="216" t="str">
        <f t="shared" si="62"/>
        <v>,</v>
      </c>
      <c r="P68" s="225" t="str">
        <f t="shared" si="63"/>
        <v>m</v>
      </c>
      <c r="Q68" s="217" t="str">
        <f t="shared" si="64"/>
        <v>,</v>
      </c>
      <c r="R68" s="168">
        <f t="shared" si="65"/>
        <v>15</v>
      </c>
      <c r="S68" s="218" t="str">
        <f t="shared" si="66"/>
        <v>)</v>
      </c>
      <c r="T68" s="219" t="str">
        <f t="shared" si="67"/>
        <v/>
      </c>
      <c r="U68" s="181" t="str">
        <f t="shared" si="68"/>
        <v/>
      </c>
      <c r="V68" s="185" t="str">
        <f t="shared" si="69"/>
        <v/>
      </c>
      <c r="W68" s="177" t="str">
        <f t="shared" si="70"/>
        <v/>
      </c>
      <c r="X68" s="185" t="str">
        <f t="shared" si="71"/>
        <v/>
      </c>
      <c r="Y68" s="185" t="str">
        <f t="shared" si="72"/>
        <v/>
      </c>
      <c r="Z68" s="218" t="str">
        <f t="shared" si="73"/>
        <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1:40" ht="24.5" thickTop="1" thickBot="1">
      <c r="B69" t="s">
        <v>2282</v>
      </c>
      <c r="C69" s="285" t="s">
        <v>2754</v>
      </c>
      <c r="D69" s="227" t="s">
        <v>1131</v>
      </c>
      <c r="E69" s="227" t="s">
        <v>1112</v>
      </c>
      <c r="F69" s="227"/>
      <c r="G69" s="227"/>
      <c r="H69" s="227"/>
      <c r="I69" s="227"/>
      <c r="J69" s="227"/>
      <c r="K69" s="227"/>
      <c r="L69" s="283" t="str">
        <f>IF(C69="","",_xlfn.CONCAT("            { line: ","""",C69,", ",M69:AN69,""", sC: ","""",B69,"""},"))</f>
        <v xml:space="preserve">            { line: "EN MI BOCA SIEMPRE SU ALABANZA;, (Do,La,15)", sC: "as"},</v>
      </c>
      <c r="M69" s="218" t="str">
        <f t="shared" si="60"/>
        <v>(</v>
      </c>
      <c r="N69" s="183" t="str">
        <f t="shared" si="61"/>
        <v>Do</v>
      </c>
      <c r="O69" s="216" t="str">
        <f t="shared" si="62"/>
        <v>,</v>
      </c>
      <c r="P69" s="225" t="str">
        <f t="shared" si="63"/>
        <v>La</v>
      </c>
      <c r="Q69" s="217" t="str">
        <f t="shared" si="64"/>
        <v>,</v>
      </c>
      <c r="R69" s="168">
        <f t="shared" si="65"/>
        <v>15</v>
      </c>
      <c r="S69" s="218" t="str">
        <f t="shared" si="66"/>
        <v>)</v>
      </c>
      <c r="T69" s="219" t="str">
        <f t="shared" si="67"/>
        <v/>
      </c>
      <c r="U69" s="181" t="str">
        <f t="shared" si="68"/>
        <v/>
      </c>
      <c r="V69" s="185" t="str">
        <f t="shared" si="69"/>
        <v/>
      </c>
      <c r="W69" s="177" t="str">
        <f t="shared" si="70"/>
        <v/>
      </c>
      <c r="X69" s="185" t="str">
        <f t="shared" si="71"/>
        <v/>
      </c>
      <c r="Y69" s="185" t="str">
        <f t="shared" si="72"/>
        <v/>
      </c>
      <c r="Z69" s="218" t="str">
        <f t="shared" si="73"/>
        <v/>
      </c>
      <c r="AA69" s="175" t="str">
        <f t="shared" si="74"/>
        <v/>
      </c>
      <c r="AB69" s="183" t="str">
        <f t="shared" si="75"/>
        <v/>
      </c>
      <c r="AC69" s="184" t="str">
        <f t="shared" si="76"/>
        <v/>
      </c>
      <c r="AD69" s="225" t="str">
        <f t="shared" si="77"/>
        <v/>
      </c>
      <c r="AE69" s="176" t="str">
        <f t="shared" si="78"/>
        <v/>
      </c>
      <c r="AF69" s="168" t="str">
        <f t="shared" si="79"/>
        <v/>
      </c>
      <c r="AG69" s="168" t="str">
        <f t="shared" si="80"/>
        <v/>
      </c>
      <c r="AH69" s="179" t="str">
        <f t="shared" si="81"/>
        <v/>
      </c>
      <c r="AI69" s="256" t="str">
        <f t="shared" si="82"/>
        <v/>
      </c>
      <c r="AJ69" s="185" t="str">
        <f t="shared" si="83"/>
        <v/>
      </c>
      <c r="AK69" s="185" t="str">
        <f t="shared" si="84"/>
        <v/>
      </c>
      <c r="AL69" s="185" t="str">
        <f t="shared" si="85"/>
        <v/>
      </c>
      <c r="AM69" s="185" t="str">
        <f t="shared" si="86"/>
        <v/>
      </c>
      <c r="AN69" s="185" t="str">
        <f t="shared" si="87"/>
        <v/>
      </c>
    </row>
    <row r="70" spans="1:40" ht="24.5" thickTop="1" thickBot="1">
      <c r="B70" t="s">
        <v>2282</v>
      </c>
      <c r="C70" s="285" t="s">
        <v>2755</v>
      </c>
      <c r="D70" s="227" t="s">
        <v>2488</v>
      </c>
      <c r="E70" s="227" t="s">
        <v>1112</v>
      </c>
      <c r="F70" s="227">
        <v>7</v>
      </c>
      <c r="G70" s="227"/>
      <c r="H70" s="227"/>
      <c r="I70" s="227"/>
      <c r="J70" s="227"/>
      <c r="K70" s="227"/>
      <c r="L70" s="283" t="str">
        <f>IF(C70="","",_xlfn.CONCAT("            { line: ","""",C70,", ",M70:AN70,""", sC: ","""",B70,"""},"))</f>
        <v xml:space="preserve">            { line: "YO ME GLORÍO EN EL SEÑOR,, (Si♭,La,15)(7,,250)", sC: "as"},</v>
      </c>
      <c r="M70" s="218" t="str">
        <f t="shared" si="60"/>
        <v>(</v>
      </c>
      <c r="N70" s="183" t="str">
        <f t="shared" si="61"/>
        <v>Si♭</v>
      </c>
      <c r="O70" s="216" t="str">
        <f t="shared" si="62"/>
        <v>,</v>
      </c>
      <c r="P70" s="225" t="str">
        <f t="shared" si="63"/>
        <v>La</v>
      </c>
      <c r="Q70" s="217" t="str">
        <f t="shared" si="64"/>
        <v>,</v>
      </c>
      <c r="R70" s="168">
        <f t="shared" si="65"/>
        <v>15</v>
      </c>
      <c r="S70" s="218" t="str">
        <f t="shared" si="66"/>
        <v>)</v>
      </c>
      <c r="T70" s="219" t="str">
        <f t="shared" si="67"/>
        <v>(</v>
      </c>
      <c r="U70" s="181">
        <f t="shared" si="68"/>
        <v>7</v>
      </c>
      <c r="V70" s="185" t="str">
        <f t="shared" si="69"/>
        <v>,</v>
      </c>
      <c r="W70" s="177" t="str">
        <f t="shared" si="70"/>
        <v/>
      </c>
      <c r="X70" s="185" t="str">
        <f t="shared" si="71"/>
        <v>,</v>
      </c>
      <c r="Y70" s="185">
        <f t="shared" si="72"/>
        <v>250</v>
      </c>
      <c r="Z70" s="218" t="str">
        <f t="shared" si="73"/>
        <v>)</v>
      </c>
      <c r="AA70" s="175" t="str">
        <f t="shared" si="74"/>
        <v/>
      </c>
      <c r="AB70" s="183" t="str">
        <f t="shared" si="75"/>
        <v/>
      </c>
      <c r="AC70" s="184" t="str">
        <f t="shared" si="76"/>
        <v/>
      </c>
      <c r="AD70" s="225" t="str">
        <f t="shared" si="77"/>
        <v/>
      </c>
      <c r="AE70" s="176" t="str">
        <f t="shared" si="78"/>
        <v/>
      </c>
      <c r="AF70" s="168" t="str">
        <f t="shared" si="79"/>
        <v/>
      </c>
      <c r="AG70" s="168" t="str">
        <f t="shared" si="80"/>
        <v/>
      </c>
      <c r="AH70" s="179" t="str">
        <f t="shared" si="81"/>
        <v/>
      </c>
      <c r="AI70" s="256" t="str">
        <f t="shared" si="82"/>
        <v/>
      </c>
      <c r="AJ70" s="185" t="str">
        <f t="shared" si="83"/>
        <v/>
      </c>
      <c r="AK70" s="185" t="str">
        <f t="shared" si="84"/>
        <v/>
      </c>
      <c r="AL70" s="185" t="str">
        <f t="shared" si="85"/>
        <v/>
      </c>
      <c r="AM70" s="185" t="str">
        <f t="shared" si="86"/>
        <v/>
      </c>
      <c r="AN70" s="185" t="str">
        <f t="shared" si="87"/>
        <v/>
      </c>
    </row>
    <row r="71" spans="1:40" ht="24.5" thickTop="1" thickBot="1">
      <c r="B71" t="s">
        <v>2282</v>
      </c>
      <c r="C71" s="285" t="s">
        <v>2756</v>
      </c>
      <c r="D71" s="227" t="s">
        <v>2488</v>
      </c>
      <c r="E71" s="227"/>
      <c r="F71" s="227"/>
      <c r="G71" s="227"/>
      <c r="H71" s="227"/>
      <c r="I71" s="227"/>
      <c r="J71" s="227"/>
      <c r="K71" s="227"/>
      <c r="L71" s="283" t="str">
        <f>IF(C71="","",_xlfn.CONCAT("            { line: ","""",C71,", ",M71:AN71,""", sC: ","""",B71,"""},"))</f>
        <v xml:space="preserve">            { line: "LO ESCUCHEN LOS HUMILDES, (Si♭,,15)", sC: "as"},</v>
      </c>
      <c r="M71" s="218" t="str">
        <f t="shared" si="60"/>
        <v>(</v>
      </c>
      <c r="N71" s="183" t="str">
        <f t="shared" si="61"/>
        <v>Si♭</v>
      </c>
      <c r="O71" s="216" t="str">
        <f t="shared" si="62"/>
        <v>,</v>
      </c>
      <c r="P71" s="225" t="str">
        <f t="shared" si="63"/>
        <v/>
      </c>
      <c r="Q71" s="217" t="str">
        <f t="shared" si="64"/>
        <v>,</v>
      </c>
      <c r="R71" s="168">
        <f t="shared" si="65"/>
        <v>15</v>
      </c>
      <c r="S71" s="218" t="str">
        <f t="shared" si="66"/>
        <v>)</v>
      </c>
      <c r="T71" s="219" t="str">
        <f t="shared" si="67"/>
        <v/>
      </c>
      <c r="U71" s="181" t="str">
        <f t="shared" si="68"/>
        <v/>
      </c>
      <c r="V71" s="185" t="str">
        <f t="shared" si="69"/>
        <v/>
      </c>
      <c r="W71" s="177" t="str">
        <f t="shared" si="70"/>
        <v/>
      </c>
      <c r="X71" s="185" t="str">
        <f t="shared" si="71"/>
        <v/>
      </c>
      <c r="Y71" s="185" t="str">
        <f t="shared" si="72"/>
        <v/>
      </c>
      <c r="Z71" s="218" t="str">
        <f t="shared" si="73"/>
        <v/>
      </c>
      <c r="AA71" s="175" t="str">
        <f t="shared" si="74"/>
        <v/>
      </c>
      <c r="AB71" s="183" t="str">
        <f t="shared" si="75"/>
        <v/>
      </c>
      <c r="AC71" s="184" t="str">
        <f t="shared" si="76"/>
        <v/>
      </c>
      <c r="AD71" s="225" t="str">
        <f t="shared" si="77"/>
        <v/>
      </c>
      <c r="AE71" s="176" t="str">
        <f t="shared" si="78"/>
        <v/>
      </c>
      <c r="AF71" s="168" t="str">
        <f t="shared" si="79"/>
        <v/>
      </c>
      <c r="AG71" s="168" t="str">
        <f t="shared" si="80"/>
        <v/>
      </c>
      <c r="AH71" s="179" t="str">
        <f t="shared" si="81"/>
        <v/>
      </c>
      <c r="AI71" s="256" t="str">
        <f t="shared" si="82"/>
        <v/>
      </c>
      <c r="AJ71" s="185" t="str">
        <f t="shared" si="83"/>
        <v/>
      </c>
      <c r="AK71" s="185" t="str">
        <f t="shared" si="84"/>
        <v/>
      </c>
      <c r="AL71" s="185" t="str">
        <f t="shared" si="85"/>
        <v/>
      </c>
      <c r="AM71" s="185" t="str">
        <f t="shared" si="86"/>
        <v/>
      </c>
      <c r="AN71" s="185" t="str">
        <f t="shared" si="87"/>
        <v/>
      </c>
    </row>
    <row r="72" spans="1:40" ht="24.5" thickTop="1" thickBot="1">
      <c r="B72" t="s">
        <v>2282</v>
      </c>
      <c r="C72" s="284" t="s">
        <v>2757</v>
      </c>
      <c r="D72" s="227" t="s">
        <v>1112</v>
      </c>
      <c r="E72" s="227">
        <v>7</v>
      </c>
      <c r="F72" s="227"/>
      <c r="G72" s="227"/>
      <c r="H72" s="227"/>
      <c r="I72" s="227"/>
      <c r="J72" s="227"/>
      <c r="K72" s="227"/>
      <c r="L72" s="210" t="str">
        <f>IF(C72="","",_xlfn.CONCAT("            { line: ","""",C72,", ",M72:AN72,""", sC: ","""",B72,"""},  ]},"))</f>
        <v xml:space="preserve">            { line: "Y SE ALEGREN., (La,7,15)", sC: "as"},  ]},</v>
      </c>
      <c r="M72" s="218" t="str">
        <f t="shared" si="60"/>
        <v>(</v>
      </c>
      <c r="N72" s="183" t="str">
        <f t="shared" si="61"/>
        <v>La</v>
      </c>
      <c r="O72" s="216" t="str">
        <f t="shared" si="62"/>
        <v>,</v>
      </c>
      <c r="P72" s="225">
        <f t="shared" si="63"/>
        <v>7</v>
      </c>
      <c r="Q72" s="217" t="str">
        <f t="shared" si="64"/>
        <v>,</v>
      </c>
      <c r="R72" s="168">
        <f t="shared" si="65"/>
        <v>15</v>
      </c>
      <c r="S72" s="218" t="str">
        <f t="shared" si="66"/>
        <v>)</v>
      </c>
      <c r="T72" s="219" t="str">
        <f t="shared" si="67"/>
        <v/>
      </c>
      <c r="U72" s="181" t="str">
        <f t="shared" si="68"/>
        <v/>
      </c>
      <c r="V72" s="185" t="str">
        <f t="shared" si="69"/>
        <v/>
      </c>
      <c r="W72" s="177" t="str">
        <f t="shared" si="70"/>
        <v/>
      </c>
      <c r="X72" s="185" t="str">
        <f t="shared" si="71"/>
        <v/>
      </c>
      <c r="Y72" s="185" t="str">
        <f t="shared" si="72"/>
        <v/>
      </c>
      <c r="Z72" s="218" t="str">
        <f t="shared" si="73"/>
        <v/>
      </c>
      <c r="AA72" s="175" t="str">
        <f t="shared" si="74"/>
        <v/>
      </c>
      <c r="AB72" s="183" t="str">
        <f t="shared" si="75"/>
        <v/>
      </c>
      <c r="AC72" s="184" t="str">
        <f t="shared" si="76"/>
        <v/>
      </c>
      <c r="AD72" s="225" t="str">
        <f t="shared" si="77"/>
        <v/>
      </c>
      <c r="AE72" s="176" t="str">
        <f t="shared" si="78"/>
        <v/>
      </c>
      <c r="AF72" s="168" t="str">
        <f t="shared" si="79"/>
        <v/>
      </c>
      <c r="AG72" s="168" t="str">
        <f t="shared" si="80"/>
        <v/>
      </c>
      <c r="AH72" s="179" t="str">
        <f t="shared" si="81"/>
        <v/>
      </c>
      <c r="AI72" s="256" t="str">
        <f t="shared" si="82"/>
        <v/>
      </c>
      <c r="AJ72" s="185" t="str">
        <f t="shared" si="83"/>
        <v/>
      </c>
      <c r="AK72" s="185" t="str">
        <f t="shared" si="84"/>
        <v/>
      </c>
      <c r="AL72" s="185" t="str">
        <f t="shared" si="85"/>
        <v/>
      </c>
      <c r="AM72" s="185" t="str">
        <f t="shared" si="86"/>
        <v/>
      </c>
      <c r="AN72" s="185" t="str">
        <f t="shared" si="87"/>
        <v/>
      </c>
    </row>
    <row r="73" spans="1:40" ht="24" customHeight="1">
      <c r="B73" s="211"/>
      <c r="C73" s="211"/>
      <c r="D73" s="211"/>
      <c r="E73" s="211"/>
      <c r="F73" s="211"/>
      <c r="G73" s="211"/>
      <c r="H73" s="211"/>
      <c r="I73" s="211"/>
      <c r="J73" s="211"/>
      <c r="K73" s="211"/>
      <c r="L73" s="213" t="str">
        <f ca="1">_xlfn.CONCAT("]}, // ULTIMA LINEA DEL CANTO: ",L1)</f>
        <v>]}, // ULTIMA LINEA DEL CANTO: BENDECIRÉ AL SEÑOR EN TODO TIEMPO</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028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18F30E7-E5BB-499C-B892-19C74B73FFE8}">
          <x14:formula1>
            <xm:f>List!$B$1:$B$4</xm:f>
          </x14:formula1>
          <xm:sqref>C12</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4C9BC-DBBA-47EF-AFB9-9A73E2C83AF1}">
  <sheetPr codeName="Sheet45">
    <tabColor rgb="FF00B0F0"/>
  </sheetPr>
  <dimension ref="A1:AN65"/>
  <sheetViews>
    <sheetView zoomScale="85" zoomScaleNormal="85" workbookViewId="0">
      <pane xSplit="2" ySplit="1" topLeftCell="C9" activePane="bottomRight" state="frozen"/>
      <selection pane="topRight" activeCell="C1" sqref="C1"/>
      <selection pane="bottomLeft" activeCell="A2" sqref="A2"/>
      <selection pane="bottomRight" activeCell="A24" sqref="A24:XFD2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26</v>
      </c>
      <c r="E1" s="148"/>
      <c r="F1" s="148"/>
      <c r="G1" s="148"/>
      <c r="H1" s="148"/>
      <c r="I1" s="148"/>
      <c r="J1" s="148"/>
      <c r="K1" s="148"/>
      <c r="L1" s="165" t="str">
        <f ca="1">VLOOKUP(C1,'Codigo Canto'!A3:AQ236,38,FALSE)</f>
        <v>BENDICE, ALMA MÍA, A YAHVEH</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BENDICE, ALMA MÍA, A YAHVEH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bendicealmamiaayahveh</v>
      </c>
      <c r="L7" s="164" t="str">
        <f ca="1">_xlfn.CONCAT("        id: ","""",C7,"""",",")</f>
        <v xml:space="preserve">        id: "bendicealmamiaayahveh",</v>
      </c>
    </row>
    <row r="8" spans="2:32" ht="23">
      <c r="C8" t="str">
        <f ca="1">PROPER(L1)</f>
        <v>Bendice, Alma Mía, A Yahveh</v>
      </c>
      <c r="L8" s="164" t="str">
        <f ca="1">_xlfn.CONCAT("        tt: ","""",C8,"""",",")</f>
        <v xml:space="preserve">        tt: "Bendice, Alma Mía, A Yahveh",</v>
      </c>
    </row>
    <row r="9" spans="2:32" ht="23">
      <c r="C9" t="str">
        <f ca="1">PROPER(L1)</f>
        <v>Bendice, Alma Mía, A Yahveh</v>
      </c>
      <c r="L9" s="164" t="str">
        <f ca="1">_xlfn.CONCAT("        title: ","""",C9,"""",",")</f>
        <v xml:space="preserve">        title: "Bendice, Alma Mía, A Yahveh",</v>
      </c>
    </row>
    <row r="10" spans="2:32" ht="23">
      <c r="C10" t="str">
        <f ca="1">VLOOKUP(C1,'Codigo Canto'!A3:AQ236,12,FALSE)</f>
        <v>Sal 103 (102)</v>
      </c>
      <c r="L10" s="164" t="str">
        <f ca="1">_xlfn.CONCAT("        ","subtitle: ","""",C10,"""",",")</f>
        <v xml:space="preserve">        subtitle: "Sal 103 (102)",</v>
      </c>
    </row>
    <row r="11" spans="2:32" ht="23">
      <c r="C11" t="str">
        <f ca="1">VLOOKUP(C1,Codigo!A3:AP240,42,FALSE)</f>
        <v>category: ["PreCatecumenado","Pascua"],</v>
      </c>
      <c r="L11" s="164" t="str">
        <f ca="1">_xlfn.CONCAT("        ",C11)</f>
        <v xml:space="preserve">        category: ["PreCatecumenado","Pascua"],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26</v>
      </c>
      <c r="L15" s="164" t="str">
        <f ca="1">_xlfn.CONCAT("        dbno: ","""",C15,"""",",")</f>
        <v xml:space="preserve">        dbno: "26",</v>
      </c>
    </row>
    <row r="16" spans="2:32" ht="23">
      <c r="L16" s="164" t="str">
        <f>_xlfn.CONCAT("        notes: ","""",C16,"""",",")</f>
        <v xml:space="preserve">        notes: "",</v>
      </c>
    </row>
    <row r="17" spans="1:40" ht="23">
      <c r="C17" t="s">
        <v>2347</v>
      </c>
      <c r="L17" s="164" t="str">
        <f>_xlfn.CONCAT("        mant: ","""",C17,"""",",")</f>
        <v xml:space="preserve">        mant: "Si",</v>
      </c>
    </row>
    <row r="18" spans="1:40" ht="23">
      <c r="C18" t="str">
        <f ca="1">C7</f>
        <v>bendicealmamiaayahveh</v>
      </c>
      <c r="L18" s="164" t="str">
        <f ca="1">_xlfn.CONCAT("        audioSrc: ","""/audio/",C18,".mp3""",",")</f>
        <v xml:space="preserve">        audioSrc: "/audio/bendicealmamiaayahveh.mp3",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25</v>
      </c>
      <c r="C24" t="str">
        <f ca="1">VLOOKUP(B24,Buscador!A3:AP240,31,FALSE)</f>
        <v>/resucito/src/index.html?canto=bendecirealsenorentodotiempo</v>
      </c>
      <c r="L24" s="164" t="str">
        <f ca="1">_xlfn.CONCAT("        ant: ","""",C24,"""",",")</f>
        <v xml:space="preserve">        ant: "/resucito/src/index.html?canto=bendecirealsenorentodotiempo",</v>
      </c>
    </row>
    <row r="25" spans="1:40" ht="23">
      <c r="B25">
        <f ca="1">+C1+1</f>
        <v>27</v>
      </c>
      <c r="C25" t="str">
        <f ca="1">VLOOKUP(B25,Buscador!A3:AP240,31,FALSE)</f>
        <v>/resucito/src/index.html?canto=benditaerestumaria</v>
      </c>
      <c r="L25" s="164" t="str">
        <f ca="1">_xlfn.CONCAT("        sig: ","""",C25,"""",",")</f>
        <v xml:space="preserve">        sig: "/resucito/src/index.html?canto=benditaerestumaria",</v>
      </c>
    </row>
    <row r="26" spans="1:40" ht="23">
      <c r="L26" s="48" t="s">
        <v>2279</v>
      </c>
    </row>
    <row r="27" spans="1:40" ht="36" thickBot="1">
      <c r="L27" s="212" t="s">
        <v>2313</v>
      </c>
    </row>
    <row r="28" spans="1:40" ht="24.5" thickTop="1" thickBot="1">
      <c r="A28">
        <v>1</v>
      </c>
      <c r="B28" t="s">
        <v>2584</v>
      </c>
      <c r="C28" s="251" t="s">
        <v>2776</v>
      </c>
      <c r="D28" s="257" t="s">
        <v>1112</v>
      </c>
      <c r="E28" s="257" t="s">
        <v>1121</v>
      </c>
      <c r="F28" s="269" t="s">
        <v>1111</v>
      </c>
      <c r="G28" s="258"/>
      <c r="H28" s="257"/>
      <c r="I28" s="257"/>
      <c r="J28" s="270"/>
      <c r="K28" s="296"/>
      <c r="L28" s="271" t="str">
        <f t="shared" ref="L28:L41" si="0">IF(C28="","",_xlfn.CONCAT("            { line: ","""",C28,", ",M28:AN28,""", sC: ","""",B28,"""},"))</f>
        <v xml:space="preserve">            { line: "BENDICE, ALMA MÍA, A YAHVEH,, (La,m,15)(Mi,,250)", sC: "ta as"},</v>
      </c>
      <c r="M28" s="218" t="str">
        <f>IF(N28="","","(")</f>
        <v>(</v>
      </c>
      <c r="N28" s="183" t="str">
        <f t="shared" ref="N28:N62" si="1">IF(D28="","",D28)</f>
        <v>La</v>
      </c>
      <c r="O28" s="216" t="str">
        <f>IF(N28="","",",")</f>
        <v>,</v>
      </c>
      <c r="P28" s="225" t="str">
        <f t="shared" ref="P28:P62" si="2">IF(E28="","",E28)</f>
        <v>m</v>
      </c>
      <c r="Q28" s="217" t="str">
        <f>IF(N28="","",",")</f>
        <v>,</v>
      </c>
      <c r="R28" s="168">
        <f>IF(N28="","",15)</f>
        <v>15</v>
      </c>
      <c r="S28" s="218" t="str">
        <f>IF(N28="","",")")</f>
        <v>)</v>
      </c>
      <c r="T28" s="219" t="str">
        <f>IF(U28="","","(")</f>
        <v>(</v>
      </c>
      <c r="U28" s="181" t="str">
        <f t="shared" ref="U28:U62" si="3">IF(F28="","",F28)</f>
        <v>Mi</v>
      </c>
      <c r="V28" s="185" t="str">
        <f>IF(U28="","",",")</f>
        <v>,</v>
      </c>
      <c r="W28" s="177" t="str">
        <f t="shared" ref="W28:W62" si="4">IF(G28="","",G28)</f>
        <v/>
      </c>
      <c r="X28" s="185" t="str">
        <f>IF(U28="","",",")</f>
        <v>,</v>
      </c>
      <c r="Y28" s="185">
        <f>IF(U28="","",250)</f>
        <v>250</v>
      </c>
      <c r="Z28" s="218" t="str">
        <f>IF(U28="","",")")</f>
        <v>)</v>
      </c>
      <c r="AA28" s="175" t="str">
        <f>IF(AB28="","","(")</f>
        <v/>
      </c>
      <c r="AB28" s="183" t="str">
        <f t="shared" ref="AB28:AB62" si="5">IF(H28="","",H28)</f>
        <v/>
      </c>
      <c r="AC28" s="184" t="str">
        <f>IF(AB28="","",",")</f>
        <v/>
      </c>
      <c r="AD28" s="225" t="str">
        <f>IF(I28="","",I28)</f>
        <v/>
      </c>
      <c r="AE28" s="176" t="str">
        <f>IF(AB28="","",",")</f>
        <v/>
      </c>
      <c r="AF28" s="168" t="str">
        <f>IF(AB28="","",350)</f>
        <v/>
      </c>
      <c r="AG28" s="168" t="str">
        <f>IF(AB28="","",")")</f>
        <v/>
      </c>
      <c r="AH28" s="179" t="str">
        <f>IF(AI28="","","(")</f>
        <v/>
      </c>
      <c r="AI28" s="256" t="str">
        <f t="shared" ref="AI28:AI62" si="6">IF(J28="","",J28)</f>
        <v/>
      </c>
      <c r="AJ28" s="185" t="str">
        <f>IF(AI28="","",",")</f>
        <v/>
      </c>
      <c r="AK28" s="185" t="str">
        <f>IF(K28="","",K28)</f>
        <v/>
      </c>
      <c r="AL28" s="185" t="str">
        <f>IF(AI28="","",",")</f>
        <v/>
      </c>
      <c r="AM28" s="185" t="str">
        <f>IF(AI28="","",450)</f>
        <v/>
      </c>
      <c r="AN28" s="185" t="str">
        <f>IF(AI28="","",")")</f>
        <v/>
      </c>
    </row>
    <row r="29" spans="1:40" ht="24.5" thickTop="1" thickBot="1">
      <c r="A29">
        <f>+A28+1</f>
        <v>2</v>
      </c>
      <c r="B29" t="s">
        <v>2282</v>
      </c>
      <c r="C29" s="251" t="s">
        <v>2777</v>
      </c>
      <c r="D29" s="257" t="s">
        <v>1112</v>
      </c>
      <c r="E29" s="257" t="s">
        <v>1121</v>
      </c>
      <c r="F29" s="258"/>
      <c r="G29" s="258"/>
      <c r="H29" s="257"/>
      <c r="I29" s="257"/>
      <c r="J29" s="296"/>
      <c r="K29" s="296"/>
      <c r="L29" s="271" t="str">
        <f t="shared" si="0"/>
        <v xml:space="preserve">            { line: "DEL FONDO DE MI SER, SU NOMBRE., (La,m,15)", sC: "as"},</v>
      </c>
      <c r="M29" s="218" t="str">
        <f t="shared" ref="M29:M62" si="7">IF(N29="","","(")</f>
        <v>(</v>
      </c>
      <c r="N29" s="183" t="str">
        <f t="shared" si="1"/>
        <v>La</v>
      </c>
      <c r="O29" s="216" t="str">
        <f t="shared" ref="O29:O62" si="8">IF(N29="","",",")</f>
        <v>,</v>
      </c>
      <c r="P29" s="225" t="str">
        <f t="shared" si="2"/>
        <v>m</v>
      </c>
      <c r="Q29" s="217" t="str">
        <f t="shared" ref="Q29:Q62" si="9">IF(N29="","",",")</f>
        <v>,</v>
      </c>
      <c r="R29" s="168">
        <f t="shared" ref="R29:R62" si="10">IF(N29="","",15)</f>
        <v>15</v>
      </c>
      <c r="S29" s="218" t="str">
        <f t="shared" ref="S29:S62" si="11">IF(N29="","",")")</f>
        <v>)</v>
      </c>
      <c r="T29" s="219" t="str">
        <f t="shared" ref="T29:T62" si="12">IF(U29="","","(")</f>
        <v/>
      </c>
      <c r="U29" s="181" t="str">
        <f t="shared" si="3"/>
        <v/>
      </c>
      <c r="V29" s="185" t="str">
        <f t="shared" ref="V29:V62" si="13">IF(U29="","",",")</f>
        <v/>
      </c>
      <c r="W29" s="177" t="str">
        <f t="shared" si="4"/>
        <v/>
      </c>
      <c r="X29" s="185" t="str">
        <f t="shared" ref="X29:X62" si="14">IF(U29="","",",")</f>
        <v/>
      </c>
      <c r="Y29" s="185" t="str">
        <f t="shared" ref="Y29:Y62" si="15">IF(U29="","",250)</f>
        <v/>
      </c>
      <c r="Z29" s="218" t="str">
        <f t="shared" ref="Z29:Z62" si="16">IF(U29="","",")")</f>
        <v/>
      </c>
      <c r="AA29" s="175" t="str">
        <f t="shared" ref="AA29:AA62" si="17">IF(AB29="","","(")</f>
        <v/>
      </c>
      <c r="AB29" s="183" t="str">
        <f t="shared" si="5"/>
        <v/>
      </c>
      <c r="AC29" s="184" t="str">
        <f t="shared" ref="AC29:AC62" si="18">IF(AB29="","",",")</f>
        <v/>
      </c>
      <c r="AD29" s="225" t="str">
        <f t="shared" ref="AD29:AD62" si="19">IF(I29="","",I29)</f>
        <v/>
      </c>
      <c r="AE29" s="176" t="str">
        <f t="shared" ref="AE29:AE62" si="20">IF(AB29="","",",")</f>
        <v/>
      </c>
      <c r="AF29" s="168" t="str">
        <f t="shared" ref="AF29:AF62" si="21">IF(AB29="","",350)</f>
        <v/>
      </c>
      <c r="AG29" s="168" t="str">
        <f t="shared" ref="AG29:AG62" si="22">IF(AB29="","",")")</f>
        <v/>
      </c>
      <c r="AH29" s="179" t="str">
        <f t="shared" ref="AH29:AH62" si="23">IF(AI29="","","(")</f>
        <v/>
      </c>
      <c r="AI29" s="256" t="str">
        <f t="shared" si="6"/>
        <v/>
      </c>
      <c r="AJ29" s="185" t="str">
        <f t="shared" ref="AJ29:AJ62" si="24">IF(AI29="","",",")</f>
        <v/>
      </c>
      <c r="AK29" s="185" t="str">
        <f t="shared" ref="AK29:AK62" si="25">IF(K29="","",K29)</f>
        <v/>
      </c>
      <c r="AL29" s="185" t="str">
        <f t="shared" ref="AL29:AL62" si="26">IF(AI29="","",",")</f>
        <v/>
      </c>
      <c r="AM29" s="185" t="str">
        <f t="shared" ref="AM29:AM62" si="27">IF(AI29="","",450)</f>
        <v/>
      </c>
      <c r="AN29" s="185" t="str">
        <f t="shared" ref="AN29:AN62" si="28">IF(AI29="","",")")</f>
        <v/>
      </c>
    </row>
    <row r="30" spans="1:40" ht="24.5" thickTop="1" thickBot="1">
      <c r="A30">
        <f t="shared" ref="A30:A41" si="29">+A29+1</f>
        <v>3</v>
      </c>
      <c r="B30" t="s">
        <v>2282</v>
      </c>
      <c r="C30" s="251" t="s">
        <v>2776</v>
      </c>
      <c r="D30" s="257" t="s">
        <v>1111</v>
      </c>
      <c r="E30" s="257"/>
      <c r="F30" s="258"/>
      <c r="G30" s="258"/>
      <c r="H30" s="257"/>
      <c r="I30" s="257"/>
      <c r="J30" s="296"/>
      <c r="K30" s="296"/>
      <c r="L30" s="271" t="str">
        <f t="shared" si="0"/>
        <v xml:space="preserve">            { line: "BENDICE, ALMA MÍA, A YAHVEH,, (Mi,,15)", sC: "as"},</v>
      </c>
      <c r="M30" s="218" t="str">
        <f t="shared" si="7"/>
        <v>(</v>
      </c>
      <c r="N30" s="183" t="str">
        <f t="shared" si="1"/>
        <v>Mi</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2282</v>
      </c>
      <c r="C31" s="251" t="s">
        <v>2778</v>
      </c>
      <c r="D31" s="257" t="s">
        <v>1112</v>
      </c>
      <c r="E31" s="257" t="s">
        <v>1121</v>
      </c>
      <c r="F31" s="258"/>
      <c r="G31" s="258"/>
      <c r="H31" s="257"/>
      <c r="I31" s="257"/>
      <c r="J31" s="296"/>
      <c r="K31" s="296"/>
      <c r="L31" s="271" t="str">
        <f t="shared" si="0"/>
        <v xml:space="preserve">            { line: "NO OLVIDES SUS AMORES., (La,m,15)", sC: "as"},</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+A31+1</f>
        <v>5</v>
      </c>
      <c r="B33" t="s">
        <v>2540</v>
      </c>
      <c r="C33" s="13" t="s">
        <v>2779</v>
      </c>
      <c r="D33" s="257" t="s">
        <v>1114</v>
      </c>
      <c r="E33" s="257" t="s">
        <v>1121</v>
      </c>
      <c r="F33" s="258"/>
      <c r="G33" s="258"/>
      <c r="H33" s="257"/>
      <c r="I33" s="257"/>
      <c r="J33" s="296"/>
      <c r="K33" s="296"/>
      <c r="L33" s="271" t="str">
        <f>IF(C33="","",_xlfn.CONCAT("            { line: ","""",C33,", ",M33:AN33,""", sC: ","""",B33,"""},"))</f>
        <v xml:space="preserve">            { line: "Él, que tus culpas perdona,, (Re,m,15)", sC: "tc"},</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2780</v>
      </c>
      <c r="D34" s="257" t="s">
        <v>1112</v>
      </c>
      <c r="E34" s="257" t="s">
        <v>1121</v>
      </c>
      <c r="F34" s="258"/>
      <c r="G34" s="258"/>
      <c r="H34" s="257"/>
      <c r="I34" s="257"/>
      <c r="J34" s="296"/>
      <c r="K34" s="296"/>
      <c r="L34" s="271" t="str">
        <f>IF(C34="","",_xlfn.CONCAT("            { line: ","""",C34,", ",M34:AN34,""", sC: ","""",B34,"""},"))</f>
        <v xml:space="preserve">            { line: "que todas tus dolencias cura,,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13" t="s">
        <v>2781</v>
      </c>
      <c r="D35" s="257" t="s">
        <v>1111</v>
      </c>
      <c r="E35" s="257"/>
      <c r="F35" s="258"/>
      <c r="G35" s="258"/>
      <c r="H35" s="257"/>
      <c r="I35" s="257"/>
      <c r="J35" s="296"/>
      <c r="K35" s="296"/>
      <c r="L35" s="271" t="str">
        <f t="shared" si="0"/>
        <v xml:space="preserve">            { line: "saca tu vida de la muerte,, (Mi,,15)", sC: ""},</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C36" s="13" t="s">
        <v>2782</v>
      </c>
      <c r="D36" s="257" t="s">
        <v>1112</v>
      </c>
      <c r="E36" s="257" t="s">
        <v>1121</v>
      </c>
      <c r="F36" s="258"/>
      <c r="G36" s="258"/>
      <c r="H36" s="257"/>
      <c r="I36" s="257"/>
      <c r="J36" s="296"/>
      <c r="K36" s="296"/>
      <c r="L36" s="271" t="str">
        <f t="shared" si="0"/>
        <v xml:space="preserve">            { line: "te colma de gracia y amor., (La,m,15)", sC: ""},</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9</v>
      </c>
      <c r="C38" s="13" t="s">
        <v>2783</v>
      </c>
      <c r="D38" s="257" t="s">
        <v>1114</v>
      </c>
      <c r="E38" s="257" t="s">
        <v>1121</v>
      </c>
      <c r="F38" s="258"/>
      <c r="G38" s="258"/>
      <c r="H38" s="257"/>
      <c r="I38" s="257"/>
      <c r="J38" s="296"/>
      <c r="K38" s="296"/>
      <c r="L38" s="271" t="str">
        <f>IF(C38="","",_xlfn.CONCAT("            { line: ","""",C38,", ",M38:AN38,""", sC: ","""",B38,"""},"))</f>
        <v xml:space="preserve">            { line: "Él, que te hace justicia,, (Re,m,15)", sC: ""},</v>
      </c>
      <c r="M38" s="218" t="str">
        <f t="shared" si="7"/>
        <v>(</v>
      </c>
      <c r="N38" s="183" t="str">
        <f t="shared" si="1"/>
        <v>Re</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2784</v>
      </c>
      <c r="D39" s="257" t="s">
        <v>1112</v>
      </c>
      <c r="E39" s="257" t="s">
        <v>1121</v>
      </c>
      <c r="F39" s="258"/>
      <c r="G39" s="258"/>
      <c r="H39" s="257"/>
      <c r="I39" s="257"/>
      <c r="J39" s="296"/>
      <c r="K39" s="296"/>
      <c r="L39" s="271" t="str">
        <f t="shared" si="0"/>
        <v xml:space="preserve">            { line: "que defiende a los más pobres,,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11</v>
      </c>
      <c r="C40" s="13" t="s">
        <v>2785</v>
      </c>
      <c r="D40" s="257" t="s">
        <v>1111</v>
      </c>
      <c r="E40" s="257"/>
      <c r="F40" s="258"/>
      <c r="G40" s="258"/>
      <c r="H40" s="257"/>
      <c r="I40" s="257"/>
      <c r="J40" s="296"/>
      <c r="K40" s="296"/>
      <c r="L40" s="271" t="str">
        <f t="shared" si="0"/>
        <v xml:space="preserve">            { line: "a Moisés enseñó sus caminos,, (Mi,,15)", sC: ""},</v>
      </c>
      <c r="M40" s="218" t="str">
        <f t="shared" si="7"/>
        <v>(</v>
      </c>
      <c r="N40" s="183" t="str">
        <f t="shared" si="1"/>
        <v>Mi</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12</v>
      </c>
      <c r="C41" s="13" t="s">
        <v>2786</v>
      </c>
      <c r="D41" s="257" t="s">
        <v>1112</v>
      </c>
      <c r="E41" s="257" t="s">
        <v>1121</v>
      </c>
      <c r="F41" s="258"/>
      <c r="G41" s="258"/>
      <c r="H41" s="257"/>
      <c r="I41" s="257"/>
      <c r="J41" s="296"/>
      <c r="K41" s="296"/>
      <c r="L41" s="271" t="str">
        <f t="shared" si="0"/>
        <v xml:space="preserve">            { line: "a Israel sus hazañas mostró.,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C42" s="203" t="s">
        <v>2422</v>
      </c>
      <c r="D42" s="224"/>
      <c r="E42" s="224"/>
      <c r="F42" s="224"/>
      <c r="G42" s="224"/>
      <c r="H42" s="224"/>
      <c r="I42" s="224"/>
      <c r="J42" s="224"/>
      <c r="K42" s="224"/>
      <c r="L42" s="208" t="s">
        <v>2411</v>
      </c>
      <c r="M42" s="218" t="str">
        <f t="shared" ref="M42:M46" si="30">IF(N42="","","(")</f>
        <v/>
      </c>
      <c r="N42" s="183" t="str">
        <f t="shared" ref="N42:N46" si="31">IF(D42="","",D42)</f>
        <v/>
      </c>
      <c r="O42" s="216" t="str">
        <f t="shared" ref="O42:O46" si="32">IF(N42="","",",")</f>
        <v/>
      </c>
      <c r="P42" s="225" t="str">
        <f t="shared" ref="P42:P46" si="33">IF(E42="","",E42)</f>
        <v/>
      </c>
      <c r="Q42" s="217" t="str">
        <f t="shared" ref="Q42:Q46" si="34">IF(N42="","",",")</f>
        <v/>
      </c>
      <c r="R42" s="168" t="str">
        <f t="shared" ref="R42:R46" si="35">IF(N42="","",15)</f>
        <v/>
      </c>
      <c r="S42" s="218" t="str">
        <f t="shared" ref="S42:S46" si="36">IF(N42="","",")")</f>
        <v/>
      </c>
      <c r="T42" s="219" t="str">
        <f t="shared" ref="T42:T46" si="37">IF(U42="","","(")</f>
        <v/>
      </c>
      <c r="U42" s="181" t="str">
        <f t="shared" ref="U42:U46" si="38">IF(F42="","",F42)</f>
        <v/>
      </c>
      <c r="V42" s="185" t="str">
        <f t="shared" ref="V42:V46" si="39">IF(U42="","",",")</f>
        <v/>
      </c>
      <c r="W42" s="177" t="str">
        <f t="shared" ref="W42:W46" si="40">IF(G42="","",G42)</f>
        <v/>
      </c>
      <c r="X42" s="185" t="str">
        <f t="shared" ref="X42:X46" si="41">IF(U42="","",",")</f>
        <v/>
      </c>
      <c r="Y42" s="185" t="str">
        <f t="shared" ref="Y42:Y46" si="42">IF(U42="","",250)</f>
        <v/>
      </c>
      <c r="Z42" s="218" t="str">
        <f t="shared" ref="Z42:Z46" si="43">IF(U42="","",")")</f>
        <v/>
      </c>
      <c r="AA42" s="175" t="str">
        <f t="shared" ref="AA42:AA46" si="44">IF(AB42="","","(")</f>
        <v/>
      </c>
      <c r="AB42" s="183" t="str">
        <f t="shared" ref="AB42:AB46" si="45">IF(H42="","",H42)</f>
        <v/>
      </c>
      <c r="AC42" s="184" t="str">
        <f t="shared" ref="AC42:AC46" si="46">IF(AB42="","",",")</f>
        <v/>
      </c>
      <c r="AD42" s="225" t="str">
        <f t="shared" ref="AD42:AD46" si="47">IF(I42="","",I42)</f>
        <v/>
      </c>
      <c r="AE42" s="176" t="str">
        <f t="shared" ref="AE42:AE46" si="48">IF(AB42="","",",")</f>
        <v/>
      </c>
      <c r="AF42" s="168" t="str">
        <f t="shared" ref="AF42:AF46" si="49">IF(AB42="","",350)</f>
        <v/>
      </c>
      <c r="AG42" s="168" t="str">
        <f t="shared" ref="AG42:AG46" si="50">IF(AB42="","",")")</f>
        <v/>
      </c>
      <c r="AH42" s="179" t="str">
        <f t="shared" ref="AH42:AH46" si="51">IF(AI42="","","(")</f>
        <v/>
      </c>
      <c r="AI42" s="256" t="str">
        <f t="shared" ref="AI42:AI46" si="52">IF(J42="","",J42)</f>
        <v/>
      </c>
      <c r="AJ42" s="185" t="str">
        <f t="shared" ref="AJ42:AJ46" si="53">IF(AI42="","",",")</f>
        <v/>
      </c>
      <c r="AK42" s="185" t="str">
        <f t="shared" ref="AK42:AK46" si="54">IF(K42="","",K42)</f>
        <v/>
      </c>
      <c r="AL42" s="185" t="str">
        <f t="shared" ref="AL42:AL46" si="55">IF(AI42="","",",")</f>
        <v/>
      </c>
      <c r="AM42" s="185" t="str">
        <f t="shared" ref="AM42:AM46" si="56">IF(AI42="","",450)</f>
        <v/>
      </c>
      <c r="AN42" s="185" t="str">
        <f t="shared" ref="AN42:AN46" si="57">IF(AI42="","",")")</f>
        <v/>
      </c>
    </row>
    <row r="43" spans="1:40" ht="24.5" thickTop="1" thickBot="1">
      <c r="B43" t="s">
        <v>2584</v>
      </c>
      <c r="C43" s="285" t="s">
        <v>2776</v>
      </c>
      <c r="D43" s="227" t="s">
        <v>1112</v>
      </c>
      <c r="E43" s="227" t="s">
        <v>1121</v>
      </c>
      <c r="F43" s="227" t="s">
        <v>1111</v>
      </c>
      <c r="G43" s="227"/>
      <c r="H43" s="227"/>
      <c r="I43" s="227"/>
      <c r="J43" s="227"/>
      <c r="K43" s="227"/>
      <c r="L43" s="283" t="str">
        <f>IF(C43="","",_xlfn.CONCAT("       triggerLine: ","""",C43,", ",M43:AN43,""", sC: ","""",B43,""", lines: ["))</f>
        <v xml:space="preserve">       triggerLine: "BENDICE, ALMA MÍA, A YAHVEH,, (La,m,15)(Mi,,250)", sC: "ta as", lines: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v>
      </c>
      <c r="U43" s="181" t="str">
        <f t="shared" si="38"/>
        <v>Mi</v>
      </c>
      <c r="V43" s="185" t="str">
        <f t="shared" si="39"/>
        <v>,</v>
      </c>
      <c r="W43" s="177" t="str">
        <f t="shared" si="40"/>
        <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B44" t="s">
        <v>2282</v>
      </c>
      <c r="C44" s="285" t="s">
        <v>2777</v>
      </c>
      <c r="D44" s="227" t="s">
        <v>1112</v>
      </c>
      <c r="E44" s="227" t="s">
        <v>1121</v>
      </c>
      <c r="F44" s="227"/>
      <c r="G44" s="227"/>
      <c r="H44" s="227"/>
      <c r="I44" s="227"/>
      <c r="J44" s="227"/>
      <c r="K44" s="227"/>
      <c r="L44" s="283" t="str">
        <f>IF(C44="","",_xlfn.CONCAT("            { line: ","""",C44,", ",M44:AN44,""", sC: ","""",B44,"""},"))</f>
        <v xml:space="preserve">            { line: "DEL FONDO DE MI SER, SU NOMBRE., (La,m,15)", sC: "as"},</v>
      </c>
      <c r="M44" s="218" t="str">
        <f t="shared" si="30"/>
        <v>(</v>
      </c>
      <c r="N44" s="183" t="str">
        <f t="shared" si="31"/>
        <v>La</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4.5" thickTop="1" thickBot="1">
      <c r="B45" t="s">
        <v>2282</v>
      </c>
      <c r="C45" s="285" t="s">
        <v>2776</v>
      </c>
      <c r="D45" s="227" t="s">
        <v>1111</v>
      </c>
      <c r="E45" s="227"/>
      <c r="F45" s="227"/>
      <c r="G45" s="227"/>
      <c r="H45" s="227"/>
      <c r="I45" s="227"/>
      <c r="J45" s="227"/>
      <c r="K45" s="227"/>
      <c r="L45" s="283" t="str">
        <f>IF(C45="","",_xlfn.CONCAT("            { line: ","""",C45,", ",M45:AN45,""", sC: ","""",B45,"""},"))</f>
        <v xml:space="preserve">            { line: "BENDICE, ALMA MÍA, A YAHVEH,, (Mi,,15)", sC: "as"},</v>
      </c>
      <c r="M45" s="218" t="str">
        <f t="shared" si="30"/>
        <v>(</v>
      </c>
      <c r="N45" s="183" t="str">
        <f t="shared" si="31"/>
        <v>Mi</v>
      </c>
      <c r="O45" s="216" t="str">
        <f t="shared" si="32"/>
        <v>,</v>
      </c>
      <c r="P45" s="225" t="str">
        <f t="shared" si="33"/>
        <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B46" t="s">
        <v>2282</v>
      </c>
      <c r="C46" s="284" t="s">
        <v>2778</v>
      </c>
      <c r="D46" s="227" t="s">
        <v>1112</v>
      </c>
      <c r="E46" s="227" t="s">
        <v>1121</v>
      </c>
      <c r="F46" s="227"/>
      <c r="G46" s="227"/>
      <c r="H46" s="227"/>
      <c r="I46" s="227"/>
      <c r="J46" s="227"/>
      <c r="K46" s="227"/>
      <c r="L46" s="210" t="str">
        <f>IF(C46="","",_xlfn.CONCAT("            { line: ","""",C46,", ",M46:AN46,""", sC: ","""",B46,"""},  ]},"))</f>
        <v xml:space="preserve">            { line: "NO OLVIDES SUS AMORES., (La,m,15)", sC: "as"},  ]},</v>
      </c>
      <c r="M46" s="218" t="str">
        <f t="shared" si="30"/>
        <v>(</v>
      </c>
      <c r="N46" s="183" t="str">
        <f t="shared" si="31"/>
        <v>La</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5" thickTop="1" thickBot="1">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hidden="1" thickTop="1" thickBot="1">
      <c r="A48">
        <v>1</v>
      </c>
      <c r="C48" s="13"/>
      <c r="D48" s="257"/>
      <c r="E48" s="257"/>
      <c r="F48" s="258"/>
      <c r="G48" s="258"/>
      <c r="H48" s="257"/>
      <c r="I48" s="257"/>
      <c r="J48" s="296"/>
      <c r="K48" s="296"/>
      <c r="L48" s="271" t="str">
        <f>IF(C48="","",_xlfn.CONCAT("            { line: ","""",C48,", ",M48:AN48,""", sC: ","""",B48,"""},"))</f>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hidden="1" thickTop="1" thickBot="1">
      <c r="A49">
        <f>+A48+1</f>
        <v>2</v>
      </c>
      <c r="C49" s="13"/>
      <c r="D49" s="257"/>
      <c r="E49" s="257"/>
      <c r="F49" s="258"/>
      <c r="G49" s="258"/>
      <c r="H49" s="257"/>
      <c r="I49" s="257"/>
      <c r="J49" s="296"/>
      <c r="K49" s="296"/>
      <c r="L49" s="271" t="str">
        <f t="shared" ref="L49:L61" si="58">IF(C49="","",_xlfn.CONCAT("            { line: ","""",C49,", ",M49:AN49,""", sC: ","""",B49,"""},"))</f>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hidden="1" thickTop="1" thickBot="1">
      <c r="A50">
        <f t="shared" ref="A50:A61" si="59">+A49+1</f>
        <v>3</v>
      </c>
      <c r="C50" s="13"/>
      <c r="D50" s="257"/>
      <c r="E50" s="257"/>
      <c r="F50" s="258"/>
      <c r="G50" s="258"/>
      <c r="H50" s="257"/>
      <c r="I50" s="257"/>
      <c r="J50" s="296"/>
      <c r="K50" s="296"/>
      <c r="L50" s="271" t="str">
        <f t="shared" si="58"/>
        <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hidden="1" thickTop="1" thickBot="1">
      <c r="A51">
        <f t="shared" si="59"/>
        <v>4</v>
      </c>
      <c r="C51" s="13"/>
      <c r="D51" s="257"/>
      <c r="E51" s="257"/>
      <c r="F51" s="258"/>
      <c r="G51" s="258"/>
      <c r="H51" s="257"/>
      <c r="I51" s="257"/>
      <c r="J51" s="296"/>
      <c r="K51" s="296"/>
      <c r="L51" s="271" t="str">
        <f t="shared" si="58"/>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hidden="1" thickTop="1" thickBot="1">
      <c r="A52">
        <f t="shared" si="59"/>
        <v>5</v>
      </c>
      <c r="C52" s="13"/>
      <c r="D52" s="257"/>
      <c r="E52" s="257"/>
      <c r="F52" s="258"/>
      <c r="G52" s="258"/>
      <c r="H52" s="257"/>
      <c r="I52" s="257"/>
      <c r="J52" s="296"/>
      <c r="K52" s="296"/>
      <c r="L52" s="271" t="str">
        <f t="shared" si="58"/>
        <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hidden="1" thickTop="1" thickBot="1">
      <c r="A53">
        <f t="shared" si="59"/>
        <v>6</v>
      </c>
      <c r="C53" s="13"/>
      <c r="D53" s="257"/>
      <c r="E53" s="257"/>
      <c r="F53" s="258"/>
      <c r="G53" s="258"/>
      <c r="H53" s="257"/>
      <c r="I53" s="257"/>
      <c r="J53" s="296"/>
      <c r="K53" s="296"/>
      <c r="L53" s="271" t="str">
        <f t="shared" si="58"/>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hidden="1" thickTop="1" thickBot="1">
      <c r="A54">
        <f t="shared" si="59"/>
        <v>7</v>
      </c>
      <c r="B54" t="s">
        <v>1079</v>
      </c>
      <c r="C54" s="13"/>
      <c r="D54" s="257"/>
      <c r="E54" s="257"/>
      <c r="F54" s="258"/>
      <c r="G54" s="258"/>
      <c r="H54" s="257"/>
      <c r="I54" s="257"/>
      <c r="J54" s="296"/>
      <c r="K54" s="296"/>
      <c r="L54" s="271" t="str">
        <f t="shared" si="58"/>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hidden="1" thickTop="1" thickBot="1">
      <c r="A55">
        <f t="shared" si="59"/>
        <v>8</v>
      </c>
      <c r="C55" s="13"/>
      <c r="D55" s="257"/>
      <c r="E55" s="257"/>
      <c r="F55" s="258"/>
      <c r="G55" s="258"/>
      <c r="H55" s="257"/>
      <c r="I55" s="257"/>
      <c r="J55" s="296"/>
      <c r="K55" s="296"/>
      <c r="L55" s="271" t="str">
        <f t="shared" si="58"/>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hidden="1" thickTop="1" thickBot="1">
      <c r="A56">
        <f t="shared" si="59"/>
        <v>9</v>
      </c>
      <c r="B56" t="s">
        <v>2282</v>
      </c>
      <c r="C56" s="13"/>
      <c r="D56" s="257"/>
      <c r="E56" s="257"/>
      <c r="F56" s="258"/>
      <c r="G56" s="258"/>
      <c r="H56" s="257"/>
      <c r="I56" s="257"/>
      <c r="J56" s="296"/>
      <c r="K56" s="296"/>
      <c r="L56" s="282" t="str">
        <f t="shared" si="58"/>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hidden="1" thickTop="1" thickBot="1">
      <c r="A57">
        <f t="shared" si="59"/>
        <v>10</v>
      </c>
      <c r="B57" t="s">
        <v>2282</v>
      </c>
      <c r="C57" s="13"/>
      <c r="D57" s="257"/>
      <c r="E57" s="257"/>
      <c r="F57" s="258"/>
      <c r="G57" s="258"/>
      <c r="H57" s="257"/>
      <c r="I57" s="257"/>
      <c r="J57" s="296"/>
      <c r="K57" s="296"/>
      <c r="L57" s="282" t="str">
        <f t="shared" si="58"/>
        <v/>
      </c>
      <c r="M57" s="218" t="str">
        <f t="shared" si="7"/>
        <v/>
      </c>
      <c r="N57" s="183" t="str">
        <f t="shared" si="1"/>
        <v/>
      </c>
      <c r="O57" s="216" t="str">
        <f t="shared" si="8"/>
        <v/>
      </c>
      <c r="P57" s="225" t="str">
        <f t="shared" si="2"/>
        <v/>
      </c>
      <c r="Q57" s="217" t="str">
        <f t="shared" si="9"/>
        <v/>
      </c>
      <c r="R57" s="168" t="str">
        <f t="shared" si="10"/>
        <v/>
      </c>
      <c r="S57" s="218" t="str">
        <f t="shared" si="11"/>
        <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hidden="1" thickTop="1" thickBot="1">
      <c r="A58">
        <f t="shared" si="59"/>
        <v>11</v>
      </c>
      <c r="B58" t="s">
        <v>2282</v>
      </c>
      <c r="C58" s="13"/>
      <c r="D58" s="257"/>
      <c r="E58" s="257"/>
      <c r="F58" s="258"/>
      <c r="G58" s="258"/>
      <c r="H58" s="257"/>
      <c r="I58" s="257"/>
      <c r="J58" s="296"/>
      <c r="K58" s="296"/>
      <c r="L58" s="282" t="str">
        <f t="shared" si="58"/>
        <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hidden="1" thickTop="1" thickBot="1">
      <c r="A59">
        <f t="shared" si="59"/>
        <v>12</v>
      </c>
      <c r="B59" t="s">
        <v>2286</v>
      </c>
      <c r="C59" s="13"/>
      <c r="D59" s="257"/>
      <c r="E59" s="257"/>
      <c r="F59" s="258"/>
      <c r="G59" s="258"/>
      <c r="H59" s="257"/>
      <c r="I59" s="257"/>
      <c r="J59" s="296"/>
      <c r="K59" s="296"/>
      <c r="L59" s="282" t="str">
        <f t="shared" si="58"/>
        <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hidden="1" thickTop="1" thickBot="1">
      <c r="A60">
        <f t="shared" si="59"/>
        <v>13</v>
      </c>
      <c r="B60" t="s">
        <v>2282</v>
      </c>
      <c r="C60" s="13"/>
      <c r="D60" s="257"/>
      <c r="E60" s="257"/>
      <c r="F60" s="258"/>
      <c r="G60" s="258"/>
      <c r="H60" s="257"/>
      <c r="I60" s="257"/>
      <c r="J60" s="296"/>
      <c r="K60" s="296"/>
      <c r="L60" s="282" t="str">
        <f t="shared" si="58"/>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hidden="1" thickTop="1" thickBot="1">
      <c r="A61">
        <f t="shared" si="59"/>
        <v>14</v>
      </c>
      <c r="B61" t="s">
        <v>2282</v>
      </c>
      <c r="C61" s="13"/>
      <c r="D61" s="257"/>
      <c r="E61" s="257"/>
      <c r="F61" s="258"/>
      <c r="G61" s="258"/>
      <c r="H61" s="257"/>
      <c r="I61" s="257"/>
      <c r="J61" s="296"/>
      <c r="K61" s="296"/>
      <c r="L61" s="282" t="str">
        <f t="shared" si="58"/>
        <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2.5" customHeight="1" thickTop="1" thickBot="1">
      <c r="B62" s="211"/>
      <c r="C62" s="211"/>
      <c r="D62" s="223"/>
      <c r="E62" s="223"/>
      <c r="F62" s="223"/>
      <c r="G62" s="223"/>
      <c r="H62" s="223"/>
      <c r="I62" s="223"/>
      <c r="J62" s="223"/>
      <c r="K62" s="223"/>
      <c r="L62" s="211" t="s">
        <v>2314</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 customHeight="1" thickTop="1">
      <c r="B63" s="211"/>
      <c r="C63" s="211"/>
      <c r="D63" s="211"/>
      <c r="E63" s="211"/>
      <c r="F63" s="211"/>
      <c r="G63" s="211"/>
      <c r="H63" s="211"/>
      <c r="I63" s="211"/>
      <c r="J63" s="211"/>
      <c r="K63" s="211"/>
      <c r="L63" s="213" t="str">
        <f ca="1">_xlfn.CONCAT("]}, // ULTIMA LINEA DEL CANTO: ",L1)</f>
        <v>]}, // ULTIMA LINEA DEL CANTO: BENDICE, ALMA MÍA, A YAHVEH</v>
      </c>
      <c r="M63" s="211"/>
    </row>
    <row r="64" spans="1:40" ht="20.5">
      <c r="L64" s="214" t="s">
        <v>2316</v>
      </c>
      <c r="M64" s="166"/>
    </row>
    <row r="65" spans="13:13">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AE847F7-DE6A-4FAC-B875-A0D3149F4C2A}">
          <x14:formula1>
            <xm:f>List!$B$1:$B$4</xm:f>
          </x14:formula1>
          <xm:sqref>C12</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B4019-261B-4B66-BCB8-DA63189EA2CE}">
  <sheetPr codeName="Sheet46">
    <tabColor rgb="FF00B0F0"/>
  </sheetPr>
  <dimension ref="A1:AN61"/>
  <sheetViews>
    <sheetView tabSelected="1" zoomScale="85" zoomScaleNormal="85" workbookViewId="0">
      <pane xSplit="2" ySplit="1" topLeftCell="C33" activePane="bottomRight" state="frozen"/>
      <selection pane="topRight" activeCell="C1" sqref="C1"/>
      <selection pane="bottomLeft" activeCell="A2" sqref="A2"/>
      <selection pane="bottomRight" activeCell="E58" sqref="E58"/>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27</v>
      </c>
      <c r="E1" s="148"/>
      <c r="F1" s="148"/>
      <c r="G1" s="148"/>
      <c r="H1" s="148"/>
      <c r="I1" s="148"/>
      <c r="J1" s="148"/>
      <c r="K1" s="148"/>
      <c r="L1" s="165" t="str">
        <f ca="1">VLOOKUP(C1,'Codigo Canto'!A3:AQ236,38,FALSE)</f>
        <v>BENDITA ERES TÚ, MARÍA</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BENDITA ERES TÚ, MARÍA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benditaerestumaria</v>
      </c>
      <c r="L7" s="164" t="str">
        <f ca="1">_xlfn.CONCAT("        id: ","""",C7,"""",",")</f>
        <v xml:space="preserve">        id: "benditaerestumaria",</v>
      </c>
    </row>
    <row r="8" spans="2:32" ht="23">
      <c r="C8" t="str">
        <f ca="1">PROPER(L1)</f>
        <v>Bendita Eres Tú, María</v>
      </c>
      <c r="L8" s="164" t="str">
        <f ca="1">_xlfn.CONCAT("        tt: ","""",C8,"""",",")</f>
        <v xml:space="preserve">        tt: "Bendita Eres Tú, María",</v>
      </c>
    </row>
    <row r="9" spans="2:32" ht="23">
      <c r="C9" t="str">
        <f ca="1">PROPER(L1)</f>
        <v>Bendita Eres Tú, María</v>
      </c>
      <c r="L9" s="164" t="str">
        <f ca="1">_xlfn.CONCAT("        title: ","""",C9,"""",",")</f>
        <v xml:space="preserve">        title: "Bendita Eres Tú, María",</v>
      </c>
    </row>
    <row r="10" spans="2:32" ht="23">
      <c r="C10" t="str">
        <f ca="1">VLOOKUP(C1,'Codigo Canto'!A3:AQ236,12,FALSE)</f>
        <v>Lucas 1,42-45</v>
      </c>
      <c r="L10" s="164" t="str">
        <f ca="1">_xlfn.CONCAT("        ","subtitle: ","""",C10,"""",",")</f>
        <v xml:space="preserve">        subtitle: "Lucas 1,42-45",</v>
      </c>
    </row>
    <row r="11" spans="2:32" ht="23">
      <c r="C11" t="str">
        <f ca="1">VLOOKUP(C1,Codigo!A3:AP240,42,FALSE)</f>
        <v>category: ["PreCatecumenado","Penitencial"],</v>
      </c>
      <c r="L11" s="164" t="str">
        <f ca="1">_xlfn.CONCAT("        ",C11)</f>
        <v xml:space="preserve">        category: ["PreCatecumenado","Penitencial"],</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27</v>
      </c>
      <c r="L15" s="164" t="str">
        <f ca="1">_xlfn.CONCAT("        dbno: ","""",C15,"""",",")</f>
        <v xml:space="preserve">        dbno: "27",</v>
      </c>
    </row>
    <row r="16" spans="2:32" ht="23">
      <c r="L16" s="164" t="str">
        <f>_xlfn.CONCAT("        notes: ","""",C16,"""",",")</f>
        <v xml:space="preserve">        notes: "",</v>
      </c>
    </row>
    <row r="17" spans="1:40" ht="23">
      <c r="C17" t="s">
        <v>2347</v>
      </c>
      <c r="L17" s="164" t="str">
        <f>_xlfn.CONCAT("        mant: ","""",C17,"""",",")</f>
        <v xml:space="preserve">        mant: "Si",</v>
      </c>
    </row>
    <row r="18" spans="1:40" ht="23">
      <c r="C18" t="str">
        <f ca="1">C7</f>
        <v>benditaerestumaria</v>
      </c>
      <c r="L18" s="164" t="str">
        <f ca="1">_xlfn.CONCAT("        audioSrc: ","""/audio/",C18,".mp3""",",")</f>
        <v xml:space="preserve">        audioSrc: "/audio/benditaerestumaria.mp3",</v>
      </c>
    </row>
    <row r="19" spans="1:40" ht="23">
      <c r="L19" s="48" t="s">
        <v>2278</v>
      </c>
    </row>
    <row r="20" spans="1:40" ht="23">
      <c r="L20" s="164" t="s">
        <v>2274</v>
      </c>
    </row>
    <row r="21" spans="1:40" ht="23">
      <c r="L21" s="164" t="s">
        <v>2275</v>
      </c>
    </row>
    <row r="22" spans="1:40" ht="23">
      <c r="L22" s="164" t="s">
        <v>2276</v>
      </c>
    </row>
    <row r="23" spans="1:40" ht="23">
      <c r="L23" s="164" t="s">
        <v>2788</v>
      </c>
    </row>
    <row r="24" spans="1:40" ht="23">
      <c r="L24" s="164" t="s">
        <v>2787</v>
      </c>
    </row>
    <row r="25" spans="1:40" ht="23">
      <c r="B25">
        <f ca="1">+C1-1</f>
        <v>26</v>
      </c>
      <c r="C25" t="str">
        <f ca="1">VLOOKUP(B25,Buscador!A3:AP240,31,FALSE)</f>
        <v>/resucito/src/index.html?canto=bendicealmamiaayahveh</v>
      </c>
      <c r="L25" s="164" t="str">
        <f ca="1">_xlfn.CONCAT("        ant: ","""",C25,"""",",")</f>
        <v xml:space="preserve">        ant: "/resucito/src/index.html?canto=bendicealmamiaayahveh",</v>
      </c>
    </row>
    <row r="26" spans="1:40" ht="23">
      <c r="B26">
        <f ca="1">+C1+1</f>
        <v>28</v>
      </c>
      <c r="C26" t="str">
        <f ca="1">VLOOKUP(B26,Buscador!A3:AP240,31,FALSE)</f>
        <v>/resucito/src/index.html?canto=benditoeressenor</v>
      </c>
      <c r="L26" s="164" t="str">
        <f ca="1">_xlfn.CONCAT("        sig: ","""",C26,"""",",")</f>
        <v xml:space="preserve">        sig: "/resucito/src/index.html?canto=benditoeressenor",</v>
      </c>
    </row>
    <row r="27" spans="1:40" ht="23">
      <c r="L27" s="48" t="s">
        <v>2279</v>
      </c>
    </row>
    <row r="28" spans="1:40" ht="36" thickBot="1">
      <c r="C28" s="335"/>
      <c r="D28" s="335"/>
      <c r="E28" s="335"/>
      <c r="F28" s="335"/>
      <c r="G28" s="335"/>
      <c r="H28" s="335"/>
      <c r="I28" s="335"/>
      <c r="J28" s="335"/>
      <c r="K28" s="335"/>
      <c r="L28" s="212" t="s">
        <v>2313</v>
      </c>
    </row>
    <row r="29" spans="1:40" ht="24.5" thickTop="1" thickBot="1">
      <c r="A29">
        <v>1</v>
      </c>
      <c r="B29" t="s">
        <v>2540</v>
      </c>
      <c r="C29" s="13" t="s">
        <v>2789</v>
      </c>
      <c r="D29" s="257" t="s">
        <v>1112</v>
      </c>
      <c r="E29" s="257" t="s">
        <v>1121</v>
      </c>
      <c r="F29" s="269" t="s">
        <v>1122</v>
      </c>
      <c r="G29" s="258"/>
      <c r="H29" s="257" t="s">
        <v>1112</v>
      </c>
      <c r="I29" s="257" t="s">
        <v>1121</v>
      </c>
      <c r="J29" s="270"/>
      <c r="K29" s="296"/>
      <c r="L29" s="271" t="str">
        <f t="shared" ref="L29:L43" si="0">IF(C29="","",_xlfn.CONCAT("            { line: ","""",C29,", ",M29:AN29,""", sC: ","""",B29,"""},"))</f>
        <v xml:space="preserve">            { line: "Bendita eres tú, María,, (La,m,15)(Sol,,250)(La,m,350)", sC: "tc"},</v>
      </c>
      <c r="M29" s="218" t="str">
        <f>IF(N29="","","(")</f>
        <v>(</v>
      </c>
      <c r="N29" s="183" t="str">
        <f t="shared" ref="N29:N58" si="1">IF(D29="","",D29)</f>
        <v>La</v>
      </c>
      <c r="O29" s="216" t="str">
        <f>IF(N29="","",",")</f>
        <v>,</v>
      </c>
      <c r="P29" s="225" t="str">
        <f t="shared" ref="P29:P58" si="2">IF(E29="","",E29)</f>
        <v>m</v>
      </c>
      <c r="Q29" s="217" t="str">
        <f>IF(N29="","",",")</f>
        <v>,</v>
      </c>
      <c r="R29" s="168">
        <f>IF(N29="","",15)</f>
        <v>15</v>
      </c>
      <c r="S29" s="218" t="str">
        <f>IF(N29="","",")")</f>
        <v>)</v>
      </c>
      <c r="T29" s="219" t="str">
        <f>IF(U29="","","(")</f>
        <v>(</v>
      </c>
      <c r="U29" s="181" t="str">
        <f t="shared" ref="U29:U58" si="3">IF(F29="","",F29)</f>
        <v>Sol</v>
      </c>
      <c r="V29" s="185" t="str">
        <f>IF(U29="","",",")</f>
        <v>,</v>
      </c>
      <c r="W29" s="177" t="str">
        <f t="shared" ref="W29:W58" si="4">IF(G29="","",G29)</f>
        <v/>
      </c>
      <c r="X29" s="185" t="str">
        <f>IF(U29="","",",")</f>
        <v>,</v>
      </c>
      <c r="Y29" s="185">
        <f>IF(U29="","",250)</f>
        <v>250</v>
      </c>
      <c r="Z29" s="218" t="str">
        <f>IF(U29="","",")")</f>
        <v>)</v>
      </c>
      <c r="AA29" s="175" t="str">
        <f>IF(AB29="","","(")</f>
        <v>(</v>
      </c>
      <c r="AB29" s="183" t="str">
        <f t="shared" ref="AB29:AB58" si="5">IF(H29="","",H29)</f>
        <v>La</v>
      </c>
      <c r="AC29" s="184" t="str">
        <f>IF(AB29="","",",")</f>
        <v>,</v>
      </c>
      <c r="AD29" s="225" t="str">
        <f>IF(I29="","",I29)</f>
        <v>m</v>
      </c>
      <c r="AE29" s="176" t="str">
        <f>IF(AB29="","",",")</f>
        <v>,</v>
      </c>
      <c r="AF29" s="168">
        <f>IF(AB29="","",350)</f>
        <v>350</v>
      </c>
      <c r="AG29" s="168" t="str">
        <f>IF(AB29="","",")")</f>
        <v>)</v>
      </c>
      <c r="AH29" s="179" t="str">
        <f>IF(AI29="","","(")</f>
        <v/>
      </c>
      <c r="AI29" s="256" t="str">
        <f t="shared" ref="AI29:AI58" si="6">IF(J29="","",J29)</f>
        <v/>
      </c>
      <c r="AJ29" s="185" t="str">
        <f>IF(AI29="","",",")</f>
        <v/>
      </c>
      <c r="AK29" s="185" t="str">
        <f>IF(K29="","",K29)</f>
        <v/>
      </c>
      <c r="AL29" s="185" t="str">
        <f>IF(AI29="","",",")</f>
        <v/>
      </c>
      <c r="AM29" s="185" t="str">
        <f>IF(AI29="","",450)</f>
        <v/>
      </c>
      <c r="AN29" s="185" t="str">
        <f>IF(AI29="","",")")</f>
        <v/>
      </c>
    </row>
    <row r="30" spans="1:40" ht="24.5" thickTop="1" thickBot="1">
      <c r="A30">
        <f>+A29+1</f>
        <v>2</v>
      </c>
      <c r="C30" s="13" t="s">
        <v>2790</v>
      </c>
      <c r="D30" s="257" t="s">
        <v>1122</v>
      </c>
      <c r="E30" s="257"/>
      <c r="F30" s="258" t="s">
        <v>1112</v>
      </c>
      <c r="G30" s="258" t="s">
        <v>1121</v>
      </c>
      <c r="H30" s="257"/>
      <c r="I30" s="257"/>
      <c r="J30" s="296"/>
      <c r="K30" s="296"/>
      <c r="L30" s="271" t="str">
        <f t="shared" si="0"/>
        <v xml:space="preserve">            { line: "entre todas las mujeres, María., (Sol,,15)(La,m,250)", sC: ""},</v>
      </c>
      <c r="M30" s="218" t="str">
        <f t="shared" ref="M30:M58" si="7">IF(N30="","","(")</f>
        <v>(</v>
      </c>
      <c r="N30" s="183" t="str">
        <f t="shared" si="1"/>
        <v>Sol</v>
      </c>
      <c r="O30" s="216" t="str">
        <f t="shared" ref="O30:O58" si="8">IF(N30="","",",")</f>
        <v>,</v>
      </c>
      <c r="P30" s="225" t="str">
        <f t="shared" si="2"/>
        <v/>
      </c>
      <c r="Q30" s="217" t="str">
        <f t="shared" ref="Q30:Q58" si="9">IF(N30="","",",")</f>
        <v>,</v>
      </c>
      <c r="R30" s="168">
        <f t="shared" ref="R30:R58" si="10">IF(N30="","",15)</f>
        <v>15</v>
      </c>
      <c r="S30" s="218" t="str">
        <f t="shared" ref="S30:S58" si="11">IF(N30="","",")")</f>
        <v>)</v>
      </c>
      <c r="T30" s="219" t="str">
        <f t="shared" ref="T30:T58" si="12">IF(U30="","","(")</f>
        <v>(</v>
      </c>
      <c r="U30" s="181" t="str">
        <f t="shared" si="3"/>
        <v>La</v>
      </c>
      <c r="V30" s="185" t="str">
        <f t="shared" ref="V30:V58" si="13">IF(U30="","",",")</f>
        <v>,</v>
      </c>
      <c r="W30" s="177" t="str">
        <f t="shared" si="4"/>
        <v>m</v>
      </c>
      <c r="X30" s="185" t="str">
        <f t="shared" ref="X30:X58" si="14">IF(U30="","",",")</f>
        <v>,</v>
      </c>
      <c r="Y30" s="185">
        <f t="shared" ref="Y30:Y58" si="15">IF(U30="","",250)</f>
        <v>250</v>
      </c>
      <c r="Z30" s="218" t="str">
        <f t="shared" ref="Z30:Z58" si="16">IF(U30="","",")")</f>
        <v>)</v>
      </c>
      <c r="AA30" s="175" t="str">
        <f t="shared" ref="AA30:AA58" si="17">IF(AB30="","","(")</f>
        <v/>
      </c>
      <c r="AB30" s="183" t="str">
        <f t="shared" si="5"/>
        <v/>
      </c>
      <c r="AC30" s="184" t="str">
        <f t="shared" ref="AC30:AC58" si="18">IF(AB30="","",",")</f>
        <v/>
      </c>
      <c r="AD30" s="225" t="str">
        <f t="shared" ref="AD30:AD58" si="19">IF(I30="","",I30)</f>
        <v/>
      </c>
      <c r="AE30" s="176" t="str">
        <f t="shared" ref="AE30:AE58" si="20">IF(AB30="","",",")</f>
        <v/>
      </c>
      <c r="AF30" s="168" t="str">
        <f t="shared" ref="AF30:AF58" si="21">IF(AB30="","",350)</f>
        <v/>
      </c>
      <c r="AG30" s="168" t="str">
        <f t="shared" ref="AG30:AG58" si="22">IF(AB30="","",")")</f>
        <v/>
      </c>
      <c r="AH30" s="179" t="str">
        <f t="shared" ref="AH30:AH58" si="23">IF(AI30="","","(")</f>
        <v/>
      </c>
      <c r="AI30" s="256" t="str">
        <f t="shared" si="6"/>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1:40" ht="24.5" thickTop="1" thickBot="1">
      <c r="A31">
        <f t="shared" ref="A31:A43" si="29">+A30+1</f>
        <v>3</v>
      </c>
      <c r="C31" s="13" t="s">
        <v>2791</v>
      </c>
      <c r="D31" s="257" t="s">
        <v>1122</v>
      </c>
      <c r="E31" s="257"/>
      <c r="F31" s="258" t="s">
        <v>1112</v>
      </c>
      <c r="G31" s="258" t="s">
        <v>1121</v>
      </c>
      <c r="H31" s="257"/>
      <c r="I31" s="257"/>
      <c r="J31" s="296"/>
      <c r="K31" s="296"/>
      <c r="L31" s="271" t="str">
        <f t="shared" si="0"/>
        <v xml:space="preserve">            { line: "Y bendito es el fruto, María,, (Sol,,15)(La,m,250)", sC: ""},</v>
      </c>
      <c r="M31" s="218" t="str">
        <f t="shared" si="7"/>
        <v>(</v>
      </c>
      <c r="N31" s="183" t="str">
        <f t="shared" si="1"/>
        <v>Sol</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C32" s="13" t="s">
        <v>2792</v>
      </c>
      <c r="D32" s="257" t="s">
        <v>1122</v>
      </c>
      <c r="E32" s="257"/>
      <c r="F32" s="258" t="s">
        <v>1112</v>
      </c>
      <c r="G32" s="258" t="s">
        <v>1121</v>
      </c>
      <c r="H32" s="257"/>
      <c r="I32" s="257"/>
      <c r="J32" s="296"/>
      <c r="K32" s="296"/>
      <c r="L32" s="271" t="str">
        <f t="shared" si="0"/>
        <v xml:space="preserve">            { line: "el fruto de tu seno, Jesús., (Sol,,15)(La,m,250)",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2793</v>
      </c>
      <c r="D33" s="257" t="s">
        <v>1113</v>
      </c>
      <c r="E33" s="257"/>
      <c r="F33" s="258" t="s">
        <v>1111</v>
      </c>
      <c r="G33" s="258"/>
      <c r="H33" s="257"/>
      <c r="I33" s="257"/>
      <c r="J33" s="296"/>
      <c r="K33" s="296"/>
      <c r="L33" s="271" t="str">
        <f>IF(C33="","",_xlfn.CONCAT("            { line: ","""",C33,", ",M33:AN33,""", sC: ","""",B33,"""},"))</f>
        <v xml:space="preserve">            { line: "María, tú has creído., (Fa,,15)(Mi,,250)",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6</v>
      </c>
      <c r="B35" t="s">
        <v>2584</v>
      </c>
      <c r="C35" s="13" t="s">
        <v>2794</v>
      </c>
      <c r="D35" s="257" t="s">
        <v>1112</v>
      </c>
      <c r="E35" s="257" t="s">
        <v>1121</v>
      </c>
      <c r="F35" s="258"/>
      <c r="G35" s="258"/>
      <c r="H35" s="257"/>
      <c r="I35" s="257"/>
      <c r="J35" s="296"/>
      <c r="K35" s="296"/>
      <c r="L35" s="271" t="str">
        <f>IF(C35="","",_xlfn.CONCAT("            { line: ","""",C35,", ",M35:AN35,""", sC: ","""",B35,"""},"))</f>
        <v xml:space="preserve">            { line: "Y CÓMO ES QUE LA MADRE DEL SEÑOR, (La,m,15)", sC: "ta as"},</v>
      </c>
      <c r="M35" s="218" t="str">
        <f t="shared" si="7"/>
        <v>(</v>
      </c>
      <c r="N35" s="183" t="str">
        <f t="shared" si="1"/>
        <v>La</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7</v>
      </c>
      <c r="B36" t="s">
        <v>2282</v>
      </c>
      <c r="C36" s="13" t="s">
        <v>2795</v>
      </c>
      <c r="D36" s="257" t="s">
        <v>1122</v>
      </c>
      <c r="E36" s="257"/>
      <c r="F36" s="258" t="s">
        <v>1112</v>
      </c>
      <c r="G36" s="258" t="s">
        <v>1121</v>
      </c>
      <c r="H36" s="257"/>
      <c r="I36" s="257"/>
      <c r="J36" s="296"/>
      <c r="K36" s="296"/>
      <c r="L36" s="271" t="str">
        <f t="shared" si="0"/>
        <v xml:space="preserve">            { line: "VIENE A MÍ, VIENE A MÍ., (Sol,,15)(La,m,250)", sC: "as"},</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8</v>
      </c>
      <c r="B38" t="s">
        <v>2540</v>
      </c>
      <c r="C38" s="13" t="s">
        <v>2796</v>
      </c>
      <c r="D38" s="257" t="s">
        <v>1112</v>
      </c>
      <c r="E38" s="257" t="s">
        <v>1121</v>
      </c>
      <c r="F38" s="258" t="s">
        <v>1111</v>
      </c>
      <c r="G38" s="258"/>
      <c r="H38" s="257"/>
      <c r="I38" s="257"/>
      <c r="J38" s="296"/>
      <c r="K38" s="296"/>
      <c r="L38" s="271" t="str">
        <f t="shared" si="0"/>
        <v xml:space="preserve">            { line: "Porque apenas he sentido tu voz,, (La,m,15)(Mi,,250)",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9</v>
      </c>
      <c r="C39" s="13" t="s">
        <v>2797</v>
      </c>
      <c r="D39" s="257" t="s">
        <v>1114</v>
      </c>
      <c r="E39" s="257" t="s">
        <v>1121</v>
      </c>
      <c r="F39" s="258" t="s">
        <v>1111</v>
      </c>
      <c r="G39" s="258"/>
      <c r="H39" s="257"/>
      <c r="I39" s="257"/>
      <c r="J39" s="296"/>
      <c r="K39" s="296"/>
      <c r="L39" s="271" t="str">
        <f>IF(C39="","",_xlfn.CONCAT("            { line: ","""",C39,", ",M39:AN39,""", sC: ","""",B39,"""},"))</f>
        <v xml:space="preserve">            { line: "algo se ha movido dentro de mí,, (Re,m,15)(Mi,,250)",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C40" s="13" t="s">
        <v>2798</v>
      </c>
      <c r="D40" s="257" t="s">
        <v>1114</v>
      </c>
      <c r="E40" s="257" t="s">
        <v>1121</v>
      </c>
      <c r="F40" s="258" t="s">
        <v>1111</v>
      </c>
      <c r="G40" s="258"/>
      <c r="H40" s="257"/>
      <c r="I40" s="257"/>
      <c r="J40" s="296"/>
      <c r="K40" s="296"/>
      <c r="L40" s="271" t="str">
        <f t="shared" si="0"/>
        <v xml:space="preserve">            { line: "mi niño ha exultado de gozo., (Re,m,15)(Mi,,250)",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+A40+1</f>
        <v>11</v>
      </c>
      <c r="B42" t="s">
        <v>2584</v>
      </c>
      <c r="C42" s="13" t="s">
        <v>2799</v>
      </c>
      <c r="D42" s="257" t="s">
        <v>1112</v>
      </c>
      <c r="E42" s="257" t="s">
        <v>1121</v>
      </c>
      <c r="F42" s="258" t="s">
        <v>1113</v>
      </c>
      <c r="G42" s="258"/>
      <c r="H42" s="257"/>
      <c r="I42" s="257"/>
      <c r="J42" s="296"/>
      <c r="K42" s="296"/>
      <c r="L42" s="271" t="str">
        <f t="shared" si="0"/>
        <v xml:space="preserve">            { line: "MARÍA, BENDITA MARÍA,, (La,m,15)(Fa,,250)", sC: "ta as"},</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12</v>
      </c>
      <c r="B43" t="s">
        <v>2282</v>
      </c>
      <c r="C43" s="13" t="s">
        <v>2800</v>
      </c>
      <c r="D43" s="257" t="s">
        <v>1111</v>
      </c>
      <c r="E43" s="257"/>
      <c r="F43" s="258"/>
      <c r="G43" s="258"/>
      <c r="H43" s="257"/>
      <c r="I43" s="257"/>
      <c r="J43" s="296"/>
      <c r="K43" s="296"/>
      <c r="L43" s="271" t="str">
        <f t="shared" si="0"/>
        <v xml:space="preserve">            { line: "TÚ HAS CREÍDO LA PALABRA DEL SEÑOR., (Mi,,15)", sC: "as"},</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6.5" thickTop="1" thickBot="1">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C45" s="203" t="s">
        <v>2422</v>
      </c>
      <c r="D45" s="224"/>
      <c r="E45" s="224"/>
      <c r="F45" s="224"/>
      <c r="G45" s="224"/>
      <c r="H45" s="224"/>
      <c r="I45" s="224"/>
      <c r="J45" s="224"/>
      <c r="K45" s="224"/>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B46" t="s">
        <v>2584</v>
      </c>
      <c r="C46" s="285" t="s">
        <v>2794</v>
      </c>
      <c r="D46" s="227" t="s">
        <v>1112</v>
      </c>
      <c r="E46" s="227" t="s">
        <v>1121</v>
      </c>
      <c r="F46" s="227"/>
      <c r="G46" s="227"/>
      <c r="H46" s="227"/>
      <c r="I46" s="227"/>
      <c r="J46" s="227"/>
      <c r="K46" s="227"/>
      <c r="L46" s="283" t="str">
        <f>IF(C46="","",_xlfn.CONCAT("       triggerLine: ","""",C46,", ",M46:AN46,""", sC: ","""",B46,""", lines: ["))</f>
        <v xml:space="preserve">       triggerLine: "Y CÓMO ES QUE LA MADRE DEL SEÑOR, (La,m,15)", sC: "ta as", lines: [</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B47" t="s">
        <v>2282</v>
      </c>
      <c r="C47" s="285" t="s">
        <v>2795</v>
      </c>
      <c r="D47" s="227" t="s">
        <v>1122</v>
      </c>
      <c r="E47" s="227"/>
      <c r="F47" s="227" t="s">
        <v>1112</v>
      </c>
      <c r="G47" s="227" t="s">
        <v>1121</v>
      </c>
      <c r="H47" s="227"/>
      <c r="I47" s="227"/>
      <c r="J47" s="227"/>
      <c r="K47" s="227"/>
      <c r="L47" s="210" t="str">
        <f>IF(C47="","",_xlfn.CONCAT("            { line: ","""",C47,", ",M47:AN47,""", sC: ","""",B47,"""},  ]},"))</f>
        <v xml:space="preserve">            { line: "VIENE A MÍ, VIENE A MÍ., (Sol,,15)(La,m,250)", sC: "as"},  ]},</v>
      </c>
      <c r="M47" s="218" t="str">
        <f t="shared" si="7"/>
        <v>(</v>
      </c>
      <c r="N47" s="183" t="str">
        <f t="shared" si="1"/>
        <v>Sol</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6.5" thickTop="1" thickBot="1">
      <c r="C48" s="297"/>
      <c r="D48" s="326"/>
      <c r="E48" s="326"/>
      <c r="F48" s="326"/>
      <c r="G48" s="326"/>
      <c r="H48" s="326"/>
      <c r="I48" s="326"/>
      <c r="J48" s="326"/>
      <c r="K48" s="326"/>
      <c r="L48" s="299" t="s">
        <v>2520</v>
      </c>
      <c r="M48" s="218"/>
      <c r="N48" s="183"/>
      <c r="O48" s="216"/>
      <c r="P48" s="225"/>
      <c r="Q48" s="217"/>
      <c r="R48" s="168"/>
      <c r="S48" s="218"/>
      <c r="T48" s="219"/>
      <c r="U48" s="181"/>
      <c r="V48" s="185"/>
      <c r="W48" s="177"/>
      <c r="X48" s="185"/>
      <c r="Y48" s="185"/>
      <c r="Z48" s="218"/>
      <c r="AA48" s="175"/>
      <c r="AB48" s="183"/>
      <c r="AC48" s="184"/>
      <c r="AD48" s="225"/>
      <c r="AE48" s="176"/>
      <c r="AF48" s="168"/>
      <c r="AG48" s="168"/>
      <c r="AH48" s="179"/>
      <c r="AI48" s="256"/>
      <c r="AJ48" s="185"/>
      <c r="AK48" s="185"/>
      <c r="AL48" s="185"/>
      <c r="AM48" s="185"/>
      <c r="AN48" s="185"/>
    </row>
    <row r="49" spans="2:40" ht="24.5" thickTop="1" thickBot="1">
      <c r="C49" s="203" t="s">
        <v>2422</v>
      </c>
      <c r="D49" s="224"/>
      <c r="E49" s="224"/>
      <c r="F49" s="224"/>
      <c r="G49" s="224"/>
      <c r="H49" s="224"/>
      <c r="I49" s="224"/>
      <c r="J49" s="224"/>
      <c r="K49" s="224"/>
      <c r="L49" s="208" t="s">
        <v>2411</v>
      </c>
      <c r="M49" s="218" t="str">
        <f t="shared" ref="M49:M52" si="30">IF(N49="","","(")</f>
        <v/>
      </c>
      <c r="N49" s="183" t="str">
        <f t="shared" ref="N49:N52" si="31">IF(D49="","",D49)</f>
        <v/>
      </c>
      <c r="O49" s="216" t="str">
        <f t="shared" ref="O49:O52" si="32">IF(N49="","",",")</f>
        <v/>
      </c>
      <c r="P49" s="225" t="str">
        <f t="shared" ref="P49:P52" si="33">IF(E49="","",E49)</f>
        <v/>
      </c>
      <c r="Q49" s="217" t="str">
        <f t="shared" ref="Q49:Q52" si="34">IF(N49="","",",")</f>
        <v/>
      </c>
      <c r="R49" s="168" t="str">
        <f t="shared" ref="R49:R52" si="35">IF(N49="","",15)</f>
        <v/>
      </c>
      <c r="S49" s="218" t="str">
        <f t="shared" ref="S49:S52" si="36">IF(N49="","",")")</f>
        <v/>
      </c>
      <c r="T49" s="219" t="str">
        <f t="shared" ref="T49:T52" si="37">IF(U49="","","(")</f>
        <v/>
      </c>
      <c r="U49" s="181" t="str">
        <f t="shared" ref="U49:U52" si="38">IF(F49="","",F49)</f>
        <v/>
      </c>
      <c r="V49" s="185" t="str">
        <f t="shared" ref="V49:V52" si="39">IF(U49="","",",")</f>
        <v/>
      </c>
      <c r="W49" s="177" t="str">
        <f t="shared" ref="W49:W52" si="40">IF(G49="","",G49)</f>
        <v/>
      </c>
      <c r="X49" s="185" t="str">
        <f t="shared" ref="X49:X52" si="41">IF(U49="","",",")</f>
        <v/>
      </c>
      <c r="Y49" s="185" t="str">
        <f t="shared" ref="Y49:Y52" si="42">IF(U49="","",250)</f>
        <v/>
      </c>
      <c r="Z49" s="218" t="str">
        <f t="shared" ref="Z49:Z52" si="43">IF(U49="","",")")</f>
        <v/>
      </c>
      <c r="AA49" s="175" t="str">
        <f t="shared" ref="AA49:AA52" si="44">IF(AB49="","","(")</f>
        <v/>
      </c>
      <c r="AB49" s="183" t="str">
        <f t="shared" ref="AB49:AB52" si="45">IF(H49="","",H49)</f>
        <v/>
      </c>
      <c r="AC49" s="184" t="str">
        <f t="shared" ref="AC49:AC52" si="46">IF(AB49="","",",")</f>
        <v/>
      </c>
      <c r="AD49" s="225" t="str">
        <f t="shared" ref="AD49:AD52" si="47">IF(I49="","",I49)</f>
        <v/>
      </c>
      <c r="AE49" s="176" t="str">
        <f t="shared" ref="AE49:AE52" si="48">IF(AB49="","",",")</f>
        <v/>
      </c>
      <c r="AF49" s="168" t="str">
        <f t="shared" ref="AF49:AF52" si="49">IF(AB49="","",350)</f>
        <v/>
      </c>
      <c r="AG49" s="168" t="str">
        <f t="shared" ref="AG49:AG52" si="50">IF(AB49="","",")")</f>
        <v/>
      </c>
      <c r="AH49" s="179" t="str">
        <f t="shared" ref="AH49:AH52" si="51">IF(AI49="","","(")</f>
        <v/>
      </c>
      <c r="AI49" s="256" t="str">
        <f t="shared" ref="AI49:AI52" si="52">IF(J49="","",J49)</f>
        <v/>
      </c>
      <c r="AJ49" s="185" t="str">
        <f t="shared" ref="AJ49:AJ52" si="53">IF(AI49="","",",")</f>
        <v/>
      </c>
      <c r="AK49" s="185" t="str">
        <f t="shared" ref="AK49:AK52" si="54">IF(K49="","",K49)</f>
        <v/>
      </c>
      <c r="AL49" s="185" t="str">
        <f t="shared" ref="AL49:AL52" si="55">IF(AI49="","",",")</f>
        <v/>
      </c>
      <c r="AM49" s="185" t="str">
        <f t="shared" ref="AM49:AM52" si="56">IF(AI49="","",450)</f>
        <v/>
      </c>
      <c r="AN49" s="185" t="str">
        <f t="shared" ref="AN49:AN52" si="57">IF(AI49="","",")")</f>
        <v/>
      </c>
    </row>
    <row r="50" spans="2:40" ht="24.5" thickTop="1" thickBot="1">
      <c r="B50" t="s">
        <v>2540</v>
      </c>
      <c r="C50" s="285" t="s">
        <v>2802</v>
      </c>
      <c r="D50" s="227" t="s">
        <v>1112</v>
      </c>
      <c r="E50" s="227" t="s">
        <v>1121</v>
      </c>
      <c r="F50" s="227" t="s">
        <v>1113</v>
      </c>
      <c r="G50" s="227"/>
      <c r="H50" s="227"/>
      <c r="I50" s="227"/>
      <c r="J50" s="227"/>
      <c r="K50" s="227"/>
      <c r="L50" s="283" t="str">
        <f>IF(C50="","",_xlfn.CONCAT("       triggerLine: ","""",C50,", ",M50:AN50,""", sC: ","""",B50,""", lines: ["))</f>
        <v xml:space="preserve">       triggerLine: "Porque apenas he sentido tu voz, (La,m,15)(Fa,,250)", sC: "tc", lines: [</v>
      </c>
      <c r="M50" s="218" t="str">
        <f t="shared" si="30"/>
        <v>(</v>
      </c>
      <c r="N50" s="183" t="str">
        <f t="shared" si="31"/>
        <v>La</v>
      </c>
      <c r="O50" s="216" t="str">
        <f t="shared" si="32"/>
        <v>,</v>
      </c>
      <c r="P50" s="225" t="str">
        <f t="shared" si="33"/>
        <v>m</v>
      </c>
      <c r="Q50" s="217" t="str">
        <f t="shared" si="34"/>
        <v>,</v>
      </c>
      <c r="R50" s="168">
        <f t="shared" si="35"/>
        <v>15</v>
      </c>
      <c r="S50" s="218" t="str">
        <f t="shared" si="36"/>
        <v>)</v>
      </c>
      <c r="T50" s="219" t="str">
        <f t="shared" si="37"/>
        <v>(</v>
      </c>
      <c r="U50" s="181" t="str">
        <f t="shared" si="38"/>
        <v>Fa</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2:40" ht="24.5" thickTop="1" thickBot="1">
      <c r="C51" s="285" t="s">
        <v>2797</v>
      </c>
      <c r="D51" s="227" t="s">
        <v>1111</v>
      </c>
      <c r="E51" s="227"/>
      <c r="F51" s="227"/>
      <c r="G51" s="227"/>
      <c r="H51" s="227"/>
      <c r="I51" s="227"/>
      <c r="J51" s="227"/>
      <c r="K51" s="227"/>
      <c r="L51" s="283" t="str">
        <f>IF(C51="","",_xlfn.CONCAT("            { line: ","""",C51,", ",M51:AN51,""", sC: ","""",B51,"""},"))</f>
        <v xml:space="preserve">            { line: "algo se ha movido dentro de mí,, (Mi,,15)", sC: ""},</v>
      </c>
      <c r="M51" s="218" t="str">
        <f t="shared" si="30"/>
        <v>(</v>
      </c>
      <c r="N51" s="183" t="str">
        <f t="shared" si="31"/>
        <v>Mi</v>
      </c>
      <c r="O51" s="216" t="str">
        <f t="shared" si="32"/>
        <v>,</v>
      </c>
      <c r="P51" s="225" t="str">
        <f t="shared" si="33"/>
        <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2:40" ht="24.5" thickTop="1" thickBot="1">
      <c r="C52" s="284" t="s">
        <v>2798</v>
      </c>
      <c r="D52" s="227" t="s">
        <v>1112</v>
      </c>
      <c r="E52" s="227" t="s">
        <v>1121</v>
      </c>
      <c r="F52" s="227"/>
      <c r="G52" s="227"/>
      <c r="H52" s="227"/>
      <c r="I52" s="227"/>
      <c r="J52" s="227"/>
      <c r="K52" s="227"/>
      <c r="L52" s="210" t="str">
        <f>IF(C52="","",_xlfn.CONCAT("            { line: ","""",C52,", ",M52:AN52,""", sC: ","""",B52,"""},  ]},"))</f>
        <v xml:space="preserve">            { line: "mi niño ha exultado de gozo., (La,m,15)", sC: ""},  ]},</v>
      </c>
      <c r="M52" s="218" t="str">
        <f t="shared" si="30"/>
        <v>(</v>
      </c>
      <c r="N52" s="183" t="str">
        <f t="shared" si="31"/>
        <v>La</v>
      </c>
      <c r="O52" s="216" t="str">
        <f t="shared" si="32"/>
        <v>,</v>
      </c>
      <c r="P52" s="225" t="str">
        <f t="shared" si="33"/>
        <v>m</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2:40" ht="26.5" thickTop="1" thickBot="1">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2:40" ht="24.5" thickTop="1" thickBot="1">
      <c r="C54" s="203" t="s">
        <v>2422</v>
      </c>
      <c r="D54" s="224"/>
      <c r="E54" s="224"/>
      <c r="F54" s="224"/>
      <c r="G54" s="224"/>
      <c r="H54" s="224"/>
      <c r="I54" s="224"/>
      <c r="J54" s="224"/>
      <c r="K54" s="224"/>
      <c r="L54" s="208" t="s">
        <v>2411</v>
      </c>
      <c r="M54" s="218" t="str">
        <f t="shared" ref="M54:M57" si="58">IF(N54="","","(")</f>
        <v/>
      </c>
      <c r="N54" s="183" t="str">
        <f t="shared" ref="N54:N57" si="59">IF(D54="","",D54)</f>
        <v/>
      </c>
      <c r="O54" s="216" t="str">
        <f t="shared" ref="O54:O57" si="60">IF(N54="","",",")</f>
        <v/>
      </c>
      <c r="P54" s="225" t="str">
        <f t="shared" ref="P54:P57" si="61">IF(E54="","",E54)</f>
        <v/>
      </c>
      <c r="Q54" s="217" t="str">
        <f t="shared" ref="Q54:Q57" si="62">IF(N54="","",",")</f>
        <v/>
      </c>
      <c r="R54" s="168" t="str">
        <f t="shared" ref="R54:R57" si="63">IF(N54="","",15)</f>
        <v/>
      </c>
      <c r="S54" s="218" t="str">
        <f t="shared" ref="S54:S57" si="64">IF(N54="","",")")</f>
        <v/>
      </c>
      <c r="T54" s="219" t="str">
        <f t="shared" ref="T54:T57" si="65">IF(U54="","","(")</f>
        <v/>
      </c>
      <c r="U54" s="181" t="str">
        <f t="shared" ref="U54:U57" si="66">IF(F54="","",F54)</f>
        <v/>
      </c>
      <c r="V54" s="185" t="str">
        <f t="shared" ref="V54:V57" si="67">IF(U54="","",",")</f>
        <v/>
      </c>
      <c r="W54" s="177" t="str">
        <f t="shared" ref="W54:W57" si="68">IF(G54="","",G54)</f>
        <v/>
      </c>
      <c r="X54" s="185" t="str">
        <f t="shared" ref="X54:X57" si="69">IF(U54="","",",")</f>
        <v/>
      </c>
      <c r="Y54" s="185" t="str">
        <f t="shared" ref="Y54:Y57" si="70">IF(U54="","",250)</f>
        <v/>
      </c>
      <c r="Z54" s="218" t="str">
        <f t="shared" ref="Z54:Z57" si="71">IF(U54="","",")")</f>
        <v/>
      </c>
      <c r="AA54" s="175" t="str">
        <f t="shared" ref="AA54:AA57" si="72">IF(AB54="","","(")</f>
        <v/>
      </c>
      <c r="AB54" s="183" t="str">
        <f t="shared" ref="AB54:AB57" si="73">IF(H54="","",H54)</f>
        <v/>
      </c>
      <c r="AC54" s="184" t="str">
        <f t="shared" ref="AC54:AC57" si="74">IF(AB54="","",",")</f>
        <v/>
      </c>
      <c r="AD54" s="225" t="str">
        <f t="shared" ref="AD54:AD57" si="75">IF(I54="","",I54)</f>
        <v/>
      </c>
      <c r="AE54" s="176" t="str">
        <f t="shared" ref="AE54:AE57" si="76">IF(AB54="","",",")</f>
        <v/>
      </c>
      <c r="AF54" s="168" t="str">
        <f t="shared" ref="AF54:AF57" si="77">IF(AB54="","",350)</f>
        <v/>
      </c>
      <c r="AG54" s="168" t="str">
        <f t="shared" ref="AG54:AG57" si="78">IF(AB54="","",")")</f>
        <v/>
      </c>
      <c r="AH54" s="179" t="str">
        <f t="shared" ref="AH54:AH57" si="79">IF(AI54="","","(")</f>
        <v/>
      </c>
      <c r="AI54" s="256" t="str">
        <f t="shared" ref="AI54:AI57" si="80">IF(J54="","",J54)</f>
        <v/>
      </c>
      <c r="AJ54" s="185" t="str">
        <f t="shared" ref="AJ54:AJ57" si="81">IF(AI54="","",",")</f>
        <v/>
      </c>
      <c r="AK54" s="185" t="str">
        <f t="shared" ref="AK54:AK57" si="82">IF(K54="","",K54)</f>
        <v/>
      </c>
      <c r="AL54" s="185" t="str">
        <f t="shared" ref="AL54:AL57" si="83">IF(AI54="","",",")</f>
        <v/>
      </c>
      <c r="AM54" s="185" t="str">
        <f t="shared" ref="AM54:AM57" si="84">IF(AI54="","",450)</f>
        <v/>
      </c>
      <c r="AN54" s="185" t="str">
        <f t="shared" ref="AN54:AN57" si="85">IF(AI54="","",")")</f>
        <v/>
      </c>
    </row>
    <row r="55" spans="2:40" ht="24.5" thickTop="1" thickBot="1">
      <c r="B55" t="s">
        <v>2584</v>
      </c>
      <c r="C55" s="285" t="s">
        <v>2799</v>
      </c>
      <c r="D55" s="227" t="s">
        <v>1112</v>
      </c>
      <c r="E55" s="227" t="s">
        <v>1121</v>
      </c>
      <c r="F55" s="227" t="s">
        <v>1113</v>
      </c>
      <c r="G55" s="227"/>
      <c r="H55" s="227"/>
      <c r="I55" s="227"/>
      <c r="J55" s="227"/>
      <c r="K55" s="227"/>
      <c r="L55" s="283" t="str">
        <f>IF(C55="","",_xlfn.CONCAT("       triggerLine: ","""",C55,", ",M55:AN55,""", sC: ","""",B55,""", lines: ["))</f>
        <v xml:space="preserve">       triggerLine: "MARÍA, BENDITA MARÍA,, (La,m,15)(Fa,,250)", sC: "ta as", lines: [</v>
      </c>
      <c r="M55" s="218" t="str">
        <f t="shared" si="58"/>
        <v>(</v>
      </c>
      <c r="N55" s="183" t="str">
        <f t="shared" si="59"/>
        <v>La</v>
      </c>
      <c r="O55" s="216" t="str">
        <f t="shared" si="60"/>
        <v>,</v>
      </c>
      <c r="P55" s="225" t="str">
        <f t="shared" si="61"/>
        <v>m</v>
      </c>
      <c r="Q55" s="217" t="str">
        <f t="shared" si="62"/>
        <v>,</v>
      </c>
      <c r="R55" s="168">
        <f t="shared" si="63"/>
        <v>15</v>
      </c>
      <c r="S55" s="218" t="str">
        <f t="shared" si="64"/>
        <v>)</v>
      </c>
      <c r="T55" s="219" t="str">
        <f t="shared" si="65"/>
        <v>(</v>
      </c>
      <c r="U55" s="181" t="str">
        <f t="shared" si="66"/>
        <v>Fa</v>
      </c>
      <c r="V55" s="185" t="str">
        <f t="shared" si="67"/>
        <v>,</v>
      </c>
      <c r="W55" s="177" t="str">
        <f t="shared" si="68"/>
        <v/>
      </c>
      <c r="X55" s="185" t="str">
        <f t="shared" si="69"/>
        <v>,</v>
      </c>
      <c r="Y55" s="185">
        <f t="shared" si="70"/>
        <v>250</v>
      </c>
      <c r="Z55" s="218" t="str">
        <f t="shared" si="71"/>
        <v>)</v>
      </c>
      <c r="AA55" s="175" t="str">
        <f t="shared" si="72"/>
        <v/>
      </c>
      <c r="AB55" s="183" t="str">
        <f t="shared" si="73"/>
        <v/>
      </c>
      <c r="AC55" s="184" t="str">
        <f t="shared" si="74"/>
        <v/>
      </c>
      <c r="AD55" s="225" t="str">
        <f t="shared" si="75"/>
        <v/>
      </c>
      <c r="AE55" s="176" t="str">
        <f t="shared" si="76"/>
        <v/>
      </c>
      <c r="AF55" s="168" t="str">
        <f t="shared" si="77"/>
        <v/>
      </c>
      <c r="AG55" s="168" t="str">
        <f t="shared" si="78"/>
        <v/>
      </c>
      <c r="AH55" s="179" t="str">
        <f t="shared" si="79"/>
        <v/>
      </c>
      <c r="AI55" s="256" t="str">
        <f t="shared" si="80"/>
        <v/>
      </c>
      <c r="AJ55" s="185" t="str">
        <f t="shared" si="81"/>
        <v/>
      </c>
      <c r="AK55" s="185" t="str">
        <f t="shared" si="82"/>
        <v/>
      </c>
      <c r="AL55" s="185" t="str">
        <f t="shared" si="83"/>
        <v/>
      </c>
      <c r="AM55" s="185" t="str">
        <f t="shared" si="84"/>
        <v/>
      </c>
      <c r="AN55" s="185" t="str">
        <f t="shared" si="85"/>
        <v/>
      </c>
    </row>
    <row r="56" spans="2:40" ht="24.5" thickTop="1" thickBot="1">
      <c r="B56" t="s">
        <v>2282</v>
      </c>
      <c r="C56" s="285" t="s">
        <v>2800</v>
      </c>
      <c r="D56" s="227" t="s">
        <v>1111</v>
      </c>
      <c r="E56" s="227"/>
      <c r="F56" s="227"/>
      <c r="G56" s="227"/>
      <c r="H56" s="227"/>
      <c r="I56" s="227"/>
      <c r="J56" s="227"/>
      <c r="K56" s="227"/>
      <c r="L56" s="283" t="str">
        <f>IF(C56="","",_xlfn.CONCAT("            { line: ","""",C56,", ",M56:AN56,""", sC: ","""",B56,"""},"))</f>
        <v xml:space="preserve">            { line: "TÚ HAS CREÍDO LA PALABRA DEL SEÑOR., (Mi,,15)", sC: "as"},</v>
      </c>
      <c r="M56" s="218" t="str">
        <f t="shared" si="58"/>
        <v>(</v>
      </c>
      <c r="N56" s="183" t="str">
        <f t="shared" si="59"/>
        <v>Mi</v>
      </c>
      <c r="O56" s="216" t="str">
        <f t="shared" si="60"/>
        <v>,</v>
      </c>
      <c r="P56" s="225" t="str">
        <f t="shared" si="61"/>
        <v/>
      </c>
      <c r="Q56" s="217" t="str">
        <f t="shared" si="62"/>
        <v>,</v>
      </c>
      <c r="R56" s="168">
        <f t="shared" si="63"/>
        <v>15</v>
      </c>
      <c r="S56" s="218" t="str">
        <f t="shared" si="64"/>
        <v>)</v>
      </c>
      <c r="T56" s="219" t="str">
        <f t="shared" si="65"/>
        <v/>
      </c>
      <c r="U56" s="181" t="str">
        <f t="shared" si="66"/>
        <v/>
      </c>
      <c r="V56" s="185" t="str">
        <f t="shared" si="67"/>
        <v/>
      </c>
      <c r="W56" s="177" t="str">
        <f t="shared" si="68"/>
        <v/>
      </c>
      <c r="X56" s="185" t="str">
        <f t="shared" si="69"/>
        <v/>
      </c>
      <c r="Y56" s="185" t="str">
        <f t="shared" si="70"/>
        <v/>
      </c>
      <c r="Z56" s="218" t="str">
        <f t="shared" si="71"/>
        <v/>
      </c>
      <c r="AA56" s="175" t="str">
        <f t="shared" si="72"/>
        <v/>
      </c>
      <c r="AB56" s="183" t="str">
        <f t="shared" si="73"/>
        <v/>
      </c>
      <c r="AC56" s="184" t="str">
        <f t="shared" si="74"/>
        <v/>
      </c>
      <c r="AD56" s="225" t="str">
        <f t="shared" si="75"/>
        <v/>
      </c>
      <c r="AE56" s="176" t="str">
        <f t="shared" si="76"/>
        <v/>
      </c>
      <c r="AF56" s="168" t="str">
        <f t="shared" si="77"/>
        <v/>
      </c>
      <c r="AG56" s="168" t="str">
        <f t="shared" si="78"/>
        <v/>
      </c>
      <c r="AH56" s="179" t="str">
        <f t="shared" si="79"/>
        <v/>
      </c>
      <c r="AI56" s="256" t="str">
        <f t="shared" si="80"/>
        <v/>
      </c>
      <c r="AJ56" s="185" t="str">
        <f t="shared" si="81"/>
        <v/>
      </c>
      <c r="AK56" s="185" t="str">
        <f t="shared" si="82"/>
        <v/>
      </c>
      <c r="AL56" s="185" t="str">
        <f t="shared" si="83"/>
        <v/>
      </c>
      <c r="AM56" s="185" t="str">
        <f t="shared" si="84"/>
        <v/>
      </c>
      <c r="AN56" s="185" t="str">
        <f t="shared" si="85"/>
        <v/>
      </c>
    </row>
    <row r="57" spans="2:40" ht="24.5" thickTop="1" thickBot="1">
      <c r="B57" t="s">
        <v>2282</v>
      </c>
      <c r="C57" s="284" t="s">
        <v>2801</v>
      </c>
      <c r="D57" s="227" t="s">
        <v>1112</v>
      </c>
      <c r="E57" s="227" t="s">
        <v>1121</v>
      </c>
      <c r="F57" s="227"/>
      <c r="G57" s="227"/>
      <c r="H57" s="227"/>
      <c r="I57" s="227"/>
      <c r="J57" s="227"/>
      <c r="K57" s="227"/>
      <c r="L57" s="210" t="str">
        <f>IF(C57="","",_xlfn.CONCAT("            { line: ","""",C57,", ",M57:AN57,""", sC: ","""",B57,"""},  ]},"))</f>
        <v xml:space="preserve">            { line: "Y CÓMO ES QUE LA MADRE DEL SEÑOR ..., (La,m,15)", sC: "as"},  ]},</v>
      </c>
      <c r="M57" s="218" t="str">
        <f t="shared" si="58"/>
        <v>(</v>
      </c>
      <c r="N57" s="183" t="str">
        <f t="shared" si="59"/>
        <v>La</v>
      </c>
      <c r="O57" s="216" t="str">
        <f t="shared" si="60"/>
        <v>,</v>
      </c>
      <c r="P57" s="225" t="str">
        <f t="shared" si="61"/>
        <v>m</v>
      </c>
      <c r="Q57" s="217" t="str">
        <f t="shared" si="62"/>
        <v>,</v>
      </c>
      <c r="R57" s="168">
        <f t="shared" si="63"/>
        <v>15</v>
      </c>
      <c r="S57" s="218" t="str">
        <f t="shared" si="64"/>
        <v>)</v>
      </c>
      <c r="T57" s="219" t="str">
        <f t="shared" si="65"/>
        <v/>
      </c>
      <c r="U57" s="181" t="str">
        <f t="shared" si="66"/>
        <v/>
      </c>
      <c r="V57" s="185" t="str">
        <f t="shared" si="67"/>
        <v/>
      </c>
      <c r="W57" s="177" t="str">
        <f t="shared" si="68"/>
        <v/>
      </c>
      <c r="X57" s="185" t="str">
        <f t="shared" si="69"/>
        <v/>
      </c>
      <c r="Y57" s="185" t="str">
        <f t="shared" si="70"/>
        <v/>
      </c>
      <c r="Z57" s="218" t="str">
        <f t="shared" si="71"/>
        <v/>
      </c>
      <c r="AA57" s="175" t="str">
        <f t="shared" si="72"/>
        <v/>
      </c>
      <c r="AB57" s="183" t="str">
        <f t="shared" si="73"/>
        <v/>
      </c>
      <c r="AC57" s="184" t="str">
        <f t="shared" si="74"/>
        <v/>
      </c>
      <c r="AD57" s="225" t="str">
        <f t="shared" si="75"/>
        <v/>
      </c>
      <c r="AE57" s="176" t="str">
        <f t="shared" si="76"/>
        <v/>
      </c>
      <c r="AF57" s="168" t="str">
        <f t="shared" si="77"/>
        <v/>
      </c>
      <c r="AG57" s="168" t="str">
        <f t="shared" si="78"/>
        <v/>
      </c>
      <c r="AH57" s="179" t="str">
        <f t="shared" si="79"/>
        <v/>
      </c>
      <c r="AI57" s="256" t="str">
        <f t="shared" si="80"/>
        <v/>
      </c>
      <c r="AJ57" s="185" t="str">
        <f t="shared" si="81"/>
        <v/>
      </c>
      <c r="AK57" s="185" t="str">
        <f t="shared" si="82"/>
        <v/>
      </c>
      <c r="AL57" s="185" t="str">
        <f t="shared" si="83"/>
        <v/>
      </c>
      <c r="AM57" s="185" t="str">
        <f t="shared" si="84"/>
        <v/>
      </c>
      <c r="AN57" s="185" t="str">
        <f t="shared" si="85"/>
        <v/>
      </c>
    </row>
    <row r="58" spans="2:40" ht="36.5" thickTop="1" thickBot="1">
      <c r="C58" s="293"/>
      <c r="D58" s="300"/>
      <c r="E58" s="300"/>
      <c r="F58" s="300"/>
      <c r="G58" s="300"/>
      <c r="H58" s="300"/>
      <c r="I58" s="300"/>
      <c r="J58" s="300"/>
      <c r="K58" s="300"/>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2:40" ht="24" customHeight="1" thickTop="1">
      <c r="B59" s="211"/>
      <c r="C59" s="211"/>
      <c r="D59" s="211"/>
      <c r="E59" s="211"/>
      <c r="F59" s="211"/>
      <c r="G59" s="211"/>
      <c r="H59" s="211"/>
      <c r="I59" s="211"/>
      <c r="J59" s="211"/>
      <c r="K59" s="211"/>
      <c r="L59" s="213" t="str">
        <f ca="1">_xlfn.CONCAT("]}, // ULTIMA LINEA DEL CANTO: ",L1)</f>
        <v>]}, // ULTIMA LINEA DEL CANTO: BENDITA ERES TÚ, MARÍA</v>
      </c>
      <c r="M59" s="211"/>
    </row>
    <row r="60" spans="2:40" ht="20.5">
      <c r="L60" s="214" t="s">
        <v>2316</v>
      </c>
      <c r="M60" s="166"/>
    </row>
    <row r="61" spans="2: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227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1582668-3F8F-4E61-BEF1-742504FCBE76}">
          <x14:formula1>
            <xm:f>List!$B$1:$B$4</xm:f>
          </x14:formula1>
          <xm:sqref>C12</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78"/>
  <sheetViews>
    <sheetView zoomScale="85" zoomScaleNormal="85" workbookViewId="0">
      <pane xSplit="2" ySplit="1" topLeftCell="C26" activePane="bottomRight" state="frozen"/>
      <selection pane="topRight" activeCell="C1" sqref="C1"/>
      <selection pane="bottomLeft" activeCell="A2" sqref="A2"/>
      <selection pane="bottomRight" activeCell="C29" sqref="C29"/>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28</v>
      </c>
      <c r="E1" s="148"/>
      <c r="F1" s="148"/>
      <c r="G1" s="148"/>
      <c r="H1" s="148"/>
      <c r="I1" s="148"/>
      <c r="J1" s="148"/>
      <c r="K1" s="148"/>
      <c r="L1" s="165" t="str">
        <f ca="1">VLOOKUP(C1,'Codigo Canto'!A3:AQ236,38,FALSE)</f>
        <v>BENDITO ERES,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BENDITO ERES,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benditoeressenor</v>
      </c>
      <c r="L7" s="164" t="str">
        <f ca="1">_xlfn.CONCAT("        id: ","""",C7,"""",",")</f>
        <v xml:space="preserve">        id: "benditoeressenor",</v>
      </c>
    </row>
    <row r="8" spans="2:32" ht="23">
      <c r="C8" t="str">
        <f ca="1">PROPER(L1)</f>
        <v>Bendito Eres, Señor</v>
      </c>
      <c r="L8" s="164" t="str">
        <f ca="1">_xlfn.CONCAT("        tt: ","""",C8,"""",",")</f>
        <v xml:space="preserve">        tt: "Bendito Eres, Señor",</v>
      </c>
    </row>
    <row r="9" spans="2:32" ht="23">
      <c r="C9" t="str">
        <f ca="1">PROPER(L1)</f>
        <v>Bendito Eres, Señor</v>
      </c>
      <c r="L9" s="164" t="str">
        <f ca="1">_xlfn.CONCAT("        title: ","""",C9,"""",",")</f>
        <v xml:space="preserve">        title: "Bendito Eres, Señor",</v>
      </c>
    </row>
    <row r="10" spans="2:32" ht="23">
      <c r="C10" t="str">
        <f ca="1">VLOOKUP(C1,'Codigo Canto'!A3:AQ236,12,FALSE)</f>
        <v>Daniel 3,52-57</v>
      </c>
      <c r="L10" s="164" t="str">
        <f ca="1">_xlfn.CONCAT("        ","subtitle: ","""",C10,"""",",")</f>
        <v xml:space="preserve">        subtitle: "Daniel 3,52-57",</v>
      </c>
    </row>
    <row r="11" spans="2:32" ht="23">
      <c r="C11" t="str">
        <f ca="1">VLOOKUP(C1,Codigo!A3:AP240,42,FALSE)</f>
        <v>category: ["PreCatecumenado","Virgen","Entrada","Final","Nuevo Testamento"],</v>
      </c>
      <c r="L11" s="164" t="str">
        <f ca="1">_xlfn.CONCAT("        ",C11)</f>
        <v xml:space="preserve">        category: ["PreCatecumenado","Virgen","Entrada","Final","Nuevo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28</v>
      </c>
      <c r="L15" s="164" t="str">
        <f ca="1">_xlfn.CONCAT("        dbno: ","""",C15,"""",",")</f>
        <v xml:space="preserve">        dbno: "28",</v>
      </c>
    </row>
    <row r="16" spans="2:32" ht="23">
      <c r="L16" s="164" t="str">
        <f>_xlfn.CONCAT("        notes: ","""",C16,"""",",")</f>
        <v xml:space="preserve">        notes: "",</v>
      </c>
    </row>
    <row r="17" spans="1:40" ht="23">
      <c r="C17" t="s">
        <v>2347</v>
      </c>
      <c r="L17" s="164" t="str">
        <f>_xlfn.CONCAT("        mant: ","""",C17,"""",",")</f>
        <v xml:space="preserve">        mant: "Si",</v>
      </c>
    </row>
    <row r="18" spans="1:40" ht="23">
      <c r="C18" t="str">
        <f ca="1">C7</f>
        <v>benditoeressenor</v>
      </c>
      <c r="L18" s="164" t="str">
        <f ca="1">_xlfn.CONCAT("        audioSrc: ","""/audio/",C18,".mp3""",",")</f>
        <v xml:space="preserve">        audioSrc: "/audio/benditoeressenor.mp3",</v>
      </c>
    </row>
    <row r="19" spans="1:40" ht="23">
      <c r="L19" s="48" t="s">
        <v>2278</v>
      </c>
    </row>
    <row r="20" spans="1:40" ht="23">
      <c r="L20" s="164" t="s">
        <v>2274</v>
      </c>
    </row>
    <row r="21" spans="1:40" ht="23">
      <c r="L21" s="164" t="s">
        <v>2275</v>
      </c>
    </row>
    <row r="22" spans="1:40" ht="23">
      <c r="L22" s="164" t="s">
        <v>2276</v>
      </c>
    </row>
    <row r="23" spans="1:40" ht="23">
      <c r="L23" s="164" t="s">
        <v>2788</v>
      </c>
    </row>
    <row r="24" spans="1:40" ht="23">
      <c r="L24" s="164" t="s">
        <v>2787</v>
      </c>
    </row>
    <row r="25" spans="1:40" ht="23">
      <c r="B25">
        <f ca="1">+C1-1</f>
        <v>27</v>
      </c>
      <c r="C25" t="str">
        <f ca="1">VLOOKUP(B25,Buscador!A3:AP240,31,FALSE)</f>
        <v>/resucito/src/index.html?canto=benditaerestumaria</v>
      </c>
      <c r="L25" s="164" t="str">
        <f ca="1">_xlfn.CONCAT("        ant: ","""",C25,"""",",")</f>
        <v xml:space="preserve">        ant: "/resucito/src/index.html?canto=benditaerestumaria",</v>
      </c>
    </row>
    <row r="26" spans="1:40" ht="23">
      <c r="B26">
        <f ca="1">+C1+1</f>
        <v>29</v>
      </c>
      <c r="C26" t="str">
        <f ca="1">VLOOKUP(B26,Buscador!A3:AP240,31,FALSE)</f>
        <v>/resucito/src/index.html?canto=benditoseadios</v>
      </c>
      <c r="L26" s="164" t="str">
        <f ca="1">_xlfn.CONCAT("        sig: ","""",C26,"""",",")</f>
        <v xml:space="preserve">        sig: "/resucito/src/index.html?canto=benditoseadios",</v>
      </c>
    </row>
    <row r="27" spans="1:40" ht="23">
      <c r="L27" s="48" t="s">
        <v>2279</v>
      </c>
    </row>
    <row r="28" spans="1:40" ht="36" thickBot="1">
      <c r="C28" s="335"/>
      <c r="D28" s="335"/>
      <c r="E28" s="335"/>
      <c r="F28" s="335"/>
      <c r="G28" s="335"/>
      <c r="H28" s="335"/>
      <c r="I28" s="335"/>
      <c r="J28" s="335"/>
      <c r="K28" s="335"/>
      <c r="L28" s="212" t="s">
        <v>2313</v>
      </c>
    </row>
    <row r="29" spans="1:40" ht="24.5" thickTop="1" thickBot="1">
      <c r="A29">
        <v>1</v>
      </c>
      <c r="C29" s="13"/>
      <c r="D29" s="257"/>
      <c r="E29" s="257"/>
      <c r="F29" s="269"/>
      <c r="G29" s="258"/>
      <c r="H29" s="257"/>
      <c r="I29" s="257"/>
      <c r="J29" s="270"/>
      <c r="K29" s="296"/>
      <c r="L29" s="271" t="str">
        <f t="shared" ref="L29:L46" si="0">IF(C29="","",_xlfn.CONCAT("            { line: ","""",C29,", ",M29:AN29,""", sC: ","""",B29,"""},"))</f>
        <v/>
      </c>
      <c r="M29" s="218" t="str">
        <f>IF(N29="","","(")</f>
        <v/>
      </c>
      <c r="N29" s="183" t="str">
        <f t="shared" ref="N29:N75" si="1">IF(D29="","",D29)</f>
        <v/>
      </c>
      <c r="O29" s="216" t="str">
        <f>IF(N29="","",",")</f>
        <v/>
      </c>
      <c r="P29" s="225" t="str">
        <f t="shared" ref="P29:P75" si="2">IF(E29="","",E29)</f>
        <v/>
      </c>
      <c r="Q29" s="217" t="str">
        <f>IF(N29="","",",")</f>
        <v/>
      </c>
      <c r="R29" s="168" t="str">
        <f>IF(N29="","",15)</f>
        <v/>
      </c>
      <c r="S29" s="218" t="str">
        <f>IF(N29="","",")")</f>
        <v/>
      </c>
      <c r="T29" s="219" t="str">
        <f>IF(U29="","","(")</f>
        <v/>
      </c>
      <c r="U29" s="181" t="str">
        <f t="shared" ref="U29:U75" si="3">IF(F29="","",F29)</f>
        <v/>
      </c>
      <c r="V29" s="185" t="str">
        <f>IF(U29="","",",")</f>
        <v/>
      </c>
      <c r="W29" s="177" t="str">
        <f t="shared" ref="W29:W75" si="4">IF(G29="","",G29)</f>
        <v/>
      </c>
      <c r="X29" s="185" t="str">
        <f>IF(U29="","",",")</f>
        <v/>
      </c>
      <c r="Y29" s="185" t="str">
        <f>IF(U29="","",250)</f>
        <v/>
      </c>
      <c r="Z29" s="218" t="str">
        <f>IF(U29="","",")")</f>
        <v/>
      </c>
      <c r="AA29" s="175" t="str">
        <f>IF(AB29="","","(")</f>
        <v/>
      </c>
      <c r="AB29" s="183" t="str">
        <f t="shared" ref="AB29:AB75" si="5">IF(H29="","",H29)</f>
        <v/>
      </c>
      <c r="AC29" s="184" t="str">
        <f>IF(AB29="","",",")</f>
        <v/>
      </c>
      <c r="AD29" s="225" t="str">
        <f>IF(I29="","",I29)</f>
        <v/>
      </c>
      <c r="AE29" s="176" t="str">
        <f>IF(AB29="","",",")</f>
        <v/>
      </c>
      <c r="AF29" s="168" t="str">
        <f>IF(AB29="","",350)</f>
        <v/>
      </c>
      <c r="AG29" s="168" t="str">
        <f>IF(AB29="","",")")</f>
        <v/>
      </c>
      <c r="AH29" s="179" t="str">
        <f>IF(AI29="","","(")</f>
        <v/>
      </c>
      <c r="AI29" s="256" t="str">
        <f t="shared" ref="AI29:AI75" si="6">IF(J29="","",J29)</f>
        <v/>
      </c>
      <c r="AJ29" s="185" t="str">
        <f>IF(AI29="","",",")</f>
        <v/>
      </c>
      <c r="AK29" s="185" t="str">
        <f>IF(K29="","",K29)</f>
        <v/>
      </c>
      <c r="AL29" s="185" t="str">
        <f>IF(AI29="","",",")</f>
        <v/>
      </c>
      <c r="AM29" s="185" t="str">
        <f>IF(AI29="","",450)</f>
        <v/>
      </c>
      <c r="AN29" s="185" t="str">
        <f>IF(AI29="","",")")</f>
        <v/>
      </c>
    </row>
    <row r="30" spans="1:40" ht="24.5" thickTop="1" thickBot="1">
      <c r="A30">
        <f>+A29+1</f>
        <v>2</v>
      </c>
      <c r="C30" s="13"/>
      <c r="D30" s="257"/>
      <c r="E30" s="257"/>
      <c r="F30" s="258"/>
      <c r="G30" s="258"/>
      <c r="H30" s="257"/>
      <c r="I30" s="257"/>
      <c r="J30" s="296"/>
      <c r="K30" s="296"/>
      <c r="L30" s="271" t="str">
        <f t="shared" si="0"/>
        <v/>
      </c>
      <c r="M30" s="218" t="str">
        <f t="shared" ref="M30:M75" si="7">IF(N30="","","(")</f>
        <v/>
      </c>
      <c r="N30" s="183" t="str">
        <f t="shared" si="1"/>
        <v/>
      </c>
      <c r="O30" s="216" t="str">
        <f t="shared" ref="O30:O75" si="8">IF(N30="","",",")</f>
        <v/>
      </c>
      <c r="P30" s="225" t="str">
        <f t="shared" si="2"/>
        <v/>
      </c>
      <c r="Q30" s="217" t="str">
        <f t="shared" ref="Q30:Q75" si="9">IF(N30="","",",")</f>
        <v/>
      </c>
      <c r="R30" s="168" t="str">
        <f t="shared" ref="R30:R75" si="10">IF(N30="","",15)</f>
        <v/>
      </c>
      <c r="S30" s="218" t="str">
        <f t="shared" ref="S30:S75" si="11">IF(N30="","",")")</f>
        <v/>
      </c>
      <c r="T30" s="219" t="str">
        <f t="shared" ref="T30:T75" si="12">IF(U30="","","(")</f>
        <v/>
      </c>
      <c r="U30" s="181" t="str">
        <f t="shared" si="3"/>
        <v/>
      </c>
      <c r="V30" s="185" t="str">
        <f t="shared" ref="V30:V75" si="13">IF(U30="","",",")</f>
        <v/>
      </c>
      <c r="W30" s="177" t="str">
        <f t="shared" si="4"/>
        <v/>
      </c>
      <c r="X30" s="185" t="str">
        <f t="shared" ref="X30:X75" si="14">IF(U30="","",",")</f>
        <v/>
      </c>
      <c r="Y30" s="185" t="str">
        <f t="shared" ref="Y30:Y75" si="15">IF(U30="","",250)</f>
        <v/>
      </c>
      <c r="Z30" s="218" t="str">
        <f t="shared" ref="Z30:Z75" si="16">IF(U30="","",")")</f>
        <v/>
      </c>
      <c r="AA30" s="175" t="str">
        <f t="shared" ref="AA30:AA75" si="17">IF(AB30="","","(")</f>
        <v/>
      </c>
      <c r="AB30" s="183" t="str">
        <f t="shared" si="5"/>
        <v/>
      </c>
      <c r="AC30" s="184" t="str">
        <f t="shared" ref="AC30:AC75" si="18">IF(AB30="","",",")</f>
        <v/>
      </c>
      <c r="AD30" s="225" t="str">
        <f t="shared" ref="AD30:AD75" si="19">IF(I30="","",I30)</f>
        <v/>
      </c>
      <c r="AE30" s="176" t="str">
        <f t="shared" ref="AE30:AE75" si="20">IF(AB30="","",",")</f>
        <v/>
      </c>
      <c r="AF30" s="168" t="str">
        <f t="shared" ref="AF30:AF75" si="21">IF(AB30="","",350)</f>
        <v/>
      </c>
      <c r="AG30" s="168" t="str">
        <f t="shared" ref="AG30:AG75" si="22">IF(AB30="","",")")</f>
        <v/>
      </c>
      <c r="AH30" s="179" t="str">
        <f t="shared" ref="AH30:AH75" si="23">IF(AI30="","","(")</f>
        <v/>
      </c>
      <c r="AI30" s="256" t="str">
        <f t="shared" si="6"/>
        <v/>
      </c>
      <c r="AJ30" s="185" t="str">
        <f t="shared" ref="AJ30:AJ75" si="24">IF(AI30="","",",")</f>
        <v/>
      </c>
      <c r="AK30" s="185" t="str">
        <f t="shared" ref="AK30:AK75" si="25">IF(K30="","",K30)</f>
        <v/>
      </c>
      <c r="AL30" s="185" t="str">
        <f t="shared" ref="AL30:AL75" si="26">IF(AI30="","",",")</f>
        <v/>
      </c>
      <c r="AM30" s="185" t="str">
        <f t="shared" ref="AM30:AM75" si="27">IF(AI30="","",450)</f>
        <v/>
      </c>
      <c r="AN30" s="185" t="str">
        <f t="shared" ref="AN30:AN75" si="28">IF(AI30="","",")")</f>
        <v/>
      </c>
    </row>
    <row r="31" spans="1:40" ht="24.5" thickTop="1" thickBot="1">
      <c r="A31">
        <f t="shared" ref="A31:A46" si="29">+A30+1</f>
        <v>3</v>
      </c>
      <c r="C31" s="13"/>
      <c r="D31" s="257"/>
      <c r="E31" s="257"/>
      <c r="F31" s="258"/>
      <c r="G31" s="258"/>
      <c r="H31" s="257"/>
      <c r="I31" s="257"/>
      <c r="J31" s="296"/>
      <c r="K31" s="296"/>
      <c r="L31" s="271" t="str">
        <f t="shared" si="0"/>
        <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C32" s="13"/>
      <c r="D32" s="257"/>
      <c r="E32" s="257"/>
      <c r="F32" s="258"/>
      <c r="G32" s="258"/>
      <c r="H32" s="257"/>
      <c r="I32" s="257"/>
      <c r="J32" s="296"/>
      <c r="K32" s="296"/>
      <c r="L32" s="271" t="str">
        <f t="shared" si="0"/>
        <v/>
      </c>
      <c r="M32" s="218" t="str">
        <f t="shared" si="7"/>
        <v/>
      </c>
      <c r="N32" s="183" t="str">
        <f t="shared" si="1"/>
        <v/>
      </c>
      <c r="O32" s="216" t="str">
        <f t="shared" si="8"/>
        <v/>
      </c>
      <c r="P32" s="225" t="str">
        <f t="shared" si="2"/>
        <v/>
      </c>
      <c r="Q32" s="217" t="str">
        <f t="shared" si="9"/>
        <v/>
      </c>
      <c r="R32" s="168" t="str">
        <f t="shared" si="10"/>
        <v/>
      </c>
      <c r="S32" s="218" t="str">
        <f t="shared" si="11"/>
        <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c r="D33" s="257"/>
      <c r="E33" s="257"/>
      <c r="F33" s="258"/>
      <c r="G33" s="258"/>
      <c r="H33" s="257"/>
      <c r="I33" s="257"/>
      <c r="J33" s="296"/>
      <c r="K33" s="296"/>
      <c r="L33" s="271" t="str">
        <f>IF(C33="","",_xlfn.CONCAT("            { line: ","""",C33,", ",M33:AN33,""", sC: ","""",B33,"""},"))</f>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c r="D34" s="257"/>
      <c r="E34" s="257"/>
      <c r="F34" s="258"/>
      <c r="G34" s="258"/>
      <c r="H34" s="257"/>
      <c r="I34" s="257"/>
      <c r="J34" s="296"/>
      <c r="K34" s="296"/>
      <c r="L34" s="271" t="str">
        <f>IF(C34="","",_xlfn.CONCAT("            { line: ","""",C34,", ",M34:AN34,""", sC: ","""",B34,"""},"))</f>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13"/>
      <c r="D35" s="257"/>
      <c r="E35" s="257"/>
      <c r="F35" s="258"/>
      <c r="G35" s="258"/>
      <c r="H35" s="257"/>
      <c r="I35" s="257"/>
      <c r="J35" s="296"/>
      <c r="K35" s="296"/>
      <c r="L35" s="271" t="str">
        <f t="shared" si="0"/>
        <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C36" s="13"/>
      <c r="D36" s="257"/>
      <c r="E36" s="257"/>
      <c r="F36" s="258"/>
      <c r="G36" s="258"/>
      <c r="H36" s="257"/>
      <c r="I36" s="257"/>
      <c r="J36" s="296"/>
      <c r="K36" s="296"/>
      <c r="L36" s="271" t="str">
        <f t="shared" si="0"/>
        <v/>
      </c>
      <c r="M36" s="218" t="str">
        <f t="shared" si="7"/>
        <v/>
      </c>
      <c r="N36" s="183" t="str">
        <f t="shared" si="1"/>
        <v/>
      </c>
      <c r="O36" s="216" t="str">
        <f t="shared" si="8"/>
        <v/>
      </c>
      <c r="P36" s="225" t="str">
        <f t="shared" si="2"/>
        <v/>
      </c>
      <c r="Q36" s="217" t="str">
        <f t="shared" si="9"/>
        <v/>
      </c>
      <c r="R36" s="168" t="str">
        <f t="shared" si="10"/>
        <v/>
      </c>
      <c r="S36" s="218" t="str">
        <f t="shared" si="11"/>
        <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C37" s="13"/>
      <c r="D37" s="257"/>
      <c r="E37" s="257"/>
      <c r="F37" s="258"/>
      <c r="G37" s="258"/>
      <c r="H37" s="257"/>
      <c r="I37" s="257"/>
      <c r="J37" s="296"/>
      <c r="K37" s="296"/>
      <c r="L37" s="271" t="str">
        <f>IF(C37="","",_xlfn.CONCAT("            { line: ","""",C37,", ",M37:AN37,""", sC: ","""",B37,"""},"))</f>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10</v>
      </c>
      <c r="C38" s="13"/>
      <c r="D38" s="257"/>
      <c r="E38" s="257"/>
      <c r="F38" s="258"/>
      <c r="G38" s="258"/>
      <c r="H38" s="257"/>
      <c r="I38" s="257"/>
      <c r="J38" s="296"/>
      <c r="K38" s="296"/>
      <c r="L38" s="271" t="str">
        <f t="shared" si="0"/>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11</v>
      </c>
      <c r="C39" s="13"/>
      <c r="D39" s="257"/>
      <c r="E39" s="257"/>
      <c r="F39" s="258"/>
      <c r="G39" s="258"/>
      <c r="H39" s="257"/>
      <c r="I39" s="257"/>
      <c r="J39" s="296"/>
      <c r="K39" s="296"/>
      <c r="L39" s="271" t="str">
        <f t="shared" si="0"/>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12</v>
      </c>
      <c r="C40" s="13"/>
      <c r="D40" s="257"/>
      <c r="E40" s="257"/>
      <c r="F40" s="258"/>
      <c r="G40" s="258"/>
      <c r="H40" s="257"/>
      <c r="I40" s="257"/>
      <c r="J40" s="296"/>
      <c r="K40" s="296"/>
      <c r="L40" s="271" t="str">
        <f t="shared" si="0"/>
        <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13</v>
      </c>
      <c r="C41" s="13"/>
      <c r="D41" s="257"/>
      <c r="E41" s="257"/>
      <c r="F41" s="258"/>
      <c r="G41" s="258"/>
      <c r="H41" s="257"/>
      <c r="I41" s="257"/>
      <c r="J41" s="296"/>
      <c r="K41" s="296"/>
      <c r="L41" s="271" t="str">
        <f t="shared" si="0"/>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ref="A42" si="30">+A41+1</f>
        <v>14</v>
      </c>
      <c r="C42" s="13"/>
      <c r="D42" s="257"/>
      <c r="E42" s="257"/>
      <c r="F42" s="258"/>
      <c r="G42" s="258"/>
      <c r="H42" s="257"/>
      <c r="I42" s="257"/>
      <c r="J42" s="296"/>
      <c r="K42" s="296"/>
      <c r="L42" s="271" t="str">
        <f t="shared" ref="L42" si="31">IF(C42="","",_xlfn.CONCAT("            { line: ","""",C42,", ",M42:AN42,""", sC: ","""",B42,"""},"))</f>
        <v/>
      </c>
      <c r="M42" s="218" t="str">
        <f t="shared" ref="M42" si="32">IF(N42="","","(")</f>
        <v/>
      </c>
      <c r="N42" s="183" t="str">
        <f t="shared" ref="N42" si="33">IF(D42="","",D42)</f>
        <v/>
      </c>
      <c r="O42" s="216" t="str">
        <f t="shared" ref="O42" si="34">IF(N42="","",",")</f>
        <v/>
      </c>
      <c r="P42" s="225" t="str">
        <f t="shared" ref="P42" si="35">IF(E42="","",E42)</f>
        <v/>
      </c>
      <c r="Q42" s="217" t="str">
        <f t="shared" ref="Q42" si="36">IF(N42="","",",")</f>
        <v/>
      </c>
      <c r="R42" s="168" t="str">
        <f t="shared" ref="R42" si="37">IF(N42="","",15)</f>
        <v/>
      </c>
      <c r="S42" s="218" t="str">
        <f t="shared" ref="S42" si="38">IF(N42="","",")")</f>
        <v/>
      </c>
      <c r="T42" s="219" t="str">
        <f t="shared" ref="T42" si="39">IF(U42="","","(")</f>
        <v/>
      </c>
      <c r="U42" s="181" t="str">
        <f t="shared" ref="U42" si="40">IF(F42="","",F42)</f>
        <v/>
      </c>
      <c r="V42" s="185" t="str">
        <f t="shared" ref="V42" si="41">IF(U42="","",",")</f>
        <v/>
      </c>
      <c r="W42" s="177" t="str">
        <f t="shared" ref="W42" si="42">IF(G42="","",G42)</f>
        <v/>
      </c>
      <c r="X42" s="185" t="str">
        <f t="shared" ref="X42" si="43">IF(U42="","",",")</f>
        <v/>
      </c>
      <c r="Y42" s="185" t="str">
        <f t="shared" ref="Y42" si="44">IF(U42="","",250)</f>
        <v/>
      </c>
      <c r="Z42" s="218" t="str">
        <f t="shared" ref="Z42" si="45">IF(U42="","",")")</f>
        <v/>
      </c>
      <c r="AA42" s="175" t="str">
        <f t="shared" ref="AA42" si="46">IF(AB42="","","(")</f>
        <v/>
      </c>
      <c r="AB42" s="183" t="str">
        <f t="shared" ref="AB42" si="47">IF(H42="","",H42)</f>
        <v/>
      </c>
      <c r="AC42" s="184" t="str">
        <f t="shared" ref="AC42" si="48">IF(AB42="","",",")</f>
        <v/>
      </c>
      <c r="AD42" s="225" t="str">
        <f t="shared" si="19"/>
        <v/>
      </c>
      <c r="AE42" s="176" t="str">
        <f t="shared" ref="AE42" si="49">IF(AB42="","",",")</f>
        <v/>
      </c>
      <c r="AF42" s="168" t="str">
        <f t="shared" ref="AF42" si="50">IF(AB42="","",350)</f>
        <v/>
      </c>
      <c r="AG42" s="168" t="str">
        <f t="shared" ref="AG42" si="51">IF(AB42="","",")")</f>
        <v/>
      </c>
      <c r="AH42" s="179" t="str">
        <f t="shared" ref="AH42" si="52">IF(AI42="","","(")</f>
        <v/>
      </c>
      <c r="AI42" s="256" t="str">
        <f t="shared" ref="AI42" si="53">IF(J42="","",J42)</f>
        <v/>
      </c>
      <c r="AJ42" s="185" t="str">
        <f t="shared" ref="AJ42" si="54">IF(AI42="","",",")</f>
        <v/>
      </c>
      <c r="AK42" s="185" t="str">
        <f t="shared" si="25"/>
        <v/>
      </c>
      <c r="AL42" s="185" t="str">
        <f t="shared" ref="AL42" si="55">IF(AI42="","",",")</f>
        <v/>
      </c>
      <c r="AM42" s="185" t="str">
        <f t="shared" ref="AM42" si="56">IF(AI42="","",450)</f>
        <v/>
      </c>
      <c r="AN42" s="185" t="str">
        <f t="shared" ref="AN42" si="57">IF(AI42="","",")")</f>
        <v/>
      </c>
    </row>
    <row r="43" spans="1:40" ht="26.5" thickTop="1" thickBot="1">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A44">
        <f>+A42+1</f>
        <v>15</v>
      </c>
      <c r="B44" t="s">
        <v>2282</v>
      </c>
      <c r="C44" s="13"/>
      <c r="D44" s="257"/>
      <c r="E44" s="257"/>
      <c r="F44" s="258"/>
      <c r="G44" s="258"/>
      <c r="H44" s="257"/>
      <c r="I44" s="257"/>
      <c r="J44" s="296"/>
      <c r="K44" s="296"/>
      <c r="L44" s="282" t="str">
        <f t="shared" si="0"/>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16</v>
      </c>
      <c r="B45" t="s">
        <v>2282</v>
      </c>
      <c r="C45" s="13"/>
      <c r="D45" s="257"/>
      <c r="E45" s="257"/>
      <c r="F45" s="258"/>
      <c r="G45" s="258"/>
      <c r="H45" s="257"/>
      <c r="I45" s="257"/>
      <c r="J45" s="296"/>
      <c r="K45" s="296"/>
      <c r="L45" s="282" t="str">
        <f t="shared" si="0"/>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17</v>
      </c>
      <c r="B46" t="s">
        <v>2282</v>
      </c>
      <c r="C46" s="13"/>
      <c r="D46" s="257"/>
      <c r="E46" s="257"/>
      <c r="F46" s="258"/>
      <c r="G46" s="258"/>
      <c r="H46" s="257"/>
      <c r="I46" s="257"/>
      <c r="J46" s="296"/>
      <c r="K46" s="296"/>
      <c r="L46" s="282" t="str">
        <f t="shared" si="0"/>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36.5" thickTop="1" thickBot="1">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v>1</v>
      </c>
      <c r="C48" s="13"/>
      <c r="D48" s="257"/>
      <c r="E48" s="257"/>
      <c r="F48" s="258"/>
      <c r="G48" s="258"/>
      <c r="H48" s="257"/>
      <c r="I48" s="257"/>
      <c r="J48" s="296"/>
      <c r="K48" s="296"/>
      <c r="L48" s="271" t="str">
        <f>IF(C48="","",_xlfn.CONCAT("            { line: ","""",C48,", ",M48:AN48,""", sC: ","""",B48,"""},"))</f>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+A48+1</f>
        <v>2</v>
      </c>
      <c r="C49" s="13"/>
      <c r="D49" s="257"/>
      <c r="E49" s="257"/>
      <c r="F49" s="258"/>
      <c r="G49" s="258"/>
      <c r="H49" s="257"/>
      <c r="I49" s="257"/>
      <c r="J49" s="296"/>
      <c r="K49" s="296"/>
      <c r="L49" s="271" t="str">
        <f t="shared" ref="L49:L61" si="58">IF(C49="","",_xlfn.CONCAT("            { line: ","""",C49,", ",M49:AN49,""", sC: ","""",B49,"""},"))</f>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ref="A50:A61" si="59">+A49+1</f>
        <v>3</v>
      </c>
      <c r="C50" s="13"/>
      <c r="D50" s="257"/>
      <c r="E50" s="257"/>
      <c r="F50" s="258"/>
      <c r="G50" s="258"/>
      <c r="H50" s="257"/>
      <c r="I50" s="257"/>
      <c r="J50" s="296"/>
      <c r="K50" s="296"/>
      <c r="L50" s="271" t="str">
        <f t="shared" si="58"/>
        <v/>
      </c>
      <c r="M50" s="218" t="str">
        <f t="shared" ref="M50:M61" si="60">IF(N50="","","(")</f>
        <v/>
      </c>
      <c r="N50" s="183" t="str">
        <f t="shared" ref="N50:N61" si="61">IF(D50="","",D50)</f>
        <v/>
      </c>
      <c r="O50" s="216" t="str">
        <f t="shared" ref="O50:O61" si="62">IF(N50="","",",")</f>
        <v/>
      </c>
      <c r="P50" s="225" t="str">
        <f t="shared" ref="P50:P61" si="63">IF(E50="","",E50)</f>
        <v/>
      </c>
      <c r="Q50" s="217" t="str">
        <f t="shared" ref="Q50:Q61" si="64">IF(N50="","",",")</f>
        <v/>
      </c>
      <c r="R50" s="168" t="str">
        <f t="shared" ref="R50:R61" si="65">IF(N50="","",15)</f>
        <v/>
      </c>
      <c r="S50" s="218" t="str">
        <f t="shared" ref="S50:S61" si="66">IF(N50="","",")")</f>
        <v/>
      </c>
      <c r="T50" s="219" t="str">
        <f t="shared" ref="T50:T61" si="67">IF(U50="","","(")</f>
        <v/>
      </c>
      <c r="U50" s="181" t="str">
        <f t="shared" ref="U50:U61" si="68">IF(F50="","",F50)</f>
        <v/>
      </c>
      <c r="V50" s="185" t="str">
        <f t="shared" ref="V50:V61" si="69">IF(U50="","",",")</f>
        <v/>
      </c>
      <c r="W50" s="177" t="str">
        <f t="shared" ref="W50:W61" si="70">IF(G50="","",G50)</f>
        <v/>
      </c>
      <c r="X50" s="185" t="str">
        <f t="shared" ref="X50:X61" si="71">IF(U50="","",",")</f>
        <v/>
      </c>
      <c r="Y50" s="185" t="str">
        <f t="shared" ref="Y50:Y61" si="72">IF(U50="","",250)</f>
        <v/>
      </c>
      <c r="Z50" s="218" t="str">
        <f t="shared" ref="Z50:Z61" si="73">IF(U50="","",")")</f>
        <v/>
      </c>
      <c r="AA50" s="175" t="str">
        <f t="shared" ref="AA50:AA61" si="74">IF(AB50="","","(")</f>
        <v/>
      </c>
      <c r="AB50" s="183" t="str">
        <f t="shared" ref="AB50:AB61" si="75">IF(H50="","",H50)</f>
        <v/>
      </c>
      <c r="AC50" s="184" t="str">
        <f t="shared" ref="AC50:AC61" si="76">IF(AB50="","",",")</f>
        <v/>
      </c>
      <c r="AD50" s="225" t="str">
        <f t="shared" si="19"/>
        <v/>
      </c>
      <c r="AE50" s="176" t="str">
        <f t="shared" ref="AE50:AE61" si="77">IF(AB50="","",",")</f>
        <v/>
      </c>
      <c r="AF50" s="168" t="str">
        <f t="shared" ref="AF50:AF61" si="78">IF(AB50="","",350)</f>
        <v/>
      </c>
      <c r="AG50" s="168" t="str">
        <f t="shared" ref="AG50:AG61" si="79">IF(AB50="","",")")</f>
        <v/>
      </c>
      <c r="AH50" s="179" t="str">
        <f t="shared" ref="AH50:AH61" si="80">IF(AI50="","","(")</f>
        <v/>
      </c>
      <c r="AI50" s="256" t="str">
        <f t="shared" ref="AI50:AI61" si="81">IF(J50="","",J50)</f>
        <v/>
      </c>
      <c r="AJ50" s="185" t="str">
        <f t="shared" ref="AJ50:AJ61" si="82">IF(AI50="","",",")</f>
        <v/>
      </c>
      <c r="AK50" s="185" t="str">
        <f t="shared" si="25"/>
        <v/>
      </c>
      <c r="AL50" s="185" t="str">
        <f t="shared" ref="AL50:AL61" si="83">IF(AI50="","",",")</f>
        <v/>
      </c>
      <c r="AM50" s="185" t="str">
        <f t="shared" ref="AM50:AM61" si="84">IF(AI50="","",450)</f>
        <v/>
      </c>
      <c r="AN50" s="185" t="str">
        <f t="shared" ref="AN50:AN61" si="85">IF(AI50="","",")")</f>
        <v/>
      </c>
    </row>
    <row r="51" spans="1:40" ht="24.5" thickTop="1" thickBot="1">
      <c r="A51">
        <f t="shared" si="59"/>
        <v>4</v>
      </c>
      <c r="C51" s="13"/>
      <c r="D51" s="257"/>
      <c r="E51" s="257"/>
      <c r="F51" s="258"/>
      <c r="G51" s="258"/>
      <c r="H51" s="257"/>
      <c r="I51" s="257"/>
      <c r="J51" s="296"/>
      <c r="K51" s="296"/>
      <c r="L51" s="271" t="str">
        <f t="shared" si="58"/>
        <v/>
      </c>
      <c r="M51" s="218" t="str">
        <f t="shared" si="60"/>
        <v/>
      </c>
      <c r="N51" s="183" t="str">
        <f t="shared" si="61"/>
        <v/>
      </c>
      <c r="O51" s="216" t="str">
        <f t="shared" si="62"/>
        <v/>
      </c>
      <c r="P51" s="225" t="str">
        <f t="shared" si="63"/>
        <v/>
      </c>
      <c r="Q51" s="217" t="str">
        <f t="shared" si="64"/>
        <v/>
      </c>
      <c r="R51" s="168" t="str">
        <f t="shared" si="65"/>
        <v/>
      </c>
      <c r="S51" s="218" t="str">
        <f t="shared" si="66"/>
        <v/>
      </c>
      <c r="T51" s="219" t="str">
        <f t="shared" si="67"/>
        <v/>
      </c>
      <c r="U51" s="181" t="str">
        <f t="shared" si="68"/>
        <v/>
      </c>
      <c r="V51" s="185" t="str">
        <f t="shared" si="69"/>
        <v/>
      </c>
      <c r="W51" s="177" t="str">
        <f t="shared" si="70"/>
        <v/>
      </c>
      <c r="X51" s="185" t="str">
        <f t="shared" si="71"/>
        <v/>
      </c>
      <c r="Y51" s="185" t="str">
        <f t="shared" si="72"/>
        <v/>
      </c>
      <c r="Z51" s="218" t="str">
        <f t="shared" si="73"/>
        <v/>
      </c>
      <c r="AA51" s="175" t="str">
        <f t="shared" si="74"/>
        <v/>
      </c>
      <c r="AB51" s="183" t="str">
        <f t="shared" si="75"/>
        <v/>
      </c>
      <c r="AC51" s="184" t="str">
        <f t="shared" si="76"/>
        <v/>
      </c>
      <c r="AD51" s="225" t="str">
        <f t="shared" si="19"/>
        <v/>
      </c>
      <c r="AE51" s="176" t="str">
        <f t="shared" si="77"/>
        <v/>
      </c>
      <c r="AF51" s="168" t="str">
        <f t="shared" si="78"/>
        <v/>
      </c>
      <c r="AG51" s="168" t="str">
        <f t="shared" si="79"/>
        <v/>
      </c>
      <c r="AH51" s="179" t="str">
        <f t="shared" si="80"/>
        <v/>
      </c>
      <c r="AI51" s="256" t="str">
        <f t="shared" si="81"/>
        <v/>
      </c>
      <c r="AJ51" s="185" t="str">
        <f t="shared" si="82"/>
        <v/>
      </c>
      <c r="AK51" s="185" t="str">
        <f t="shared" si="25"/>
        <v/>
      </c>
      <c r="AL51" s="185" t="str">
        <f t="shared" si="83"/>
        <v/>
      </c>
      <c r="AM51" s="185" t="str">
        <f t="shared" si="84"/>
        <v/>
      </c>
      <c r="AN51" s="185" t="str">
        <f t="shared" si="85"/>
        <v/>
      </c>
    </row>
    <row r="52" spans="1:40" ht="24.5" thickTop="1" thickBot="1">
      <c r="A52">
        <f t="shared" si="59"/>
        <v>5</v>
      </c>
      <c r="C52" s="13"/>
      <c r="D52" s="257"/>
      <c r="E52" s="257"/>
      <c r="F52" s="258"/>
      <c r="G52" s="258"/>
      <c r="H52" s="257"/>
      <c r="I52" s="257"/>
      <c r="J52" s="296"/>
      <c r="K52" s="296"/>
      <c r="L52" s="271" t="str">
        <f t="shared" si="58"/>
        <v/>
      </c>
      <c r="M52" s="218" t="str">
        <f t="shared" si="60"/>
        <v/>
      </c>
      <c r="N52" s="183" t="str">
        <f t="shared" si="61"/>
        <v/>
      </c>
      <c r="O52" s="216" t="str">
        <f t="shared" si="62"/>
        <v/>
      </c>
      <c r="P52" s="225" t="str">
        <f t="shared" si="63"/>
        <v/>
      </c>
      <c r="Q52" s="217" t="str">
        <f t="shared" si="64"/>
        <v/>
      </c>
      <c r="R52" s="168" t="str">
        <f t="shared" si="65"/>
        <v/>
      </c>
      <c r="S52" s="218" t="str">
        <f t="shared" si="66"/>
        <v/>
      </c>
      <c r="T52" s="219" t="str">
        <f t="shared" si="67"/>
        <v/>
      </c>
      <c r="U52" s="181" t="str">
        <f t="shared" si="68"/>
        <v/>
      </c>
      <c r="V52" s="185" t="str">
        <f t="shared" si="69"/>
        <v/>
      </c>
      <c r="W52" s="177" t="str">
        <f t="shared" si="70"/>
        <v/>
      </c>
      <c r="X52" s="185" t="str">
        <f t="shared" si="71"/>
        <v/>
      </c>
      <c r="Y52" s="185" t="str">
        <f t="shared" si="72"/>
        <v/>
      </c>
      <c r="Z52" s="218" t="str">
        <f t="shared" si="73"/>
        <v/>
      </c>
      <c r="AA52" s="175" t="str">
        <f t="shared" si="74"/>
        <v/>
      </c>
      <c r="AB52" s="183" t="str">
        <f t="shared" si="75"/>
        <v/>
      </c>
      <c r="AC52" s="184" t="str">
        <f t="shared" si="76"/>
        <v/>
      </c>
      <c r="AD52" s="225" t="str">
        <f t="shared" si="19"/>
        <v/>
      </c>
      <c r="AE52" s="176" t="str">
        <f t="shared" si="77"/>
        <v/>
      </c>
      <c r="AF52" s="168" t="str">
        <f t="shared" si="78"/>
        <v/>
      </c>
      <c r="AG52" s="168" t="str">
        <f t="shared" si="79"/>
        <v/>
      </c>
      <c r="AH52" s="179" t="str">
        <f t="shared" si="80"/>
        <v/>
      </c>
      <c r="AI52" s="256" t="str">
        <f t="shared" si="81"/>
        <v/>
      </c>
      <c r="AJ52" s="185" t="str">
        <f t="shared" si="82"/>
        <v/>
      </c>
      <c r="AK52" s="185" t="str">
        <f t="shared" si="25"/>
        <v/>
      </c>
      <c r="AL52" s="185" t="str">
        <f t="shared" si="83"/>
        <v/>
      </c>
      <c r="AM52" s="185" t="str">
        <f t="shared" si="84"/>
        <v/>
      </c>
      <c r="AN52" s="185" t="str">
        <f t="shared" si="85"/>
        <v/>
      </c>
    </row>
    <row r="53" spans="1:40" ht="24.5" thickTop="1" thickBot="1">
      <c r="A53">
        <f t="shared" si="59"/>
        <v>6</v>
      </c>
      <c r="C53" s="13"/>
      <c r="D53" s="257"/>
      <c r="E53" s="257"/>
      <c r="F53" s="258"/>
      <c r="G53" s="258"/>
      <c r="H53" s="257"/>
      <c r="I53" s="257"/>
      <c r="J53" s="296"/>
      <c r="K53" s="296"/>
      <c r="L53" s="271" t="str">
        <f t="shared" si="58"/>
        <v/>
      </c>
      <c r="M53" s="218" t="str">
        <f t="shared" si="60"/>
        <v/>
      </c>
      <c r="N53" s="183" t="str">
        <f t="shared" si="61"/>
        <v/>
      </c>
      <c r="O53" s="216" t="str">
        <f t="shared" si="62"/>
        <v/>
      </c>
      <c r="P53" s="225" t="str">
        <f t="shared" si="63"/>
        <v/>
      </c>
      <c r="Q53" s="217" t="str">
        <f t="shared" si="64"/>
        <v/>
      </c>
      <c r="R53" s="168" t="str">
        <f t="shared" si="65"/>
        <v/>
      </c>
      <c r="S53" s="218" t="str">
        <f t="shared" si="66"/>
        <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19"/>
        <v/>
      </c>
      <c r="AE53" s="176" t="str">
        <f t="shared" si="77"/>
        <v/>
      </c>
      <c r="AF53" s="168" t="str">
        <f t="shared" si="78"/>
        <v/>
      </c>
      <c r="AG53" s="168" t="str">
        <f t="shared" si="79"/>
        <v/>
      </c>
      <c r="AH53" s="179" t="str">
        <f t="shared" si="80"/>
        <v/>
      </c>
      <c r="AI53" s="256" t="str">
        <f t="shared" si="81"/>
        <v/>
      </c>
      <c r="AJ53" s="185" t="str">
        <f t="shared" si="82"/>
        <v/>
      </c>
      <c r="AK53" s="185" t="str">
        <f t="shared" si="25"/>
        <v/>
      </c>
      <c r="AL53" s="185" t="str">
        <f t="shared" si="83"/>
        <v/>
      </c>
      <c r="AM53" s="185" t="str">
        <f t="shared" si="84"/>
        <v/>
      </c>
      <c r="AN53" s="185" t="str">
        <f t="shared" si="85"/>
        <v/>
      </c>
    </row>
    <row r="54" spans="1:40" ht="24.5" thickTop="1" thickBot="1">
      <c r="A54">
        <f t="shared" si="59"/>
        <v>7</v>
      </c>
      <c r="B54" t="s">
        <v>1079</v>
      </c>
      <c r="C54" s="13"/>
      <c r="D54" s="257"/>
      <c r="E54" s="257"/>
      <c r="F54" s="258"/>
      <c r="G54" s="258"/>
      <c r="H54" s="257"/>
      <c r="I54" s="257"/>
      <c r="J54" s="296"/>
      <c r="K54" s="296"/>
      <c r="L54" s="271" t="str">
        <f t="shared" si="58"/>
        <v/>
      </c>
      <c r="M54" s="218" t="str">
        <f t="shared" si="60"/>
        <v/>
      </c>
      <c r="N54" s="183" t="str">
        <f t="shared" si="61"/>
        <v/>
      </c>
      <c r="O54" s="216" t="str">
        <f t="shared" si="62"/>
        <v/>
      </c>
      <c r="P54" s="225" t="str">
        <f t="shared" si="63"/>
        <v/>
      </c>
      <c r="Q54" s="217" t="str">
        <f t="shared" si="64"/>
        <v/>
      </c>
      <c r="R54" s="168" t="str">
        <f t="shared" si="65"/>
        <v/>
      </c>
      <c r="S54" s="218" t="str">
        <f t="shared" si="66"/>
        <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19"/>
        <v/>
      </c>
      <c r="AE54" s="176" t="str">
        <f t="shared" si="77"/>
        <v/>
      </c>
      <c r="AF54" s="168" t="str">
        <f t="shared" si="78"/>
        <v/>
      </c>
      <c r="AG54" s="168" t="str">
        <f t="shared" si="79"/>
        <v/>
      </c>
      <c r="AH54" s="179" t="str">
        <f t="shared" si="80"/>
        <v/>
      </c>
      <c r="AI54" s="256" t="str">
        <f t="shared" si="81"/>
        <v/>
      </c>
      <c r="AJ54" s="185" t="str">
        <f t="shared" si="82"/>
        <v/>
      </c>
      <c r="AK54" s="185" t="str">
        <f t="shared" si="25"/>
        <v/>
      </c>
      <c r="AL54" s="185" t="str">
        <f t="shared" si="83"/>
        <v/>
      </c>
      <c r="AM54" s="185" t="str">
        <f t="shared" si="84"/>
        <v/>
      </c>
      <c r="AN54" s="185" t="str">
        <f t="shared" si="85"/>
        <v/>
      </c>
    </row>
    <row r="55" spans="1:40" ht="24.5" thickTop="1" thickBot="1">
      <c r="A55">
        <f t="shared" si="59"/>
        <v>8</v>
      </c>
      <c r="C55" s="13"/>
      <c r="D55" s="257"/>
      <c r="E55" s="257"/>
      <c r="F55" s="258"/>
      <c r="G55" s="258"/>
      <c r="H55" s="257"/>
      <c r="I55" s="257"/>
      <c r="J55" s="296"/>
      <c r="K55" s="296"/>
      <c r="L55" s="271" t="str">
        <f t="shared" si="58"/>
        <v/>
      </c>
      <c r="M55" s="218" t="str">
        <f t="shared" si="60"/>
        <v/>
      </c>
      <c r="N55" s="183" t="str">
        <f t="shared" si="61"/>
        <v/>
      </c>
      <c r="O55" s="216" t="str">
        <f t="shared" si="62"/>
        <v/>
      </c>
      <c r="P55" s="225" t="str">
        <f t="shared" si="63"/>
        <v/>
      </c>
      <c r="Q55" s="217" t="str">
        <f t="shared" si="64"/>
        <v/>
      </c>
      <c r="R55" s="168" t="str">
        <f t="shared" si="65"/>
        <v/>
      </c>
      <c r="S55" s="218" t="str">
        <f t="shared" si="66"/>
        <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19"/>
        <v/>
      </c>
      <c r="AE55" s="176" t="str">
        <f t="shared" si="77"/>
        <v/>
      </c>
      <c r="AF55" s="168" t="str">
        <f t="shared" si="78"/>
        <v/>
      </c>
      <c r="AG55" s="168" t="str">
        <f t="shared" si="79"/>
        <v/>
      </c>
      <c r="AH55" s="179" t="str">
        <f t="shared" si="80"/>
        <v/>
      </c>
      <c r="AI55" s="256" t="str">
        <f t="shared" si="81"/>
        <v/>
      </c>
      <c r="AJ55" s="185" t="str">
        <f t="shared" si="82"/>
        <v/>
      </c>
      <c r="AK55" s="185" t="str">
        <f t="shared" si="25"/>
        <v/>
      </c>
      <c r="AL55" s="185" t="str">
        <f t="shared" si="83"/>
        <v/>
      </c>
      <c r="AM55" s="185" t="str">
        <f t="shared" si="84"/>
        <v/>
      </c>
      <c r="AN55" s="185" t="str">
        <f t="shared" si="85"/>
        <v/>
      </c>
    </row>
    <row r="56" spans="1:40" ht="24.5" thickTop="1" thickBot="1">
      <c r="A56">
        <f t="shared" si="59"/>
        <v>9</v>
      </c>
      <c r="B56" t="s">
        <v>2282</v>
      </c>
      <c r="C56" s="13"/>
      <c r="D56" s="257"/>
      <c r="E56" s="257"/>
      <c r="F56" s="258"/>
      <c r="G56" s="258"/>
      <c r="H56" s="257"/>
      <c r="I56" s="257"/>
      <c r="J56" s="296"/>
      <c r="K56" s="296"/>
      <c r="L56" s="282" t="str">
        <f t="shared" si="58"/>
        <v/>
      </c>
      <c r="M56" s="218" t="str">
        <f t="shared" si="60"/>
        <v/>
      </c>
      <c r="N56" s="183" t="str">
        <f t="shared" si="61"/>
        <v/>
      </c>
      <c r="O56" s="216" t="str">
        <f t="shared" si="62"/>
        <v/>
      </c>
      <c r="P56" s="225" t="str">
        <f t="shared" si="63"/>
        <v/>
      </c>
      <c r="Q56" s="217" t="str">
        <f t="shared" si="64"/>
        <v/>
      </c>
      <c r="R56" s="168" t="str">
        <f t="shared" si="65"/>
        <v/>
      </c>
      <c r="S56" s="218" t="str">
        <f t="shared" si="66"/>
        <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19"/>
        <v/>
      </c>
      <c r="AE56" s="176" t="str">
        <f t="shared" si="77"/>
        <v/>
      </c>
      <c r="AF56" s="168" t="str">
        <f t="shared" si="78"/>
        <v/>
      </c>
      <c r="AG56" s="168" t="str">
        <f t="shared" si="79"/>
        <v/>
      </c>
      <c r="AH56" s="179" t="str">
        <f t="shared" si="80"/>
        <v/>
      </c>
      <c r="AI56" s="256" t="str">
        <f t="shared" si="81"/>
        <v/>
      </c>
      <c r="AJ56" s="185" t="str">
        <f t="shared" si="82"/>
        <v/>
      </c>
      <c r="AK56" s="185" t="str">
        <f t="shared" si="25"/>
        <v/>
      </c>
      <c r="AL56" s="185" t="str">
        <f t="shared" si="83"/>
        <v/>
      </c>
      <c r="AM56" s="185" t="str">
        <f t="shared" si="84"/>
        <v/>
      </c>
      <c r="AN56" s="185" t="str">
        <f t="shared" si="85"/>
        <v/>
      </c>
    </row>
    <row r="57" spans="1:40" ht="24.5" thickTop="1" thickBot="1">
      <c r="A57">
        <f t="shared" si="59"/>
        <v>10</v>
      </c>
      <c r="B57" t="s">
        <v>2282</v>
      </c>
      <c r="C57" s="13"/>
      <c r="D57" s="257"/>
      <c r="E57" s="257"/>
      <c r="F57" s="258"/>
      <c r="G57" s="258"/>
      <c r="H57" s="257"/>
      <c r="I57" s="257"/>
      <c r="J57" s="296"/>
      <c r="K57" s="296"/>
      <c r="L57" s="282" t="str">
        <f t="shared" si="58"/>
        <v/>
      </c>
      <c r="M57" s="218" t="str">
        <f t="shared" si="60"/>
        <v/>
      </c>
      <c r="N57" s="183" t="str">
        <f t="shared" si="61"/>
        <v/>
      </c>
      <c r="O57" s="216" t="str">
        <f t="shared" si="62"/>
        <v/>
      </c>
      <c r="P57" s="225" t="str">
        <f t="shared" si="63"/>
        <v/>
      </c>
      <c r="Q57" s="217" t="str">
        <f t="shared" si="64"/>
        <v/>
      </c>
      <c r="R57" s="168" t="str">
        <f t="shared" si="65"/>
        <v/>
      </c>
      <c r="S57" s="218" t="str">
        <f t="shared" si="66"/>
        <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19"/>
        <v/>
      </c>
      <c r="AE57" s="176" t="str">
        <f t="shared" si="77"/>
        <v/>
      </c>
      <c r="AF57" s="168" t="str">
        <f t="shared" si="78"/>
        <v/>
      </c>
      <c r="AG57" s="168" t="str">
        <f t="shared" si="79"/>
        <v/>
      </c>
      <c r="AH57" s="179" t="str">
        <f t="shared" si="80"/>
        <v/>
      </c>
      <c r="AI57" s="256" t="str">
        <f t="shared" si="81"/>
        <v/>
      </c>
      <c r="AJ57" s="185" t="str">
        <f t="shared" si="82"/>
        <v/>
      </c>
      <c r="AK57" s="185" t="str">
        <f t="shared" si="25"/>
        <v/>
      </c>
      <c r="AL57" s="185" t="str">
        <f t="shared" si="83"/>
        <v/>
      </c>
      <c r="AM57" s="185" t="str">
        <f t="shared" si="84"/>
        <v/>
      </c>
      <c r="AN57" s="185" t="str">
        <f t="shared" si="85"/>
        <v/>
      </c>
    </row>
    <row r="58" spans="1:40" ht="24.5" thickTop="1" thickBot="1">
      <c r="A58">
        <f t="shared" si="59"/>
        <v>11</v>
      </c>
      <c r="B58" t="s">
        <v>2282</v>
      </c>
      <c r="C58" s="13"/>
      <c r="D58" s="257"/>
      <c r="E58" s="257"/>
      <c r="F58" s="258"/>
      <c r="G58" s="258"/>
      <c r="H58" s="257"/>
      <c r="I58" s="257"/>
      <c r="J58" s="296"/>
      <c r="K58" s="296"/>
      <c r="L58" s="282" t="str">
        <f t="shared" si="58"/>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19"/>
        <v/>
      </c>
      <c r="AE58" s="176" t="str">
        <f t="shared" si="77"/>
        <v/>
      </c>
      <c r="AF58" s="168" t="str">
        <f t="shared" si="78"/>
        <v/>
      </c>
      <c r="AG58" s="168" t="str">
        <f t="shared" si="79"/>
        <v/>
      </c>
      <c r="AH58" s="179" t="str">
        <f t="shared" si="80"/>
        <v/>
      </c>
      <c r="AI58" s="256" t="str">
        <f t="shared" si="81"/>
        <v/>
      </c>
      <c r="AJ58" s="185" t="str">
        <f t="shared" si="82"/>
        <v/>
      </c>
      <c r="AK58" s="185" t="str">
        <f t="shared" si="25"/>
        <v/>
      </c>
      <c r="AL58" s="185" t="str">
        <f t="shared" si="83"/>
        <v/>
      </c>
      <c r="AM58" s="185" t="str">
        <f t="shared" si="84"/>
        <v/>
      </c>
      <c r="AN58" s="185" t="str">
        <f t="shared" si="85"/>
        <v/>
      </c>
    </row>
    <row r="59" spans="1:40" ht="24.5" thickTop="1" thickBot="1">
      <c r="A59">
        <f t="shared" si="59"/>
        <v>12</v>
      </c>
      <c r="B59" t="s">
        <v>2286</v>
      </c>
      <c r="C59" s="13"/>
      <c r="D59" s="257"/>
      <c r="E59" s="257"/>
      <c r="F59" s="258"/>
      <c r="G59" s="258"/>
      <c r="H59" s="257"/>
      <c r="I59" s="257"/>
      <c r="J59" s="296"/>
      <c r="K59" s="296"/>
      <c r="L59" s="282" t="str">
        <f t="shared" si="58"/>
        <v/>
      </c>
      <c r="M59" s="218" t="str">
        <f t="shared" si="60"/>
        <v/>
      </c>
      <c r="N59" s="183" t="str">
        <f t="shared" si="61"/>
        <v/>
      </c>
      <c r="O59" s="216" t="str">
        <f t="shared" si="62"/>
        <v/>
      </c>
      <c r="P59" s="225" t="str">
        <f t="shared" si="63"/>
        <v/>
      </c>
      <c r="Q59" s="217" t="str">
        <f t="shared" si="64"/>
        <v/>
      </c>
      <c r="R59" s="168" t="str">
        <f t="shared" si="65"/>
        <v/>
      </c>
      <c r="S59" s="218" t="str">
        <f t="shared" si="66"/>
        <v/>
      </c>
      <c r="T59" s="219" t="str">
        <f t="shared" si="67"/>
        <v/>
      </c>
      <c r="U59" s="181" t="str">
        <f t="shared" si="68"/>
        <v/>
      </c>
      <c r="V59" s="185" t="str">
        <f t="shared" si="69"/>
        <v/>
      </c>
      <c r="W59" s="177" t="str">
        <f t="shared" si="70"/>
        <v/>
      </c>
      <c r="X59" s="185" t="str">
        <f t="shared" si="71"/>
        <v/>
      </c>
      <c r="Y59" s="185" t="str">
        <f t="shared" si="72"/>
        <v/>
      </c>
      <c r="Z59" s="218" t="str">
        <f t="shared" si="73"/>
        <v/>
      </c>
      <c r="AA59" s="175" t="str">
        <f t="shared" si="74"/>
        <v/>
      </c>
      <c r="AB59" s="183" t="str">
        <f t="shared" si="75"/>
        <v/>
      </c>
      <c r="AC59" s="184" t="str">
        <f t="shared" si="76"/>
        <v/>
      </c>
      <c r="AD59" s="225" t="str">
        <f t="shared" si="19"/>
        <v/>
      </c>
      <c r="AE59" s="176" t="str">
        <f t="shared" si="77"/>
        <v/>
      </c>
      <c r="AF59" s="168" t="str">
        <f t="shared" si="78"/>
        <v/>
      </c>
      <c r="AG59" s="168" t="str">
        <f t="shared" si="79"/>
        <v/>
      </c>
      <c r="AH59" s="179" t="str">
        <f t="shared" si="80"/>
        <v/>
      </c>
      <c r="AI59" s="256" t="str">
        <f t="shared" si="81"/>
        <v/>
      </c>
      <c r="AJ59" s="185" t="str">
        <f t="shared" si="82"/>
        <v/>
      </c>
      <c r="AK59" s="185" t="str">
        <f t="shared" si="25"/>
        <v/>
      </c>
      <c r="AL59" s="185" t="str">
        <f t="shared" si="83"/>
        <v/>
      </c>
      <c r="AM59" s="185" t="str">
        <f t="shared" si="84"/>
        <v/>
      </c>
      <c r="AN59" s="185" t="str">
        <f t="shared" si="85"/>
        <v/>
      </c>
    </row>
    <row r="60" spans="1:40" ht="24.5" thickTop="1" thickBot="1">
      <c r="A60">
        <f t="shared" si="59"/>
        <v>13</v>
      </c>
      <c r="B60" t="s">
        <v>2282</v>
      </c>
      <c r="C60" s="13"/>
      <c r="D60" s="257"/>
      <c r="E60" s="257"/>
      <c r="F60" s="258"/>
      <c r="G60" s="258"/>
      <c r="H60" s="257"/>
      <c r="I60" s="257"/>
      <c r="J60" s="296"/>
      <c r="K60" s="296"/>
      <c r="L60" s="282" t="str">
        <f t="shared" si="58"/>
        <v/>
      </c>
      <c r="M60" s="218" t="str">
        <f t="shared" si="60"/>
        <v/>
      </c>
      <c r="N60" s="183" t="str">
        <f t="shared" si="61"/>
        <v/>
      </c>
      <c r="O60" s="216" t="str">
        <f t="shared" si="62"/>
        <v/>
      </c>
      <c r="P60" s="225" t="str">
        <f t="shared" si="63"/>
        <v/>
      </c>
      <c r="Q60" s="217" t="str">
        <f t="shared" si="64"/>
        <v/>
      </c>
      <c r="R60" s="168" t="str">
        <f t="shared" si="65"/>
        <v/>
      </c>
      <c r="S60" s="218" t="str">
        <f t="shared" si="66"/>
        <v/>
      </c>
      <c r="T60" s="219" t="str">
        <f t="shared" si="67"/>
        <v/>
      </c>
      <c r="U60" s="181" t="str">
        <f t="shared" si="68"/>
        <v/>
      </c>
      <c r="V60" s="185" t="str">
        <f t="shared" si="69"/>
        <v/>
      </c>
      <c r="W60" s="177" t="str">
        <f t="shared" si="70"/>
        <v/>
      </c>
      <c r="X60" s="185" t="str">
        <f t="shared" si="71"/>
        <v/>
      </c>
      <c r="Y60" s="185" t="str">
        <f t="shared" si="72"/>
        <v/>
      </c>
      <c r="Z60" s="218" t="str">
        <f t="shared" si="73"/>
        <v/>
      </c>
      <c r="AA60" s="175" t="str">
        <f t="shared" si="74"/>
        <v/>
      </c>
      <c r="AB60" s="183" t="str">
        <f t="shared" si="75"/>
        <v/>
      </c>
      <c r="AC60" s="184" t="str">
        <f t="shared" si="76"/>
        <v/>
      </c>
      <c r="AD60" s="225" t="str">
        <f t="shared" si="19"/>
        <v/>
      </c>
      <c r="AE60" s="176" t="str">
        <f t="shared" si="77"/>
        <v/>
      </c>
      <c r="AF60" s="168" t="str">
        <f t="shared" si="78"/>
        <v/>
      </c>
      <c r="AG60" s="168" t="str">
        <f t="shared" si="79"/>
        <v/>
      </c>
      <c r="AH60" s="179" t="str">
        <f t="shared" si="80"/>
        <v/>
      </c>
      <c r="AI60" s="256" t="str">
        <f t="shared" si="81"/>
        <v/>
      </c>
      <c r="AJ60" s="185" t="str">
        <f t="shared" si="82"/>
        <v/>
      </c>
      <c r="AK60" s="185" t="str">
        <f t="shared" si="25"/>
        <v/>
      </c>
      <c r="AL60" s="185" t="str">
        <f t="shared" si="83"/>
        <v/>
      </c>
      <c r="AM60" s="185" t="str">
        <f t="shared" si="84"/>
        <v/>
      </c>
      <c r="AN60" s="185" t="str">
        <f t="shared" si="85"/>
        <v/>
      </c>
    </row>
    <row r="61" spans="1:40" ht="24.5" thickTop="1" thickBot="1">
      <c r="A61">
        <f t="shared" si="59"/>
        <v>14</v>
      </c>
      <c r="B61" t="s">
        <v>2282</v>
      </c>
      <c r="C61" s="13"/>
      <c r="D61" s="257"/>
      <c r="E61" s="257"/>
      <c r="F61" s="258"/>
      <c r="G61" s="258"/>
      <c r="H61" s="257"/>
      <c r="I61" s="257"/>
      <c r="J61" s="296"/>
      <c r="K61" s="296"/>
      <c r="L61" s="282" t="str">
        <f t="shared" si="58"/>
        <v/>
      </c>
      <c r="M61" s="218" t="str">
        <f t="shared" si="60"/>
        <v/>
      </c>
      <c r="N61" s="183" t="str">
        <f t="shared" si="61"/>
        <v/>
      </c>
      <c r="O61" s="216" t="str">
        <f t="shared" si="62"/>
        <v/>
      </c>
      <c r="P61" s="225" t="str">
        <f t="shared" si="63"/>
        <v/>
      </c>
      <c r="Q61" s="217" t="str">
        <f t="shared" si="64"/>
        <v/>
      </c>
      <c r="R61" s="168" t="str">
        <f t="shared" si="65"/>
        <v/>
      </c>
      <c r="S61" s="218" t="str">
        <f t="shared" si="66"/>
        <v/>
      </c>
      <c r="T61" s="219" t="str">
        <f t="shared" si="67"/>
        <v/>
      </c>
      <c r="U61" s="181" t="str">
        <f t="shared" si="68"/>
        <v/>
      </c>
      <c r="V61" s="185" t="str">
        <f t="shared" si="69"/>
        <v/>
      </c>
      <c r="W61" s="177" t="str">
        <f t="shared" si="70"/>
        <v/>
      </c>
      <c r="X61" s="185" t="str">
        <f t="shared" si="71"/>
        <v/>
      </c>
      <c r="Y61" s="185" t="str">
        <f t="shared" si="72"/>
        <v/>
      </c>
      <c r="Z61" s="218" t="str">
        <f t="shared" si="73"/>
        <v/>
      </c>
      <c r="AA61" s="175" t="str">
        <f t="shared" si="74"/>
        <v/>
      </c>
      <c r="AB61" s="183" t="str">
        <f t="shared" si="75"/>
        <v/>
      </c>
      <c r="AC61" s="184" t="str">
        <f t="shared" si="76"/>
        <v/>
      </c>
      <c r="AD61" s="225" t="str">
        <f t="shared" si="19"/>
        <v/>
      </c>
      <c r="AE61" s="176" t="str">
        <f t="shared" si="77"/>
        <v/>
      </c>
      <c r="AF61" s="168" t="str">
        <f t="shared" si="78"/>
        <v/>
      </c>
      <c r="AG61" s="168" t="str">
        <f t="shared" si="79"/>
        <v/>
      </c>
      <c r="AH61" s="179" t="str">
        <f t="shared" si="80"/>
        <v/>
      </c>
      <c r="AI61" s="256" t="str">
        <f t="shared" si="81"/>
        <v/>
      </c>
      <c r="AJ61" s="185" t="str">
        <f t="shared" si="82"/>
        <v/>
      </c>
      <c r="AK61" s="185" t="str">
        <f t="shared" si="25"/>
        <v/>
      </c>
      <c r="AL61" s="185" t="str">
        <f t="shared" si="83"/>
        <v/>
      </c>
      <c r="AM61" s="185" t="str">
        <f t="shared" si="84"/>
        <v/>
      </c>
      <c r="AN61" s="185" t="str">
        <f t="shared" si="85"/>
        <v/>
      </c>
    </row>
    <row r="62" spans="1:40" ht="22.5" customHeight="1" thickTop="1" thickBot="1">
      <c r="B62" s="211"/>
      <c r="C62" s="211"/>
      <c r="D62" s="223"/>
      <c r="E62" s="223"/>
      <c r="F62" s="223"/>
      <c r="G62" s="223"/>
      <c r="H62" s="223"/>
      <c r="I62" s="223"/>
      <c r="J62" s="223"/>
      <c r="K62" s="223"/>
      <c r="L62" s="211" t="s">
        <v>2314</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C63" s="203" t="s">
        <v>2422</v>
      </c>
      <c r="D63" s="224"/>
      <c r="E63" s="224"/>
      <c r="F63" s="224"/>
      <c r="G63" s="224"/>
      <c r="H63" s="224"/>
      <c r="I63" s="224"/>
      <c r="J63" s="224"/>
      <c r="K63" s="224"/>
      <c r="L63" s="208" t="s">
        <v>2411</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B64" t="s">
        <v>2584</v>
      </c>
      <c r="C64" s="341" t="s">
        <v>2280</v>
      </c>
      <c r="D64" s="337" t="s">
        <v>1112</v>
      </c>
      <c r="E64" s="337" t="s">
        <v>1121</v>
      </c>
      <c r="F64" s="337"/>
      <c r="G64" s="337"/>
      <c r="H64" s="337"/>
      <c r="I64" s="337"/>
      <c r="J64" s="337"/>
      <c r="K64" s="337"/>
      <c r="L64" s="338" t="str">
        <f>IF(C64="","",_xlfn.CONCAT("       triggerLine: ","""",C64,", ",M64:AN64,""", sC: ","""",B64,""", lines: ["))</f>
        <v xml:space="preserve">       triggerLine: "A TI, SEÑOR, EN MI CLAMOR IMPLORO,, (La,m,15)", sC: "ta as", lines: [</v>
      </c>
      <c r="M64" s="218" t="str">
        <f t="shared" si="7"/>
        <v>(</v>
      </c>
      <c r="N64" s="183" t="str">
        <f t="shared" si="1"/>
        <v>La</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thickTop="1" thickBot="1">
      <c r="B65" t="s">
        <v>2282</v>
      </c>
      <c r="C65" s="285" t="s">
        <v>2283</v>
      </c>
      <c r="D65" s="336" t="s">
        <v>1113</v>
      </c>
      <c r="E65" s="336"/>
      <c r="F65" s="336"/>
      <c r="G65" s="336"/>
      <c r="H65" s="336"/>
      <c r="I65" s="336"/>
      <c r="J65" s="336"/>
      <c r="K65" s="336"/>
      <c r="L65" s="283" t="str">
        <f>IF(C65="","",_xlfn.CONCAT("            { line: ","""",C65,", ",M65:AN65,""", sC: ","""",B65,"""},"))</f>
        <v xml:space="preserve">            { line: "A TI, SEÑOR, EN MI CLAMOR SUPLICO,, (Fa,,15)", sC: "as"},</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5" thickTop="1" thickBot="1">
      <c r="B66" t="s">
        <v>2282</v>
      </c>
      <c r="C66" s="285" t="s">
        <v>2283</v>
      </c>
      <c r="D66" s="227" t="s">
        <v>1111</v>
      </c>
      <c r="E66" s="227">
        <v>7</v>
      </c>
      <c r="F66" s="227"/>
      <c r="G66" s="227"/>
      <c r="H66" s="227"/>
      <c r="I66" s="227"/>
      <c r="J66" s="227"/>
      <c r="K66" s="227"/>
      <c r="L66" s="283" t="str">
        <f>IF(C66="","",_xlfn.CONCAT("            { line: ","""",C66,", ",M66:AN66,""", sC: ","""",B66,"""},"))</f>
        <v xml:space="preserve">            { line: "A TI, SEÑOR, EN MI CLAMOR SUPLICO,, (Mi,7,15)", sC: "as"},</v>
      </c>
      <c r="M66" s="218" t="str">
        <f t="shared" ref="M66" si="86">IF(N66="","","(")</f>
        <v>(</v>
      </c>
      <c r="N66" s="183" t="str">
        <f t="shared" ref="N66" si="87">IF(D66="","",D66)</f>
        <v>Mi</v>
      </c>
      <c r="O66" s="216" t="str">
        <f t="shared" ref="O66" si="88">IF(N66="","",",")</f>
        <v>,</v>
      </c>
      <c r="P66" s="225">
        <f t="shared" ref="P66" si="89">IF(E66="","",E66)</f>
        <v>7</v>
      </c>
      <c r="Q66" s="217" t="str">
        <f t="shared" ref="Q66" si="90">IF(N66="","",",")</f>
        <v>,</v>
      </c>
      <c r="R66" s="168">
        <f t="shared" ref="R66" si="91">IF(N66="","",15)</f>
        <v>15</v>
      </c>
      <c r="S66" s="218" t="str">
        <f t="shared" ref="S66" si="92">IF(N66="","",")")</f>
        <v>)</v>
      </c>
      <c r="T66" s="219" t="str">
        <f t="shared" ref="T66" si="93">IF(U66="","","(")</f>
        <v/>
      </c>
      <c r="U66" s="181" t="str">
        <f t="shared" ref="U66" si="94">IF(F66="","",F66)</f>
        <v/>
      </c>
      <c r="V66" s="185" t="str">
        <f t="shared" ref="V66" si="95">IF(U66="","",",")</f>
        <v/>
      </c>
      <c r="W66" s="177" t="str">
        <f t="shared" ref="W66" si="96">IF(G66="","",G66)</f>
        <v/>
      </c>
      <c r="X66" s="185" t="str">
        <f t="shared" ref="X66" si="97">IF(U66="","",",")</f>
        <v/>
      </c>
      <c r="Y66" s="185" t="str">
        <f t="shared" ref="Y66" si="98">IF(U66="","",250)</f>
        <v/>
      </c>
      <c r="Z66" s="218" t="str">
        <f t="shared" ref="Z66" si="99">IF(U66="","",")")</f>
        <v/>
      </c>
      <c r="AA66" s="175" t="str">
        <f t="shared" ref="AA66" si="100">IF(AB66="","","(")</f>
        <v/>
      </c>
      <c r="AB66" s="183" t="str">
        <f t="shared" ref="AB66" si="101">IF(H66="","",H66)</f>
        <v/>
      </c>
      <c r="AC66" s="184" t="str">
        <f t="shared" ref="AC66" si="102">IF(AB66="","",",")</f>
        <v/>
      </c>
      <c r="AD66" s="225" t="str">
        <f t="shared" ref="AD66" si="103">IF(I66="","",I66)</f>
        <v/>
      </c>
      <c r="AE66" s="176" t="str">
        <f t="shared" ref="AE66" si="104">IF(AB66="","",",")</f>
        <v/>
      </c>
      <c r="AF66" s="168" t="str">
        <f t="shared" ref="AF66" si="105">IF(AB66="","",350)</f>
        <v/>
      </c>
      <c r="AG66" s="168" t="str">
        <f t="shared" ref="AG66" si="106">IF(AB66="","",")")</f>
        <v/>
      </c>
      <c r="AH66" s="179" t="str">
        <f t="shared" ref="AH66" si="107">IF(AI66="","","(")</f>
        <v/>
      </c>
      <c r="AI66" s="256" t="str">
        <f t="shared" ref="AI66" si="108">IF(J66="","",J66)</f>
        <v/>
      </c>
      <c r="AJ66" s="185" t="str">
        <f t="shared" ref="AJ66" si="109">IF(AI66="","",",")</f>
        <v/>
      </c>
      <c r="AK66" s="185" t="str">
        <f t="shared" ref="AK66" si="110">IF(K66="","",K66)</f>
        <v/>
      </c>
      <c r="AL66" s="185" t="str">
        <f t="shared" ref="AL66" si="111">IF(AI66="","",",")</f>
        <v/>
      </c>
      <c r="AM66" s="185" t="str">
        <f t="shared" ref="AM66" si="112">IF(AI66="","",450)</f>
        <v/>
      </c>
      <c r="AN66" s="185" t="str">
        <f t="shared" ref="AN66" si="113">IF(AI66="","",")")</f>
        <v/>
      </c>
    </row>
    <row r="67" spans="2:40" ht="24.5" thickTop="1" thickBot="1">
      <c r="B67" t="s">
        <v>2282</v>
      </c>
      <c r="C67" s="285" t="s">
        <v>2284</v>
      </c>
      <c r="D67" s="227" t="s">
        <v>1113</v>
      </c>
      <c r="E67" s="227"/>
      <c r="F67" s="227"/>
      <c r="G67" s="227"/>
      <c r="H67" s="227"/>
      <c r="I67" s="227"/>
      <c r="J67" s="227"/>
      <c r="K67" s="227"/>
      <c r="L67" s="283" t="str">
        <f>IF(C67="","",_xlfn.CONCAT("            { line: ","""",C67,", ",M67:AN67,""", sC: ","""",B67,"""},"))</f>
        <v xml:space="preserve">            { line: "A TI DERRAMO MI LAMENTO,, (Fa,,15)", sC: "as"},</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thickTop="1" thickBot="1">
      <c r="B68" t="s">
        <v>2282</v>
      </c>
      <c r="C68" s="284" t="s">
        <v>2285</v>
      </c>
      <c r="D68" s="227" t="s">
        <v>1113</v>
      </c>
      <c r="E68" s="227"/>
      <c r="F68" s="227"/>
      <c r="G68" s="227"/>
      <c r="H68" s="227"/>
      <c r="I68" s="227"/>
      <c r="J68" s="227"/>
      <c r="K68" s="227"/>
      <c r="L68" s="210" t="str">
        <f>IF(C68="","",_xlfn.CONCAT("            { line: ","""",C68,", ",M68:AN68,""", sC: ","""",B68,"""},  ]},"))</f>
        <v xml:space="preserve">            { line: "A TI MI ANGUSTIA EXPONGO. , (Fa,,15)", sC: "as"},  ]},</v>
      </c>
      <c r="M68" s="218" t="str">
        <f t="shared" si="7"/>
        <v>(</v>
      </c>
      <c r="N68" s="183" t="str">
        <f t="shared" si="1"/>
        <v>Fa</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 customHeight="1" thickTop="1" thickBot="1">
      <c r="B69" s="211"/>
      <c r="C69" s="211"/>
      <c r="D69" s="223"/>
      <c r="E69" s="223"/>
      <c r="F69" s="223"/>
      <c r="G69" s="223"/>
      <c r="H69" s="223"/>
      <c r="I69" s="223"/>
      <c r="J69" s="223"/>
      <c r="K69" s="223"/>
      <c r="L69" s="211" t="s">
        <v>2315</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thickTop="1" thickBot="1">
      <c r="C70" s="203" t="s">
        <v>2312</v>
      </c>
      <c r="D70" s="224"/>
      <c r="E70" s="224"/>
      <c r="F70" s="224"/>
      <c r="G70" s="224"/>
      <c r="H70" s="224"/>
      <c r="I70" s="224"/>
      <c r="J70" s="224"/>
      <c r="K70" s="224"/>
      <c r="L70" s="208" t="s">
        <v>2411</v>
      </c>
      <c r="M70" s="218" t="str">
        <f t="shared" si="7"/>
        <v/>
      </c>
      <c r="N70" s="183" t="str">
        <f t="shared" si="1"/>
        <v/>
      </c>
      <c r="O70" s="216" t="str">
        <f t="shared" si="8"/>
        <v/>
      </c>
      <c r="P70" s="225" t="str">
        <f t="shared" si="2"/>
        <v/>
      </c>
      <c r="Q70" s="217" t="str">
        <f t="shared" si="9"/>
        <v/>
      </c>
      <c r="R70" s="168" t="str">
        <f t="shared" si="10"/>
        <v/>
      </c>
      <c r="S70" s="218" t="str">
        <f t="shared" si="11"/>
        <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thickTop="1" thickBot="1">
      <c r="B71" t="s">
        <v>2584</v>
      </c>
      <c r="C71" s="341" t="s">
        <v>2295</v>
      </c>
      <c r="D71" s="340" t="s">
        <v>1112</v>
      </c>
      <c r="E71" s="340" t="s">
        <v>1121</v>
      </c>
      <c r="F71" s="340"/>
      <c r="G71" s="340"/>
      <c r="H71" s="337"/>
      <c r="I71" s="337"/>
      <c r="J71" s="337"/>
      <c r="K71" s="337"/>
      <c r="L71" s="338" t="str">
        <f>IF(C71="","",_xlfn.CONCAT("       triggerLine: ","""",C71,", ",M71:AN71,""", sC: ","""",B71,""", lines: ["))</f>
        <v xml:space="preserve">       triggerLine: "A TI, YO CLAMO SEÑOR,, (La,m,15)", sC: "ta as", lines: [</v>
      </c>
      <c r="M71" s="218" t="str">
        <f t="shared" si="7"/>
        <v>(</v>
      </c>
      <c r="N71" s="183" t="str">
        <f t="shared" si="1"/>
        <v>La</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thickTop="1" thickBot="1">
      <c r="B72" t="s">
        <v>2282</v>
      </c>
      <c r="C72" s="285" t="s">
        <v>2296</v>
      </c>
      <c r="D72" s="339" t="s">
        <v>1111</v>
      </c>
      <c r="E72" s="339" t="s">
        <v>1121</v>
      </c>
      <c r="F72" s="339"/>
      <c r="G72" s="339"/>
      <c r="H72" s="336"/>
      <c r="I72" s="336"/>
      <c r="J72" s="336"/>
      <c r="K72" s="336"/>
      <c r="L72" s="283" t="str">
        <f>IF(C72="","",_xlfn.CONCAT("            { line: ","""",C72,", ",M72:AN72,""", sC: ","""",B72,"""},"))</f>
        <v xml:space="preserve">            { line: "A TI, YO DIGO: TÚ SOLO ERES MI REFUGIO,, (Mi,m,15)", sC: "as"},</v>
      </c>
      <c r="M72" s="218" t="str">
        <f t="shared" ref="M72" si="114">IF(N72="","","(")</f>
        <v>(</v>
      </c>
      <c r="N72" s="183" t="str">
        <f t="shared" ref="N72" si="115">IF(D72="","",D72)</f>
        <v>Mi</v>
      </c>
      <c r="O72" s="216" t="str">
        <f t="shared" ref="O72" si="116">IF(N72="","",",")</f>
        <v>,</v>
      </c>
      <c r="P72" s="225" t="str">
        <f t="shared" ref="P72" si="117">IF(E72="","",E72)</f>
        <v>m</v>
      </c>
      <c r="Q72" s="217" t="str">
        <f t="shared" ref="Q72" si="118">IF(N72="","",",")</f>
        <v>,</v>
      </c>
      <c r="R72" s="168">
        <f t="shared" ref="R72" si="119">IF(N72="","",15)</f>
        <v>15</v>
      </c>
      <c r="S72" s="218" t="str">
        <f t="shared" ref="S72" si="120">IF(N72="","",")")</f>
        <v>)</v>
      </c>
      <c r="T72" s="219" t="str">
        <f t="shared" ref="T72" si="121">IF(U72="","","(")</f>
        <v/>
      </c>
      <c r="U72" s="181" t="str">
        <f t="shared" ref="U72" si="122">IF(F72="","",F72)</f>
        <v/>
      </c>
      <c r="V72" s="185" t="str">
        <f t="shared" ref="V72" si="123">IF(U72="","",",")</f>
        <v/>
      </c>
      <c r="W72" s="177" t="str">
        <f t="shared" ref="W72" si="124">IF(G72="","",G72)</f>
        <v/>
      </c>
      <c r="X72" s="185" t="str">
        <f t="shared" ref="X72" si="125">IF(U72="","",",")</f>
        <v/>
      </c>
      <c r="Y72" s="185" t="str">
        <f t="shared" ref="Y72" si="126">IF(U72="","",250)</f>
        <v/>
      </c>
      <c r="Z72" s="218" t="str">
        <f t="shared" ref="Z72" si="127">IF(U72="","",")")</f>
        <v/>
      </c>
      <c r="AA72" s="175" t="str">
        <f t="shared" ref="AA72" si="128">IF(AB72="","","(")</f>
        <v/>
      </c>
      <c r="AB72" s="183" t="str">
        <f t="shared" ref="AB72" si="129">IF(H72="","",H72)</f>
        <v/>
      </c>
      <c r="AC72" s="184" t="str">
        <f t="shared" ref="AC72" si="130">IF(AB72="","",",")</f>
        <v/>
      </c>
      <c r="AD72" s="225" t="str">
        <f t="shared" ref="AD72" si="131">IF(I72="","",I72)</f>
        <v/>
      </c>
      <c r="AE72" s="176" t="str">
        <f t="shared" ref="AE72" si="132">IF(AB72="","",",")</f>
        <v/>
      </c>
      <c r="AF72" s="168" t="str">
        <f t="shared" ref="AF72" si="133">IF(AB72="","",350)</f>
        <v/>
      </c>
      <c r="AG72" s="168" t="str">
        <f t="shared" ref="AG72" si="134">IF(AB72="","",")")</f>
        <v/>
      </c>
      <c r="AH72" s="179" t="str">
        <f t="shared" ref="AH72" si="135">IF(AI72="","","(")</f>
        <v/>
      </c>
      <c r="AI72" s="256" t="str">
        <f t="shared" ref="AI72" si="136">IF(J72="","",J72)</f>
        <v/>
      </c>
      <c r="AJ72" s="185" t="str">
        <f t="shared" ref="AJ72" si="137">IF(AI72="","",",")</f>
        <v/>
      </c>
      <c r="AK72" s="185" t="str">
        <f t="shared" ref="AK72" si="138">IF(K72="","",K72)</f>
        <v/>
      </c>
      <c r="AL72" s="185" t="str">
        <f t="shared" ref="AL72" si="139">IF(AI72="","",",")</f>
        <v/>
      </c>
      <c r="AM72" s="185" t="str">
        <f t="shared" ref="AM72" si="140">IF(AI72="","",450)</f>
        <v/>
      </c>
      <c r="AN72" s="185" t="str">
        <f t="shared" ref="AN72" si="141">IF(AI72="","",")")</f>
        <v/>
      </c>
    </row>
    <row r="73" spans="2:40" ht="24.5" thickTop="1" thickBot="1">
      <c r="B73" t="s">
        <v>2282</v>
      </c>
      <c r="C73" s="285" t="s">
        <v>2296</v>
      </c>
      <c r="D73" s="286" t="s">
        <v>1113</v>
      </c>
      <c r="E73" s="286"/>
      <c r="F73" s="286"/>
      <c r="G73" s="286"/>
      <c r="H73" s="227"/>
      <c r="I73" s="227"/>
      <c r="J73" s="227"/>
      <c r="K73" s="227"/>
      <c r="L73" s="283" t="str">
        <f>IF(C73="","",_xlfn.CONCAT("            { line: ","""",C73,", ",M73:AN73,""", sC: ","""",B73,"""},"))</f>
        <v xml:space="preserve">            { line: "A TI, YO DIGO: TÚ SOLO ERES MI REFUGIO,,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4.5" thickTop="1" thickBot="1">
      <c r="B74" t="s">
        <v>2282</v>
      </c>
      <c r="C74" s="285" t="s">
        <v>2297</v>
      </c>
      <c r="D74" s="286" t="s">
        <v>1113</v>
      </c>
      <c r="E74" s="286"/>
      <c r="F74" s="286"/>
      <c r="G74" s="286"/>
      <c r="H74" s="227"/>
      <c r="I74" s="227"/>
      <c r="J74" s="227"/>
      <c r="K74" s="227"/>
      <c r="L74" s="283" t="str">
        <f>IF(C74="","",_xlfn.CONCAT("            { line: ","""",C74,", ",M74:AN74,""", sC: ","""",B74,"""},"))</f>
        <v xml:space="preserve">            { line: "TÚ ERES MI PORCIÓN EN ESTA TIERRA,, (Fa,,15)", sC: "as"},</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5" thickTop="1" thickBot="1">
      <c r="B75" t="s">
        <v>2282</v>
      </c>
      <c r="C75" s="284" t="s">
        <v>2298</v>
      </c>
      <c r="D75" s="286" t="s">
        <v>1113</v>
      </c>
      <c r="E75" s="286"/>
      <c r="F75" s="286"/>
      <c r="G75" s="286"/>
      <c r="H75" s="227"/>
      <c r="I75" s="227"/>
      <c r="J75" s="227"/>
      <c r="K75" s="227"/>
      <c r="L75" s="210" t="str">
        <f>IF(C75="","",_xlfn.CONCAT("            { line: ","""",C75,", ",M75:AN75,""", sC: ","""",B75,"""},  ]},"))</f>
        <v xml:space="preserve">            { line: "MI ÚNICA FELICIDAD., (Fa,,15)", sC: "as"},  ]},</v>
      </c>
      <c r="M75" s="218" t="str">
        <f t="shared" si="7"/>
        <v>(</v>
      </c>
      <c r="N75" s="183" t="str">
        <f t="shared" si="1"/>
        <v>Fa</v>
      </c>
      <c r="O75" s="216" t="str">
        <f t="shared" si="8"/>
        <v>,</v>
      </c>
      <c r="P75" s="225" t="str">
        <f t="shared" si="2"/>
        <v/>
      </c>
      <c r="Q75" s="217" t="str">
        <f t="shared" si="9"/>
        <v>,</v>
      </c>
      <c r="R75" s="168">
        <f t="shared" si="10"/>
        <v>15</v>
      </c>
      <c r="S75" s="218" t="str">
        <f t="shared" si="11"/>
        <v>)</v>
      </c>
      <c r="T75" s="219" t="str">
        <f t="shared" si="12"/>
        <v/>
      </c>
      <c r="U75" s="181" t="str">
        <f t="shared" si="3"/>
        <v/>
      </c>
      <c r="V75" s="185" t="str">
        <f t="shared" si="13"/>
        <v/>
      </c>
      <c r="W75" s="177" t="str">
        <f t="shared" si="4"/>
        <v/>
      </c>
      <c r="X75" s="185" t="str">
        <f t="shared" si="14"/>
        <v/>
      </c>
      <c r="Y75" s="185" t="str">
        <f t="shared" si="15"/>
        <v/>
      </c>
      <c r="Z75" s="218" t="str">
        <f t="shared" si="16"/>
        <v/>
      </c>
      <c r="AA75" s="175" t="str">
        <f t="shared" si="17"/>
        <v/>
      </c>
      <c r="AB75" s="183" t="str">
        <f t="shared" si="5"/>
        <v/>
      </c>
      <c r="AC75" s="184" t="str">
        <f t="shared" si="18"/>
        <v/>
      </c>
      <c r="AD75" s="225" t="str">
        <f t="shared" si="19"/>
        <v/>
      </c>
      <c r="AE75" s="176" t="str">
        <f t="shared" si="20"/>
        <v/>
      </c>
      <c r="AF75" s="168" t="str">
        <f t="shared" si="21"/>
        <v/>
      </c>
      <c r="AG75" s="168" t="str">
        <f t="shared" si="22"/>
        <v/>
      </c>
      <c r="AH75" s="179" t="str">
        <f t="shared" si="23"/>
        <v/>
      </c>
      <c r="AI75" s="256" t="str">
        <f t="shared" si="6"/>
        <v/>
      </c>
      <c r="AJ75" s="185" t="str">
        <f t="shared" si="24"/>
        <v/>
      </c>
      <c r="AK75" s="185" t="str">
        <f t="shared" si="25"/>
        <v/>
      </c>
      <c r="AL75" s="185" t="str">
        <f t="shared" si="26"/>
        <v/>
      </c>
      <c r="AM75" s="185" t="str">
        <f t="shared" si="27"/>
        <v/>
      </c>
      <c r="AN75" s="185" t="str">
        <f t="shared" si="28"/>
        <v/>
      </c>
    </row>
    <row r="76" spans="2:40" ht="24" customHeight="1">
      <c r="B76" s="211"/>
      <c r="C76" s="211"/>
      <c r="D76" s="211"/>
      <c r="E76" s="211"/>
      <c r="F76" s="211"/>
      <c r="G76" s="211"/>
      <c r="H76" s="211"/>
      <c r="I76" s="211"/>
      <c r="J76" s="211"/>
      <c r="K76" s="211"/>
      <c r="L76" s="213" t="str">
        <f ca="1">_xlfn.CONCAT("]}, // ULTIMA LINEA DEL CANTO: ",L1)</f>
        <v>]}, // ULTIMA LINEA DEL CANTO: BENDITO ERES, SEÑOR</v>
      </c>
      <c r="M76" s="211"/>
    </row>
    <row r="77" spans="2:40" ht="20.5">
      <c r="L77" s="214" t="s">
        <v>2316</v>
      </c>
      <c r="M77" s="166"/>
    </row>
    <row r="78" spans="2:40">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5F3F02D-F657-4526-BFF3-38E6575DA297}">
          <x14:formula1>
            <xm:f>List!$B$1:$B$4</xm:f>
          </x14:formula1>
          <xm:sqref>C12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47</vt:i4>
      </vt:variant>
      <vt:variant>
        <vt:lpstr>Named Ranges</vt:lpstr>
      </vt:variant>
      <vt:variant>
        <vt:i4>1</vt:i4>
      </vt:variant>
    </vt:vector>
  </HeadingPairs>
  <TitlesOfParts>
    <vt:vector size="48" baseType="lpstr">
      <vt:lpstr>Indice</vt:lpstr>
      <vt:lpstr>HIMNO A LA CARIDAD</vt:lpstr>
      <vt:lpstr>b2</vt:lpstr>
      <vt:lpstr>BOCETO</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ALELUYA, BENDECID AL SEÑOR</vt:lpstr>
      <vt:lpstr>ALELUYA, YA LLEGÓ EL REINO</vt:lpstr>
      <vt:lpstr>ALZAOS, PUERTAS</vt:lpstr>
      <vt:lpstr>AMÉN, AMÉN, AMÉN</vt:lpstr>
      <vt:lpstr>AMO AL SEÑOR</vt:lpstr>
      <vt:lpstr>AQUEDAH</vt:lpstr>
      <vt:lpstr>ASÍ HABLA EL AMÉN</vt:lpstr>
      <vt:lpstr>AVE MARÍA I</vt:lpstr>
      <vt:lpstr>AVE MARÍA II</vt:lpstr>
      <vt:lpstr>BABILONIA CRIMINAL</vt:lpstr>
      <vt:lpstr>BALAAM</vt:lpstr>
      <vt:lpstr>BENDECIRÉ AL SEÑOR EN TODO TIEM</vt:lpstr>
      <vt:lpstr>BENDICE, ALMA MÍA, A YAHVEH</vt:lpstr>
      <vt:lpstr>BENDITA ERES TÚ, MARÍA</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2025-08-05T22:42:28Z</dcterms:modified>
</cp:coreProperties>
</file>