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1.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2.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3.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14.xml" ContentType="application/vnd.openxmlformats-officedocument.drawing+xml"/>
  <Override PartName="/xl/tables/table14.xml" ContentType="application/vnd.openxmlformats-officedocument.spreadsheetml.table+xml"/>
  <Override PartName="/xl/drawings/drawing1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20.xml" ContentType="application/vnd.openxmlformats-officedocument.drawing+xml"/>
  <Override PartName="/xl/ctrlProps/ctrlProp19.xml" ContentType="application/vnd.ms-excel.controlproperties+xml"/>
  <Override PartName="/xl/drawings/drawing21.xml" ContentType="application/vnd.openxmlformats-officedocument.drawing+xml"/>
  <Override PartName="/xl/ctrlProps/ctrlProp20.xml" ContentType="application/vnd.ms-excel.controlproperties+xml"/>
  <Override PartName="/xl/drawings/drawing22.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37827C5F-48B0-42A7-BAE9-BE439B737078}" xr6:coauthVersionLast="47" xr6:coauthVersionMax="47" xr10:uidLastSave="{00000000-0000-0000-0000-000000000000}"/>
  <bookViews>
    <workbookView xWindow="-110" yWindow="-110" windowWidth="25820" windowHeight="15500" tabRatio="919" firstSheet="17" activeTab="21" xr2:uid="{C4F98A60-BE26-49E4-8B31-84369DED5F47}"/>
  </bookViews>
  <sheets>
    <sheet name="Indice" sheetId="28" r:id="rId1"/>
    <sheet name="Sheet7" sheetId="238" r:id="rId2"/>
    <sheet name="URL" sheetId="120" r:id="rId3"/>
    <sheet name="CAMBIANDO LOS CANTOS" sheetId="240" r:id="rId4"/>
    <sheet name="CANTO DE MOISES" sheetId="242" r:id="rId5"/>
    <sheet name="Scripts mains" sheetId="14" r:id="rId6"/>
    <sheet name="Indice Canto" sheetId="1" r:id="rId7"/>
    <sheet name="data-Cantos" sheetId="44" r:id="rId8"/>
    <sheet name="creando Directorios" sheetId="65" r:id="rId9"/>
    <sheet name="Find bk2" sheetId="4" r:id="rId10"/>
    <sheet name="Codigo Canto" sheetId="2" r:id="rId11"/>
    <sheet name="Codigo" sheetId="335" r:id="rId12"/>
    <sheet name="Buscador" sheetId="332" r:id="rId13"/>
    <sheet name="Buscador (fail1)" sheetId="331" r:id="rId14"/>
    <sheet name="Buscador (fail2)" sheetId="330" r:id="rId15"/>
    <sheet name="Indice Backups" sheetId="3" r:id="rId16"/>
    <sheet name="A LA VÍCTIMA PASCUAL" sheetId="338" r:id="rId17"/>
    <sheet name="A NADIE DEMOS OCASIÓN DE TROPIE" sheetId="339" r:id="rId18"/>
    <sheet name="A TI LEVANTO MIS OJOS" sheetId="340" r:id="rId19"/>
    <sheet name="A TI, SEÑOR, EN MI CLAMOR IMPLO" sheetId="336" r:id="rId20"/>
    <sheet name="A TI, SEÑOR, LEVANTO MI ALMA" sheetId="341" r:id="rId21"/>
    <sheet name="MARIA, MADRE MÍA (2)" sheetId="345" r:id="rId22"/>
    <sheet name="MARIA, MADRE MÍA" sheetId="344" r:id="rId23"/>
    <sheet name="b2" sheetId="343" state="hidden" r:id="rId24"/>
    <sheet name="BOCETO" sheetId="337" state="hidden" r:id="rId25"/>
  </sheets>
  <functionGroups builtInGroupCount="19"/>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345" l="1"/>
  <c r="K46" i="345"/>
  <c r="K61" i="345"/>
  <c r="K59" i="345"/>
  <c r="K54" i="345"/>
  <c r="K53" i="345"/>
  <c r="K52" i="345"/>
  <c r="K49" i="345"/>
  <c r="K50" i="345"/>
  <c r="K51" i="345"/>
  <c r="AH62" i="345"/>
  <c r="AL62" i="345" s="1"/>
  <c r="AA62" i="345"/>
  <c r="AF62" i="345" s="1"/>
  <c r="V62" i="345"/>
  <c r="T62" i="345"/>
  <c r="Y62" i="345" s="1"/>
  <c r="O62" i="345"/>
  <c r="M62" i="345"/>
  <c r="R62" i="345" s="1"/>
  <c r="L62" i="345"/>
  <c r="AH61" i="345"/>
  <c r="AM61" i="345" s="1"/>
  <c r="AG61" i="345"/>
  <c r="AA61" i="345"/>
  <c r="AF61" i="345" s="1"/>
  <c r="Z61" i="345"/>
  <c r="AC61" i="345" s="1"/>
  <c r="V61" i="345"/>
  <c r="T61" i="345"/>
  <c r="U61" i="345" s="1"/>
  <c r="S61" i="345"/>
  <c r="O61" i="345"/>
  <c r="M61" i="345"/>
  <c r="R61" i="345" s="1"/>
  <c r="L61" i="345"/>
  <c r="AH60" i="345"/>
  <c r="AM60" i="345" s="1"/>
  <c r="AA60" i="345"/>
  <c r="AE60" i="345" s="1"/>
  <c r="Z60" i="345"/>
  <c r="AC60" i="345" s="1"/>
  <c r="V60" i="345"/>
  <c r="T60" i="345"/>
  <c r="Y60" i="345" s="1"/>
  <c r="S60" i="345"/>
  <c r="O60" i="345"/>
  <c r="M60" i="345"/>
  <c r="R60" i="345" s="1"/>
  <c r="AH59" i="345"/>
  <c r="AM59" i="345" s="1"/>
  <c r="AG59" i="345"/>
  <c r="AA59" i="345"/>
  <c r="AB59" i="345" s="1"/>
  <c r="Z59" i="345"/>
  <c r="AC59" i="345" s="1"/>
  <c r="V59" i="345"/>
  <c r="T59" i="345"/>
  <c r="Y59" i="345" s="1"/>
  <c r="O59" i="345"/>
  <c r="M59" i="345"/>
  <c r="N59" i="345" s="1"/>
  <c r="L59" i="345"/>
  <c r="AH58" i="345"/>
  <c r="AM58" i="345" s="1"/>
  <c r="AG58" i="345"/>
  <c r="AA58" i="345"/>
  <c r="AF58" i="345" s="1"/>
  <c r="Z58" i="345"/>
  <c r="AC58" i="345" s="1"/>
  <c r="V58" i="345"/>
  <c r="T58" i="345"/>
  <c r="Y58" i="345" s="1"/>
  <c r="S58" i="345"/>
  <c r="O58" i="345"/>
  <c r="M58" i="345"/>
  <c r="R58" i="345" s="1"/>
  <c r="AH57" i="345"/>
  <c r="AM57" i="345" s="1"/>
  <c r="AG57" i="345"/>
  <c r="AA57" i="345"/>
  <c r="AF57" i="345" s="1"/>
  <c r="Z57" i="345"/>
  <c r="AC57" i="345" s="1"/>
  <c r="V57" i="345"/>
  <c r="T57" i="345"/>
  <c r="U57" i="345" s="1"/>
  <c r="S57" i="345"/>
  <c r="O57" i="345"/>
  <c r="M57" i="345"/>
  <c r="R57" i="345" s="1"/>
  <c r="AH56" i="345"/>
  <c r="AJ56" i="345" s="1"/>
  <c r="AA56" i="345"/>
  <c r="AF56" i="345" s="1"/>
  <c r="Z56" i="345"/>
  <c r="AC56" i="345" s="1"/>
  <c r="V56" i="345"/>
  <c r="T56" i="345"/>
  <c r="Y56" i="345" s="1"/>
  <c r="O56" i="345"/>
  <c r="M56" i="345"/>
  <c r="Q56" i="345" s="1"/>
  <c r="L56" i="345"/>
  <c r="AH55" i="345"/>
  <c r="AM55" i="345" s="1"/>
  <c r="AG55" i="345"/>
  <c r="AA55" i="345"/>
  <c r="AF55" i="345" s="1"/>
  <c r="Z55" i="345"/>
  <c r="AC55" i="345" s="1"/>
  <c r="V55" i="345"/>
  <c r="T55" i="345"/>
  <c r="Y55" i="345" s="1"/>
  <c r="S55" i="345"/>
  <c r="O55" i="345"/>
  <c r="M55" i="345"/>
  <c r="P55" i="345" s="1"/>
  <c r="T44" i="345"/>
  <c r="X44" i="345" s="1"/>
  <c r="AH47" i="345"/>
  <c r="AM47" i="345" s="1"/>
  <c r="AA47" i="345"/>
  <c r="AF47" i="345" s="1"/>
  <c r="V47" i="345"/>
  <c r="T47" i="345"/>
  <c r="Y47" i="345" s="1"/>
  <c r="O47" i="345"/>
  <c r="M47" i="345"/>
  <c r="N47" i="345" s="1"/>
  <c r="L47" i="345"/>
  <c r="AH46" i="345"/>
  <c r="AI46" i="345" s="1"/>
  <c r="AA46" i="345"/>
  <c r="AF46" i="345" s="1"/>
  <c r="Z46" i="345"/>
  <c r="AC46" i="345" s="1"/>
  <c r="V46" i="345"/>
  <c r="T46" i="345"/>
  <c r="U46" i="345" s="1"/>
  <c r="S46" i="345"/>
  <c r="O46" i="345"/>
  <c r="M46" i="345"/>
  <c r="N46" i="345" s="1"/>
  <c r="AH45" i="345"/>
  <c r="AM45" i="345" s="1"/>
  <c r="AG45" i="345"/>
  <c r="AA45" i="345"/>
  <c r="AF45" i="345" s="1"/>
  <c r="V45" i="345"/>
  <c r="T45" i="345"/>
  <c r="Y45" i="345" s="1"/>
  <c r="O45" i="345"/>
  <c r="M45" i="345"/>
  <c r="L45" i="345" s="1"/>
  <c r="AH44" i="345"/>
  <c r="AM44" i="345" s="1"/>
  <c r="AA44" i="345"/>
  <c r="Z44" i="345" s="1"/>
  <c r="AC44" i="345" s="1"/>
  <c r="V44" i="345"/>
  <c r="O44" i="345"/>
  <c r="M44" i="345"/>
  <c r="R44" i="345" s="1"/>
  <c r="AH43" i="345"/>
  <c r="AM43" i="345" s="1"/>
  <c r="AA43" i="345"/>
  <c r="AF43" i="345" s="1"/>
  <c r="V43" i="345"/>
  <c r="T43" i="345"/>
  <c r="W43" i="345" s="1"/>
  <c r="O43" i="345"/>
  <c r="M43" i="345"/>
  <c r="Q43" i="345" s="1"/>
  <c r="AH42" i="345"/>
  <c r="AM42" i="345" s="1"/>
  <c r="AG42" i="345"/>
  <c r="AA42" i="345"/>
  <c r="AD42" i="345" s="1"/>
  <c r="Z42" i="345"/>
  <c r="AC42" i="345" s="1"/>
  <c r="V42" i="345"/>
  <c r="T42" i="345"/>
  <c r="S42" i="345" s="1"/>
  <c r="O42" i="345"/>
  <c r="M42" i="345"/>
  <c r="Q42" i="345" s="1"/>
  <c r="L42" i="345"/>
  <c r="AH41" i="345"/>
  <c r="AM41" i="345" s="1"/>
  <c r="AG41" i="345"/>
  <c r="AA41" i="345"/>
  <c r="AF41" i="345" s="1"/>
  <c r="V41" i="345"/>
  <c r="T41" i="345"/>
  <c r="U41" i="345" s="1"/>
  <c r="S41" i="345"/>
  <c r="O41" i="345"/>
  <c r="M41" i="345"/>
  <c r="R41" i="345" s="1"/>
  <c r="AH40" i="345"/>
  <c r="AL40" i="345" s="1"/>
  <c r="AA40" i="345"/>
  <c r="AF40" i="345" s="1"/>
  <c r="V40" i="345"/>
  <c r="T40" i="345"/>
  <c r="Y40" i="345" s="1"/>
  <c r="O40" i="345"/>
  <c r="M40" i="345"/>
  <c r="Q40" i="345" s="1"/>
  <c r="L40" i="345"/>
  <c r="AH54" i="345"/>
  <c r="AL54" i="345" s="1"/>
  <c r="AA54" i="345"/>
  <c r="AB54" i="345" s="1"/>
  <c r="V54" i="345"/>
  <c r="T54" i="345"/>
  <c r="U54" i="345" s="1"/>
  <c r="O54" i="345"/>
  <c r="M54" i="345"/>
  <c r="R54" i="345" s="1"/>
  <c r="AH53" i="345"/>
  <c r="AM53" i="345" s="1"/>
  <c r="AA53" i="345"/>
  <c r="AF53" i="345" s="1"/>
  <c r="V53" i="345"/>
  <c r="T53" i="345"/>
  <c r="Y53" i="345" s="1"/>
  <c r="O53" i="345"/>
  <c r="M53" i="345"/>
  <c r="R53" i="345" s="1"/>
  <c r="AH52" i="345"/>
  <c r="AM52" i="345" s="1"/>
  <c r="AA52" i="345"/>
  <c r="AF52" i="345" s="1"/>
  <c r="V52" i="345"/>
  <c r="T52" i="345"/>
  <c r="U52" i="345" s="1"/>
  <c r="O52" i="345"/>
  <c r="M52" i="345"/>
  <c r="L52" i="345" s="1"/>
  <c r="AH51" i="345"/>
  <c r="AG51" i="345" s="1"/>
  <c r="AA51" i="345"/>
  <c r="AD51" i="345" s="1"/>
  <c r="V51" i="345"/>
  <c r="T51" i="345"/>
  <c r="W51" i="345" s="1"/>
  <c r="O51" i="345"/>
  <c r="M51" i="345"/>
  <c r="L51" i="345" s="1"/>
  <c r="AH50" i="345"/>
  <c r="AM50" i="345" s="1"/>
  <c r="AA50" i="345"/>
  <c r="AD50" i="345" s="1"/>
  <c r="V50" i="345"/>
  <c r="T50" i="345"/>
  <c r="Y50" i="345" s="1"/>
  <c r="O50" i="345"/>
  <c r="M50" i="345"/>
  <c r="P50" i="345" s="1"/>
  <c r="AH49" i="345"/>
  <c r="AL49" i="345" s="1"/>
  <c r="AG49" i="345"/>
  <c r="AA49" i="345"/>
  <c r="Z49" i="345" s="1"/>
  <c r="AC49" i="345" s="1"/>
  <c r="V49" i="345"/>
  <c r="T49" i="345"/>
  <c r="W49" i="345" s="1"/>
  <c r="O49" i="345"/>
  <c r="M49" i="345"/>
  <c r="R49" i="345" s="1"/>
  <c r="AH48" i="345"/>
  <c r="AG48" i="345" s="1"/>
  <c r="AA48" i="345"/>
  <c r="AE48" i="345" s="1"/>
  <c r="V48" i="345"/>
  <c r="T48" i="345"/>
  <c r="Y48" i="345" s="1"/>
  <c r="O48" i="345"/>
  <c r="M48" i="345"/>
  <c r="N48" i="345" s="1"/>
  <c r="AH39" i="345"/>
  <c r="AM39" i="345" s="1"/>
  <c r="AA39" i="345"/>
  <c r="AB39" i="345" s="1"/>
  <c r="V39" i="345"/>
  <c r="T39" i="345"/>
  <c r="W39" i="345" s="1"/>
  <c r="O39" i="345"/>
  <c r="M39" i="345"/>
  <c r="R39" i="345" s="1"/>
  <c r="AH38" i="345"/>
  <c r="AJ38" i="345" s="1"/>
  <c r="AA38" i="345"/>
  <c r="AB38" i="345" s="1"/>
  <c r="V38" i="345"/>
  <c r="T38" i="345"/>
  <c r="S38" i="345" s="1"/>
  <c r="O38" i="345"/>
  <c r="M38" i="345"/>
  <c r="R38" i="345" s="1"/>
  <c r="AH37" i="345"/>
  <c r="AK37" i="345" s="1"/>
  <c r="AA37" i="345"/>
  <c r="AF37" i="345" s="1"/>
  <c r="V37" i="345"/>
  <c r="T37" i="345"/>
  <c r="W37" i="345" s="1"/>
  <c r="O37" i="345"/>
  <c r="M37" i="345"/>
  <c r="R37" i="345" s="1"/>
  <c r="AH36" i="345"/>
  <c r="AG36" i="345" s="1"/>
  <c r="AA36" i="345"/>
  <c r="AD36" i="345" s="1"/>
  <c r="V36" i="345"/>
  <c r="T36" i="345"/>
  <c r="Y36" i="345" s="1"/>
  <c r="O36" i="345"/>
  <c r="M36" i="345"/>
  <c r="N36" i="345" s="1"/>
  <c r="AH35" i="345"/>
  <c r="AM35" i="345" s="1"/>
  <c r="AA35" i="345"/>
  <c r="AF35" i="345" s="1"/>
  <c r="V35" i="345"/>
  <c r="T35" i="345"/>
  <c r="Y35" i="345" s="1"/>
  <c r="O35" i="345"/>
  <c r="M35" i="345"/>
  <c r="R35" i="345" s="1"/>
  <c r="AH34" i="345"/>
  <c r="AM34" i="345" s="1"/>
  <c r="AA34" i="345"/>
  <c r="Z34" i="345" s="1"/>
  <c r="AC34" i="345" s="1"/>
  <c r="V34" i="345"/>
  <c r="T34" i="345"/>
  <c r="X34" i="345" s="1"/>
  <c r="O34" i="345"/>
  <c r="M34" i="345"/>
  <c r="N34" i="345" s="1"/>
  <c r="L34" i="345"/>
  <c r="AH33" i="345"/>
  <c r="AJ33" i="345" s="1"/>
  <c r="AA33" i="345"/>
  <c r="AF33" i="345" s="1"/>
  <c r="V33" i="345"/>
  <c r="T33" i="345"/>
  <c r="Y33" i="345" s="1"/>
  <c r="O33" i="345"/>
  <c r="M33" i="345"/>
  <c r="R33" i="345" s="1"/>
  <c r="AH32" i="345"/>
  <c r="AA32" i="345"/>
  <c r="AF32" i="345" s="1"/>
  <c r="V32" i="345"/>
  <c r="T32" i="345"/>
  <c r="Y32" i="345" s="1"/>
  <c r="O32" i="345"/>
  <c r="M32" i="345"/>
  <c r="R32" i="345" s="1"/>
  <c r="AH31" i="345"/>
  <c r="AK31" i="345" s="1"/>
  <c r="AA31" i="345"/>
  <c r="AF31" i="345" s="1"/>
  <c r="V31" i="345"/>
  <c r="T31" i="345"/>
  <c r="S31" i="345" s="1"/>
  <c r="O31" i="345"/>
  <c r="M31" i="345"/>
  <c r="Q31" i="345" s="1"/>
  <c r="AH30" i="345"/>
  <c r="AM30" i="345" s="1"/>
  <c r="AA30" i="345"/>
  <c r="Z30" i="345" s="1"/>
  <c r="AC30" i="345" s="1"/>
  <c r="V30" i="345"/>
  <c r="T30" i="345"/>
  <c r="Y30" i="345" s="1"/>
  <c r="O30" i="345"/>
  <c r="M30" i="345"/>
  <c r="P30" i="345" s="1"/>
  <c r="AH29" i="345"/>
  <c r="AM29" i="345" s="1"/>
  <c r="AA29" i="345"/>
  <c r="AF29" i="345" s="1"/>
  <c r="V29" i="345"/>
  <c r="T29" i="345"/>
  <c r="X29" i="345" s="1"/>
  <c r="O29" i="345"/>
  <c r="M29" i="345"/>
  <c r="L29" i="345" s="1"/>
  <c r="AH28" i="345"/>
  <c r="AL28" i="345" s="1"/>
  <c r="AA28" i="345"/>
  <c r="AB28" i="345" s="1"/>
  <c r="V28" i="345"/>
  <c r="T28" i="345"/>
  <c r="W28" i="345" s="1"/>
  <c r="O28" i="345"/>
  <c r="M28" i="345"/>
  <c r="R28" i="345" s="1"/>
  <c r="AH27" i="345"/>
  <c r="AM27" i="345" s="1"/>
  <c r="AA27" i="345"/>
  <c r="AB27" i="345" s="1"/>
  <c r="V27" i="345"/>
  <c r="T27" i="345"/>
  <c r="S27" i="345" s="1"/>
  <c r="O27" i="345"/>
  <c r="M27" i="345"/>
  <c r="P27" i="345" s="1"/>
  <c r="K16" i="345"/>
  <c r="K14" i="345"/>
  <c r="K13" i="345"/>
  <c r="AL66" i="344"/>
  <c r="AK66" i="344"/>
  <c r="AI66" i="344"/>
  <c r="AH66" i="344"/>
  <c r="AG66" i="344" s="1"/>
  <c r="AF66" i="344"/>
  <c r="AB66" i="344"/>
  <c r="AA66" i="344"/>
  <c r="Z66" i="344" s="1"/>
  <c r="AC66" i="344" s="1"/>
  <c r="V66" i="344"/>
  <c r="T66" i="344"/>
  <c r="O66" i="344"/>
  <c r="M66" i="344"/>
  <c r="L66" i="344" s="1"/>
  <c r="AH65" i="344"/>
  <c r="AG65" i="344"/>
  <c r="AA65" i="344"/>
  <c r="Z65" i="344" s="1"/>
  <c r="AC65" i="344" s="1"/>
  <c r="V65" i="344"/>
  <c r="U65" i="344"/>
  <c r="T65" i="344"/>
  <c r="W65" i="344" s="1"/>
  <c r="Q65" i="344"/>
  <c r="O65" i="344"/>
  <c r="M65" i="344"/>
  <c r="N65" i="344" s="1"/>
  <c r="AH64" i="344"/>
  <c r="AJ64" i="344" s="1"/>
  <c r="AE64" i="344"/>
  <c r="AD64" i="344"/>
  <c r="AA64" i="344"/>
  <c r="AB64" i="344" s="1"/>
  <c r="Z64" i="344"/>
  <c r="AC64" i="344" s="1"/>
  <c r="X64" i="344"/>
  <c r="V64" i="344"/>
  <c r="T64" i="344"/>
  <c r="S64" i="344" s="1"/>
  <c r="R64" i="344"/>
  <c r="P64" i="344"/>
  <c r="O64" i="344"/>
  <c r="M64" i="344"/>
  <c r="L64" i="344" s="1"/>
  <c r="AM63" i="344"/>
  <c r="AK63" i="344"/>
  <c r="AH63" i="344"/>
  <c r="AG63" i="344" s="1"/>
  <c r="AA63" i="344"/>
  <c r="V63" i="344"/>
  <c r="T63" i="344"/>
  <c r="U63" i="344" s="1"/>
  <c r="O63" i="344"/>
  <c r="M63" i="344"/>
  <c r="L63" i="344" s="1"/>
  <c r="AH62" i="344"/>
  <c r="AG62" i="344" s="1"/>
  <c r="AE62" i="344"/>
  <c r="AA62" i="344"/>
  <c r="AD62" i="344" s="1"/>
  <c r="V62" i="344"/>
  <c r="T62" i="344"/>
  <c r="U62" i="344" s="1"/>
  <c r="Q62" i="344"/>
  <c r="O62" i="344"/>
  <c r="M62" i="344"/>
  <c r="N62" i="344" s="1"/>
  <c r="AK61" i="344"/>
  <c r="AJ61" i="344"/>
  <c r="AI61" i="344"/>
  <c r="AH61" i="344"/>
  <c r="AM61" i="344" s="1"/>
  <c r="AD61" i="344"/>
  <c r="AC61" i="344"/>
  <c r="AA61" i="344"/>
  <c r="Z61" i="344" s="1"/>
  <c r="V61" i="344"/>
  <c r="T61" i="344"/>
  <c r="O61" i="344"/>
  <c r="N61" i="344"/>
  <c r="M61" i="344"/>
  <c r="AH60" i="344"/>
  <c r="AG60" i="344" s="1"/>
  <c r="AF60" i="344"/>
  <c r="AB60" i="344"/>
  <c r="AA60" i="344"/>
  <c r="AD60" i="344" s="1"/>
  <c r="Y60" i="344"/>
  <c r="V60" i="344"/>
  <c r="T60" i="344"/>
  <c r="U60" i="344" s="1"/>
  <c r="R60" i="344"/>
  <c r="P60" i="344"/>
  <c r="O60" i="344"/>
  <c r="M60" i="344"/>
  <c r="N60" i="344" s="1"/>
  <c r="AK59" i="344"/>
  <c r="AJ59" i="344"/>
  <c r="AI59" i="344"/>
  <c r="AH59" i="344"/>
  <c r="AM59" i="344" s="1"/>
  <c r="AF59" i="344"/>
  <c r="AD59" i="344"/>
  <c r="AB59" i="344"/>
  <c r="AA59" i="344"/>
  <c r="Z59" i="344" s="1"/>
  <c r="AC59" i="344" s="1"/>
  <c r="V59" i="344"/>
  <c r="T59" i="344"/>
  <c r="U59" i="344" s="1"/>
  <c r="O59" i="344"/>
  <c r="N59" i="344"/>
  <c r="M59" i="344"/>
  <c r="L59" i="344"/>
  <c r="AH58" i="344"/>
  <c r="AG58" i="344" s="1"/>
  <c r="AF58" i="344"/>
  <c r="AE58" i="344"/>
  <c r="AA58" i="344"/>
  <c r="AD58" i="344" s="1"/>
  <c r="Y58" i="344"/>
  <c r="V58" i="344"/>
  <c r="T58" i="344"/>
  <c r="U58" i="344" s="1"/>
  <c r="R58" i="344"/>
  <c r="Q58" i="344"/>
  <c r="P58" i="344"/>
  <c r="O58" i="344"/>
  <c r="M58" i="344"/>
  <c r="N58" i="344" s="1"/>
  <c r="L58" i="344"/>
  <c r="AM57" i="344"/>
  <c r="AL57" i="344"/>
  <c r="AK57" i="344"/>
  <c r="AH57" i="344"/>
  <c r="AI57" i="344" s="1"/>
  <c r="AG57" i="344"/>
  <c r="AF57" i="344"/>
  <c r="AD57" i="344"/>
  <c r="AC57" i="344"/>
  <c r="AB57" i="344"/>
  <c r="AA57" i="344"/>
  <c r="AE57" i="344" s="1"/>
  <c r="Z57" i="344"/>
  <c r="V57" i="344"/>
  <c r="T57" i="344"/>
  <c r="S57" i="344" s="1"/>
  <c r="O57" i="344"/>
  <c r="M57" i="344"/>
  <c r="AH56" i="344"/>
  <c r="AA56" i="344"/>
  <c r="Z56" i="344" s="1"/>
  <c r="AC56" i="344" s="1"/>
  <c r="V56" i="344"/>
  <c r="T56" i="344"/>
  <c r="S56" i="344" s="1"/>
  <c r="R56" i="344"/>
  <c r="Q56" i="344"/>
  <c r="P56" i="344"/>
  <c r="O56" i="344"/>
  <c r="N56" i="344"/>
  <c r="M56" i="344"/>
  <c r="L56" i="344"/>
  <c r="AM55" i="344"/>
  <c r="AL55" i="344"/>
  <c r="AK55" i="344"/>
  <c r="AJ55" i="344"/>
  <c r="AH55" i="344"/>
  <c r="AI55" i="344" s="1"/>
  <c r="AG55" i="344"/>
  <c r="AF55" i="344"/>
  <c r="AA55" i="344"/>
  <c r="AB55" i="344" s="1"/>
  <c r="Y55" i="344"/>
  <c r="X55" i="344"/>
  <c r="V55" i="344"/>
  <c r="T55" i="344"/>
  <c r="U55" i="344" s="1"/>
  <c r="Q55" i="344"/>
  <c r="O55" i="344"/>
  <c r="N55" i="344"/>
  <c r="M55" i="344"/>
  <c r="R55" i="344" s="1"/>
  <c r="L55" i="344"/>
  <c r="AK54" i="344"/>
  <c r="AJ54" i="344"/>
  <c r="AI54" i="344"/>
  <c r="AH54" i="344"/>
  <c r="AM54" i="344" s="1"/>
  <c r="AG54" i="344"/>
  <c r="AF54" i="344"/>
  <c r="AD54" i="344"/>
  <c r="AA54" i="344"/>
  <c r="Z54" i="344" s="1"/>
  <c r="AC54" i="344" s="1"/>
  <c r="V54" i="344"/>
  <c r="U54" i="344"/>
  <c r="T54" i="344"/>
  <c r="O54" i="344"/>
  <c r="M54" i="344"/>
  <c r="L54" i="344"/>
  <c r="AH53" i="344"/>
  <c r="AJ53" i="344" s="1"/>
  <c r="AA53" i="344"/>
  <c r="AF53" i="344" s="1"/>
  <c r="V53" i="344"/>
  <c r="T53" i="344"/>
  <c r="Y53" i="344" s="1"/>
  <c r="Q53" i="344"/>
  <c r="P53" i="344"/>
  <c r="O53" i="344"/>
  <c r="M53" i="344"/>
  <c r="N53" i="344" s="1"/>
  <c r="AL52" i="344"/>
  <c r="AK52" i="344"/>
  <c r="AJ52" i="344"/>
  <c r="AH52" i="344"/>
  <c r="AM52" i="344" s="1"/>
  <c r="AG52" i="344"/>
  <c r="AF52" i="344"/>
  <c r="AA52" i="344"/>
  <c r="Z52" i="344" s="1"/>
  <c r="AC52" i="344" s="1"/>
  <c r="V52" i="344"/>
  <c r="T52" i="344"/>
  <c r="X52" i="344" s="1"/>
  <c r="O52" i="344"/>
  <c r="M52" i="344"/>
  <c r="P52" i="344" s="1"/>
  <c r="AH51" i="344"/>
  <c r="AG51" i="344"/>
  <c r="AF51" i="344"/>
  <c r="AE51" i="344"/>
  <c r="AA51" i="344"/>
  <c r="AD51" i="344" s="1"/>
  <c r="Y51" i="344"/>
  <c r="V51" i="344"/>
  <c r="T51" i="344"/>
  <c r="X51" i="344" s="1"/>
  <c r="O51" i="344"/>
  <c r="M51" i="344"/>
  <c r="R51" i="344" s="1"/>
  <c r="AL50" i="344"/>
  <c r="AK50" i="344"/>
  <c r="AJ50" i="344"/>
  <c r="AH50" i="344"/>
  <c r="AG50" i="344" s="1"/>
  <c r="AF50" i="344"/>
  <c r="AD50" i="344"/>
  <c r="AC50" i="344"/>
  <c r="AB50" i="344"/>
  <c r="AA50" i="344"/>
  <c r="Z50" i="344" s="1"/>
  <c r="V50" i="344"/>
  <c r="T50" i="344"/>
  <c r="X50" i="344" s="1"/>
  <c r="P50" i="344"/>
  <c r="O50" i="344"/>
  <c r="M50" i="344"/>
  <c r="L50" i="344" s="1"/>
  <c r="AH49" i="344"/>
  <c r="AK49" i="344" s="1"/>
  <c r="AG49" i="344"/>
  <c r="AA49" i="344"/>
  <c r="Z49" i="344"/>
  <c r="AC49" i="344" s="1"/>
  <c r="X49" i="344"/>
  <c r="V49" i="344"/>
  <c r="U49" i="344"/>
  <c r="T49" i="344"/>
  <c r="Y49" i="344" s="1"/>
  <c r="S49" i="344"/>
  <c r="O49" i="344"/>
  <c r="M49" i="344"/>
  <c r="AM48" i="344"/>
  <c r="AL48" i="344"/>
  <c r="AH48" i="344"/>
  <c r="AF48" i="344"/>
  <c r="AE48" i="344"/>
  <c r="AD48" i="344"/>
  <c r="AA48" i="344"/>
  <c r="AB48" i="344" s="1"/>
  <c r="Z48" i="344"/>
  <c r="AC48" i="344" s="1"/>
  <c r="X48" i="344"/>
  <c r="W48" i="344"/>
  <c r="V48" i="344"/>
  <c r="T48" i="344"/>
  <c r="S48" i="344" s="1"/>
  <c r="P48" i="344"/>
  <c r="O48" i="344"/>
  <c r="M48" i="344"/>
  <c r="L48" i="344" s="1"/>
  <c r="AM47" i="344"/>
  <c r="AK47" i="344"/>
  <c r="AH47" i="344"/>
  <c r="AG47" i="344" s="1"/>
  <c r="AE47" i="344"/>
  <c r="AB47" i="344"/>
  <c r="AA47" i="344"/>
  <c r="V47" i="344"/>
  <c r="T47" i="344"/>
  <c r="S47" i="344" s="1"/>
  <c r="O47" i="344"/>
  <c r="M47" i="344"/>
  <c r="AJ46" i="344"/>
  <c r="AH46" i="344"/>
  <c r="AG46" i="344"/>
  <c r="AF46" i="344"/>
  <c r="AE46" i="344"/>
  <c r="AD46" i="344"/>
  <c r="AB46" i="344"/>
  <c r="AA46" i="344"/>
  <c r="Z46" i="344"/>
  <c r="AC46" i="344" s="1"/>
  <c r="V46" i="344"/>
  <c r="T46" i="344"/>
  <c r="R46" i="344"/>
  <c r="O46" i="344"/>
  <c r="N46" i="344"/>
  <c r="M46" i="344"/>
  <c r="Q46" i="344" s="1"/>
  <c r="AL45" i="344"/>
  <c r="AK45" i="344"/>
  <c r="AH45" i="344"/>
  <c r="AM45" i="344" s="1"/>
  <c r="AE45" i="344"/>
  <c r="AC45" i="344"/>
  <c r="AA45" i="344"/>
  <c r="Z45" i="344" s="1"/>
  <c r="W45" i="344"/>
  <c r="V45" i="344"/>
  <c r="U45" i="344"/>
  <c r="T45" i="344"/>
  <c r="X45" i="344" s="1"/>
  <c r="S45" i="344"/>
  <c r="O45" i="344"/>
  <c r="M45" i="344"/>
  <c r="Q45" i="344" s="1"/>
  <c r="AH44" i="344"/>
  <c r="AA44" i="344"/>
  <c r="AE44" i="344" s="1"/>
  <c r="V44" i="344"/>
  <c r="T44" i="344"/>
  <c r="X44" i="344" s="1"/>
  <c r="R44" i="344"/>
  <c r="O44" i="344"/>
  <c r="N44" i="344"/>
  <c r="M44" i="344"/>
  <c r="Q44" i="344" s="1"/>
  <c r="AL43" i="344"/>
  <c r="AK43" i="344"/>
  <c r="AH43" i="344"/>
  <c r="AM43" i="344" s="1"/>
  <c r="AF43" i="344"/>
  <c r="AA43" i="344"/>
  <c r="Y43" i="344"/>
  <c r="V43" i="344"/>
  <c r="T43" i="344"/>
  <c r="X43" i="344" s="1"/>
  <c r="O43" i="344"/>
  <c r="M43" i="344"/>
  <c r="R43" i="344" s="1"/>
  <c r="AH42" i="344"/>
  <c r="AM42" i="344" s="1"/>
  <c r="AG42" i="344"/>
  <c r="AF42" i="344"/>
  <c r="AA42" i="344"/>
  <c r="AE42" i="344" s="1"/>
  <c r="Z42" i="344"/>
  <c r="AC42" i="344" s="1"/>
  <c r="Y42" i="344"/>
  <c r="X42" i="344"/>
  <c r="V42" i="344"/>
  <c r="T42" i="344"/>
  <c r="W42" i="344" s="1"/>
  <c r="O42" i="344"/>
  <c r="M42" i="344"/>
  <c r="R42" i="344" s="1"/>
  <c r="AH41" i="344"/>
  <c r="AI41" i="344" s="1"/>
  <c r="AD41" i="344"/>
  <c r="AA41" i="344"/>
  <c r="Z41" i="344" s="1"/>
  <c r="AC41" i="344" s="1"/>
  <c r="V41" i="344"/>
  <c r="T41" i="344"/>
  <c r="S41" i="344" s="1"/>
  <c r="R41" i="344"/>
  <c r="Q41" i="344"/>
  <c r="P41" i="344"/>
  <c r="O41" i="344"/>
  <c r="M41" i="344"/>
  <c r="N41" i="344" s="1"/>
  <c r="AM40" i="344"/>
  <c r="AL40" i="344"/>
  <c r="AH40" i="344"/>
  <c r="AI40" i="344" s="1"/>
  <c r="AG40" i="344"/>
  <c r="AB40" i="344"/>
  <c r="AA40" i="344"/>
  <c r="AF40" i="344" s="1"/>
  <c r="V40" i="344"/>
  <c r="T40" i="344"/>
  <c r="X40" i="344" s="1"/>
  <c r="S40" i="344"/>
  <c r="R40" i="344"/>
  <c r="O40" i="344"/>
  <c r="M40" i="344"/>
  <c r="P40" i="344" s="1"/>
  <c r="L40" i="344"/>
  <c r="AH39" i="344"/>
  <c r="AK39" i="344" s="1"/>
  <c r="AE39" i="344"/>
  <c r="AB39" i="344"/>
  <c r="AA39" i="344"/>
  <c r="Z39" i="344" s="1"/>
  <c r="AC39" i="344" s="1"/>
  <c r="V39" i="344"/>
  <c r="T39" i="344"/>
  <c r="U39" i="344" s="1"/>
  <c r="R39" i="344"/>
  <c r="P39" i="344"/>
  <c r="O39" i="344"/>
  <c r="M39" i="344"/>
  <c r="Q39" i="344" s="1"/>
  <c r="AJ38" i="344"/>
  <c r="AI38" i="344"/>
  <c r="AH38" i="344"/>
  <c r="AM38" i="344" s="1"/>
  <c r="AG38" i="344"/>
  <c r="AA38" i="344"/>
  <c r="Z38" i="344" s="1"/>
  <c r="AC38" i="344" s="1"/>
  <c r="V38" i="344"/>
  <c r="T38" i="344"/>
  <c r="U38" i="344" s="1"/>
  <c r="O38" i="344"/>
  <c r="M38" i="344"/>
  <c r="R38" i="344" s="1"/>
  <c r="AI37" i="344"/>
  <c r="AH37" i="344"/>
  <c r="AM37" i="344" s="1"/>
  <c r="AA37" i="344"/>
  <c r="AE37" i="344" s="1"/>
  <c r="Z37" i="344"/>
  <c r="AC37" i="344" s="1"/>
  <c r="V37" i="344"/>
  <c r="T37" i="344"/>
  <c r="W37" i="344" s="1"/>
  <c r="Q37" i="344"/>
  <c r="O37" i="344"/>
  <c r="M37" i="344"/>
  <c r="N37" i="344" s="1"/>
  <c r="AL36" i="344"/>
  <c r="AK36" i="344"/>
  <c r="AH36" i="344"/>
  <c r="AJ36" i="344" s="1"/>
  <c r="AG36" i="344"/>
  <c r="AA36" i="344"/>
  <c r="AB36" i="344" s="1"/>
  <c r="V36" i="344"/>
  <c r="T36" i="344"/>
  <c r="Y36" i="344" s="1"/>
  <c r="O36" i="344"/>
  <c r="M36" i="344"/>
  <c r="L36" i="344" s="1"/>
  <c r="AH35" i="344"/>
  <c r="AG35" i="344" s="1"/>
  <c r="AE35" i="344"/>
  <c r="AD35" i="344"/>
  <c r="AA35" i="344"/>
  <c r="AB35" i="344" s="1"/>
  <c r="V35" i="344"/>
  <c r="T35" i="344"/>
  <c r="Y35" i="344" s="1"/>
  <c r="O35" i="344"/>
  <c r="N35" i="344"/>
  <c r="M35" i="344"/>
  <c r="L35" i="344" s="1"/>
  <c r="AI34" i="344"/>
  <c r="AH34" i="344"/>
  <c r="AG34" i="344" s="1"/>
  <c r="AA34" i="344"/>
  <c r="AB34" i="344" s="1"/>
  <c r="V34" i="344"/>
  <c r="T34" i="344"/>
  <c r="Y34" i="344" s="1"/>
  <c r="O34" i="344"/>
  <c r="M34" i="344"/>
  <c r="Q34" i="344" s="1"/>
  <c r="AH33" i="344"/>
  <c r="AL33" i="344" s="1"/>
  <c r="AG33" i="344"/>
  <c r="AF33" i="344"/>
  <c r="AA33" i="344"/>
  <c r="AD33" i="344" s="1"/>
  <c r="Y33" i="344"/>
  <c r="W33" i="344"/>
  <c r="V33" i="344"/>
  <c r="T33" i="344"/>
  <c r="U33" i="344" s="1"/>
  <c r="P33" i="344"/>
  <c r="O33" i="344"/>
  <c r="M33" i="344"/>
  <c r="N33" i="344" s="1"/>
  <c r="AL32" i="344"/>
  <c r="AJ32" i="344"/>
  <c r="AH32" i="344"/>
  <c r="AI32" i="344" s="1"/>
  <c r="AF32" i="344"/>
  <c r="AE32" i="344"/>
  <c r="AA32" i="344"/>
  <c r="AD32" i="344" s="1"/>
  <c r="V32" i="344"/>
  <c r="T32" i="344"/>
  <c r="S32" i="344" s="1"/>
  <c r="O32" i="344"/>
  <c r="M32" i="344"/>
  <c r="N32" i="344" s="1"/>
  <c r="AH31" i="344"/>
  <c r="AM31" i="344" s="1"/>
  <c r="AA31" i="344"/>
  <c r="AF31" i="344" s="1"/>
  <c r="Y31" i="344"/>
  <c r="V31" i="344"/>
  <c r="T31" i="344"/>
  <c r="X31" i="344" s="1"/>
  <c r="Q31" i="344"/>
  <c r="O31" i="344"/>
  <c r="N31" i="344"/>
  <c r="M31" i="344"/>
  <c r="P31" i="344" s="1"/>
  <c r="L31" i="344"/>
  <c r="AJ30" i="344"/>
  <c r="AH30" i="344"/>
  <c r="AK30" i="344" s="1"/>
  <c r="AE30" i="344"/>
  <c r="AD30" i="344"/>
  <c r="AA30" i="344"/>
  <c r="AB30" i="344" s="1"/>
  <c r="Y30" i="344"/>
  <c r="X30" i="344"/>
  <c r="W30" i="344"/>
  <c r="V30" i="344"/>
  <c r="T30" i="344"/>
  <c r="U30" i="344" s="1"/>
  <c r="S30" i="344"/>
  <c r="R30" i="344"/>
  <c r="Q30" i="344"/>
  <c r="P30" i="344"/>
  <c r="O30" i="344"/>
  <c r="N30" i="344"/>
  <c r="M30" i="344"/>
  <c r="L30" i="344"/>
  <c r="AL29" i="344"/>
  <c r="AK29" i="344"/>
  <c r="AH29" i="344"/>
  <c r="AJ29" i="344" s="1"/>
  <c r="AG29" i="344"/>
  <c r="AA29" i="344"/>
  <c r="Z29" i="344" s="1"/>
  <c r="AC29" i="344" s="1"/>
  <c r="V29" i="344"/>
  <c r="T29" i="344"/>
  <c r="U29" i="344" s="1"/>
  <c r="O29" i="344"/>
  <c r="M29" i="344"/>
  <c r="R29" i="344" s="1"/>
  <c r="L29" i="344"/>
  <c r="AH28" i="344"/>
  <c r="AM28" i="344" s="1"/>
  <c r="AF28" i="344"/>
  <c r="AA28" i="344"/>
  <c r="AE28" i="344" s="1"/>
  <c r="Y28" i="344"/>
  <c r="X28" i="344"/>
  <c r="V28" i="344"/>
  <c r="U28" i="344"/>
  <c r="T28" i="344"/>
  <c r="W28" i="344" s="1"/>
  <c r="S28" i="344"/>
  <c r="R28" i="344"/>
  <c r="Q28" i="344"/>
  <c r="O28" i="344"/>
  <c r="M28" i="344"/>
  <c r="N28" i="344" s="1"/>
  <c r="AL27" i="344"/>
  <c r="AH27" i="344"/>
  <c r="AJ27" i="344" s="1"/>
  <c r="AF27" i="344"/>
  <c r="AA27" i="344"/>
  <c r="AB27" i="344" s="1"/>
  <c r="Y27" i="344"/>
  <c r="W27" i="344"/>
  <c r="V27" i="344"/>
  <c r="T27" i="344"/>
  <c r="X27" i="344" s="1"/>
  <c r="O27" i="344"/>
  <c r="N27" i="344"/>
  <c r="M27" i="344"/>
  <c r="L27" i="344" s="1"/>
  <c r="AI26" i="344"/>
  <c r="AH26" i="344"/>
  <c r="AG26" i="344" s="1"/>
  <c r="AA26" i="344"/>
  <c r="AF26" i="344" s="1"/>
  <c r="V26" i="344"/>
  <c r="T26" i="344"/>
  <c r="Y26" i="344" s="1"/>
  <c r="S26" i="344"/>
  <c r="R26" i="344"/>
  <c r="O26" i="344"/>
  <c r="M26" i="344"/>
  <c r="Q26" i="344" s="1"/>
  <c r="L26" i="344"/>
  <c r="K15" i="344"/>
  <c r="K13" i="344"/>
  <c r="K12" i="344"/>
  <c r="AH41" i="341"/>
  <c r="AK41" i="341" s="1"/>
  <c r="AH66" i="341"/>
  <c r="AM66" i="341" s="1"/>
  <c r="AA66" i="341"/>
  <c r="AE66" i="341" s="1"/>
  <c r="V66" i="341"/>
  <c r="T66" i="341"/>
  <c r="U66" i="341" s="1"/>
  <c r="O66" i="341"/>
  <c r="M66" i="341"/>
  <c r="N66" i="341" s="1"/>
  <c r="AH65" i="341"/>
  <c r="AM65" i="341" s="1"/>
  <c r="AA65" i="341"/>
  <c r="Z65" i="341" s="1"/>
  <c r="AC65" i="341" s="1"/>
  <c r="V65" i="341"/>
  <c r="T65" i="341"/>
  <c r="O65" i="341"/>
  <c r="M65" i="341"/>
  <c r="AH64" i="341"/>
  <c r="AM64" i="341" s="1"/>
  <c r="AA64" i="341"/>
  <c r="AD64" i="341" s="1"/>
  <c r="V64" i="341"/>
  <c r="T64" i="341"/>
  <c r="U64" i="341" s="1"/>
  <c r="P64" i="341"/>
  <c r="O64" i="341"/>
  <c r="M64" i="341"/>
  <c r="N64" i="341" s="1"/>
  <c r="AH63" i="341"/>
  <c r="AM63" i="341" s="1"/>
  <c r="AA63" i="341"/>
  <c r="Z63" i="341" s="1"/>
  <c r="AC63" i="341" s="1"/>
  <c r="V63" i="341"/>
  <c r="T63" i="341"/>
  <c r="U63" i="341" s="1"/>
  <c r="O63" i="341"/>
  <c r="M63" i="341"/>
  <c r="L63" i="341" s="1"/>
  <c r="AH62" i="341"/>
  <c r="AM62" i="341" s="1"/>
  <c r="AE62" i="341"/>
  <c r="AA62" i="341"/>
  <c r="AD62" i="341" s="1"/>
  <c r="W62" i="341"/>
  <c r="V62" i="341"/>
  <c r="T62" i="341"/>
  <c r="U62" i="341" s="1"/>
  <c r="R62" i="341"/>
  <c r="O62" i="341"/>
  <c r="M62" i="341"/>
  <c r="N62" i="341" s="1"/>
  <c r="AL61" i="341"/>
  <c r="AK61" i="341"/>
  <c r="AJ61" i="341"/>
  <c r="AH61" i="341"/>
  <c r="AM61" i="341" s="1"/>
  <c r="AG61" i="341"/>
  <c r="AA61" i="341"/>
  <c r="Z61" i="341" s="1"/>
  <c r="AC61" i="341" s="1"/>
  <c r="V61" i="341"/>
  <c r="T61" i="341"/>
  <c r="O61" i="341"/>
  <c r="M61" i="341"/>
  <c r="L61" i="341" s="1"/>
  <c r="AH60" i="341"/>
  <c r="AM60" i="341" s="1"/>
  <c r="AG60" i="341"/>
  <c r="AA60" i="341"/>
  <c r="AD60" i="341" s="1"/>
  <c r="W60" i="341"/>
  <c r="V60" i="341"/>
  <c r="T60" i="341"/>
  <c r="X60" i="341" s="1"/>
  <c r="S60" i="341"/>
  <c r="O60" i="341"/>
  <c r="M60" i="341"/>
  <c r="N60" i="341" s="1"/>
  <c r="AH59" i="341"/>
  <c r="AL59" i="341" s="1"/>
  <c r="AD59" i="341"/>
  <c r="AB59" i="341"/>
  <c r="AA59" i="341"/>
  <c r="Z59" i="341" s="1"/>
  <c r="AC59" i="341" s="1"/>
  <c r="V59" i="341"/>
  <c r="T59" i="341"/>
  <c r="O59" i="341"/>
  <c r="M59" i="341"/>
  <c r="L59" i="341" s="1"/>
  <c r="AH58" i="341"/>
  <c r="AM58" i="341" s="1"/>
  <c r="AA58" i="341"/>
  <c r="AD58" i="341" s="1"/>
  <c r="V58" i="341"/>
  <c r="T58" i="341"/>
  <c r="S58" i="341" s="1"/>
  <c r="O58" i="341"/>
  <c r="M58" i="341"/>
  <c r="N58" i="341" s="1"/>
  <c r="AH57" i="341"/>
  <c r="AK57" i="341" s="1"/>
  <c r="AA57" i="341"/>
  <c r="Z57" i="341" s="1"/>
  <c r="AC57" i="341" s="1"/>
  <c r="V57" i="341"/>
  <c r="T57" i="341"/>
  <c r="O57" i="341"/>
  <c r="M57" i="341"/>
  <c r="L57" i="341" s="1"/>
  <c r="AH56" i="341"/>
  <c r="AM56" i="341" s="1"/>
  <c r="AA56" i="341"/>
  <c r="AD56" i="341" s="1"/>
  <c r="V56" i="341"/>
  <c r="T56" i="341"/>
  <c r="S56" i="341" s="1"/>
  <c r="O56" i="341"/>
  <c r="M56" i="341"/>
  <c r="N56" i="341" s="1"/>
  <c r="AH55" i="341"/>
  <c r="AK55" i="341" s="1"/>
  <c r="AA55" i="341"/>
  <c r="Z55" i="341" s="1"/>
  <c r="AC55" i="341" s="1"/>
  <c r="V55" i="341"/>
  <c r="T55" i="341"/>
  <c r="U55" i="341" s="1"/>
  <c r="O55" i="341"/>
  <c r="M55" i="341"/>
  <c r="L55" i="341" s="1"/>
  <c r="AH54" i="341"/>
  <c r="AM54" i="341" s="1"/>
  <c r="AA54" i="341"/>
  <c r="AD54" i="341" s="1"/>
  <c r="V54" i="341"/>
  <c r="T54" i="341"/>
  <c r="X54" i="341" s="1"/>
  <c r="O54" i="341"/>
  <c r="M54" i="341"/>
  <c r="N54" i="341" s="1"/>
  <c r="AH53" i="341"/>
  <c r="AL53" i="341" s="1"/>
  <c r="AD53" i="341"/>
  <c r="AB53" i="341"/>
  <c r="AA53" i="341"/>
  <c r="Z53" i="341" s="1"/>
  <c r="AC53" i="341" s="1"/>
  <c r="V53" i="341"/>
  <c r="T53" i="341"/>
  <c r="O53" i="341"/>
  <c r="M53" i="341"/>
  <c r="L53" i="341" s="1"/>
  <c r="AH52" i="341"/>
  <c r="AM52" i="341" s="1"/>
  <c r="AG52" i="341"/>
  <c r="AA52" i="341"/>
  <c r="AD52" i="341" s="1"/>
  <c r="W52" i="341"/>
  <c r="V52" i="341"/>
  <c r="T52" i="341"/>
  <c r="Y52" i="341" s="1"/>
  <c r="S52" i="341"/>
  <c r="O52" i="341"/>
  <c r="M52" i="341"/>
  <c r="N52" i="341" s="1"/>
  <c r="AK51" i="341"/>
  <c r="AH51" i="341"/>
  <c r="AI51" i="341" s="1"/>
  <c r="AG51" i="341"/>
  <c r="AD51" i="341"/>
  <c r="AA51" i="341"/>
  <c r="Z51" i="341" s="1"/>
  <c r="AC51" i="341" s="1"/>
  <c r="V51" i="341"/>
  <c r="T51" i="341"/>
  <c r="U51" i="341" s="1"/>
  <c r="O51" i="341"/>
  <c r="M51" i="341"/>
  <c r="L51" i="341"/>
  <c r="AH50" i="341"/>
  <c r="AA50" i="341"/>
  <c r="AD50" i="341" s="1"/>
  <c r="V50" i="341"/>
  <c r="T50" i="341"/>
  <c r="W50" i="341" s="1"/>
  <c r="O50" i="341"/>
  <c r="M50" i="341"/>
  <c r="N50" i="341" s="1"/>
  <c r="AH49" i="341"/>
  <c r="AG49" i="341" s="1"/>
  <c r="AA49" i="341"/>
  <c r="Z49" i="341" s="1"/>
  <c r="AC49" i="341" s="1"/>
  <c r="V49" i="341"/>
  <c r="T49" i="341"/>
  <c r="O49" i="341"/>
  <c r="M49" i="341"/>
  <c r="L49" i="341" s="1"/>
  <c r="AH48" i="341"/>
  <c r="AG48" i="341" s="1"/>
  <c r="AF48" i="341"/>
  <c r="AA48" i="341"/>
  <c r="AD48" i="341" s="1"/>
  <c r="V48" i="341"/>
  <c r="T48" i="341"/>
  <c r="Y48" i="341" s="1"/>
  <c r="O48" i="341"/>
  <c r="M48" i="341"/>
  <c r="N48" i="341" s="1"/>
  <c r="AH47" i="341"/>
  <c r="AL47" i="341" s="1"/>
  <c r="AA47" i="341"/>
  <c r="Z47" i="341" s="1"/>
  <c r="AC47" i="341" s="1"/>
  <c r="V47" i="341"/>
  <c r="T47" i="341"/>
  <c r="U47" i="341" s="1"/>
  <c r="O47" i="341"/>
  <c r="M47" i="341"/>
  <c r="L47" i="341" s="1"/>
  <c r="AH46" i="341"/>
  <c r="AG46" i="341" s="1"/>
  <c r="AA46" i="341"/>
  <c r="AD46" i="341" s="1"/>
  <c r="V46" i="341"/>
  <c r="T46" i="341"/>
  <c r="S46" i="341" s="1"/>
  <c r="O46" i="341"/>
  <c r="M46" i="341"/>
  <c r="N46" i="341" s="1"/>
  <c r="AK45" i="341"/>
  <c r="AH45" i="341"/>
  <c r="AL45" i="341" s="1"/>
  <c r="AA45" i="341"/>
  <c r="V45" i="341"/>
  <c r="T45" i="341"/>
  <c r="U45" i="341" s="1"/>
  <c r="O45" i="341"/>
  <c r="M45" i="341"/>
  <c r="N45" i="341" s="1"/>
  <c r="AH44" i="341"/>
  <c r="AI44" i="341" s="1"/>
  <c r="AG44" i="341"/>
  <c r="AE44" i="341"/>
  <c r="AA44" i="341"/>
  <c r="Z44" i="341" s="1"/>
  <c r="AC44" i="341" s="1"/>
  <c r="V44" i="341"/>
  <c r="T44" i="341"/>
  <c r="S44" i="341" s="1"/>
  <c r="O44" i="341"/>
  <c r="M44" i="341"/>
  <c r="N44" i="341" s="1"/>
  <c r="AH43" i="341"/>
  <c r="AK43" i="341" s="1"/>
  <c r="AA43" i="341"/>
  <c r="W43" i="341"/>
  <c r="V43" i="341"/>
  <c r="U43" i="341"/>
  <c r="T43" i="341"/>
  <c r="X43" i="341" s="1"/>
  <c r="O43" i="341"/>
  <c r="M43" i="341"/>
  <c r="AH42" i="341"/>
  <c r="AM42" i="341" s="1"/>
  <c r="AA42" i="341"/>
  <c r="Z42" i="341" s="1"/>
  <c r="AC42" i="341" s="1"/>
  <c r="Y42" i="341"/>
  <c r="W42" i="341"/>
  <c r="V42" i="341"/>
  <c r="U42" i="341"/>
  <c r="T42" i="341"/>
  <c r="S42" i="341" s="1"/>
  <c r="Q42" i="341"/>
  <c r="O42" i="341"/>
  <c r="M42" i="341"/>
  <c r="AL41" i="341"/>
  <c r="AA41" i="341"/>
  <c r="AB41" i="341" s="1"/>
  <c r="V41" i="341"/>
  <c r="T41" i="341"/>
  <c r="X41" i="341" s="1"/>
  <c r="O41" i="341"/>
  <c r="M41" i="341"/>
  <c r="L41" i="341" s="1"/>
  <c r="AM40" i="341"/>
  <c r="AH40" i="341"/>
  <c r="AG40" i="341" s="1"/>
  <c r="AA40" i="341"/>
  <c r="AF40" i="341" s="1"/>
  <c r="V40" i="341"/>
  <c r="T40" i="341"/>
  <c r="X40" i="341" s="1"/>
  <c r="O40" i="341"/>
  <c r="M40" i="341"/>
  <c r="L40" i="341" s="1"/>
  <c r="AL39" i="341"/>
  <c r="AI39" i="341"/>
  <c r="AH39" i="341"/>
  <c r="AJ39" i="341" s="1"/>
  <c r="AA39" i="341"/>
  <c r="AF39" i="341" s="1"/>
  <c r="V39" i="341"/>
  <c r="T39" i="341"/>
  <c r="X39" i="341" s="1"/>
  <c r="O39" i="341"/>
  <c r="M39" i="341"/>
  <c r="P39" i="341" s="1"/>
  <c r="AH38" i="341"/>
  <c r="AJ38" i="341" s="1"/>
  <c r="AA38" i="341"/>
  <c r="AB38" i="341" s="1"/>
  <c r="V38" i="341"/>
  <c r="T38" i="341"/>
  <c r="S38" i="341" s="1"/>
  <c r="O38" i="341"/>
  <c r="M38" i="341"/>
  <c r="L38" i="341" s="1"/>
  <c r="AH37" i="341"/>
  <c r="AM37" i="341" s="1"/>
  <c r="AG37" i="341"/>
  <c r="AA37" i="341"/>
  <c r="AF37" i="341" s="1"/>
  <c r="V37" i="341"/>
  <c r="T37" i="341"/>
  <c r="X37" i="341" s="1"/>
  <c r="O37" i="341"/>
  <c r="M37" i="341"/>
  <c r="P37" i="341" s="1"/>
  <c r="AH36" i="341"/>
  <c r="AM36" i="341" s="1"/>
  <c r="AA36" i="341"/>
  <c r="AB36" i="341" s="1"/>
  <c r="V36" i="341"/>
  <c r="T36" i="341"/>
  <c r="Y36" i="341" s="1"/>
  <c r="O36" i="341"/>
  <c r="M36" i="341"/>
  <c r="L36" i="341" s="1"/>
  <c r="AH35" i="341"/>
  <c r="AM35" i="341" s="1"/>
  <c r="AA35" i="341"/>
  <c r="AF35" i="341" s="1"/>
  <c r="V35" i="341"/>
  <c r="T35" i="341"/>
  <c r="X35" i="341" s="1"/>
  <c r="O35" i="341"/>
  <c r="M35" i="341"/>
  <c r="P35" i="341" s="1"/>
  <c r="AI34" i="341"/>
  <c r="AH34" i="341"/>
  <c r="AL34" i="341" s="1"/>
  <c r="AG34" i="341"/>
  <c r="AA34" i="341"/>
  <c r="AB34" i="341" s="1"/>
  <c r="V34" i="341"/>
  <c r="T34" i="341"/>
  <c r="U34" i="341" s="1"/>
  <c r="O34" i="341"/>
  <c r="M34" i="341"/>
  <c r="L34" i="341" s="1"/>
  <c r="AH33" i="341"/>
  <c r="AM33" i="341" s="1"/>
  <c r="AA33" i="341"/>
  <c r="AF33" i="341" s="1"/>
  <c r="V33" i="341"/>
  <c r="T33" i="341"/>
  <c r="X33" i="341" s="1"/>
  <c r="O33" i="341"/>
  <c r="M33" i="341"/>
  <c r="P33" i="341" s="1"/>
  <c r="AL32" i="341"/>
  <c r="AH32" i="341"/>
  <c r="AM32" i="341" s="1"/>
  <c r="AA32" i="341"/>
  <c r="AB32" i="341" s="1"/>
  <c r="V32" i="341"/>
  <c r="T32" i="341"/>
  <c r="U32" i="341" s="1"/>
  <c r="O32" i="341"/>
  <c r="M32" i="341"/>
  <c r="L32" i="341" s="1"/>
  <c r="AK31" i="341"/>
  <c r="AH31" i="341"/>
  <c r="AM31" i="341" s="1"/>
  <c r="AG31" i="341"/>
  <c r="AA31" i="341"/>
  <c r="AF31" i="341" s="1"/>
  <c r="V31" i="341"/>
  <c r="T31" i="341"/>
  <c r="X31" i="341" s="1"/>
  <c r="O31" i="341"/>
  <c r="M31" i="341"/>
  <c r="P31" i="341" s="1"/>
  <c r="AK30" i="341"/>
  <c r="AH30" i="341"/>
  <c r="AI30" i="341" s="1"/>
  <c r="AA30" i="341"/>
  <c r="AB30" i="341" s="1"/>
  <c r="V30" i="341"/>
  <c r="T30" i="341"/>
  <c r="W30" i="341" s="1"/>
  <c r="O30" i="341"/>
  <c r="M30" i="341"/>
  <c r="L30" i="341" s="1"/>
  <c r="AH29" i="341"/>
  <c r="AM29" i="341" s="1"/>
  <c r="AA29" i="341"/>
  <c r="AF29" i="341" s="1"/>
  <c r="V29" i="341"/>
  <c r="T29" i="341"/>
  <c r="X29" i="341" s="1"/>
  <c r="O29" i="341"/>
  <c r="M29" i="341"/>
  <c r="P29" i="341" s="1"/>
  <c r="AL28" i="341"/>
  <c r="AH28" i="341"/>
  <c r="AJ28" i="341" s="1"/>
  <c r="AA28" i="341"/>
  <c r="AB28" i="341" s="1"/>
  <c r="V28" i="341"/>
  <c r="T28" i="341"/>
  <c r="W28" i="341" s="1"/>
  <c r="O28" i="341"/>
  <c r="M28" i="341"/>
  <c r="L28" i="341" s="1"/>
  <c r="AH27" i="341"/>
  <c r="AM27" i="341" s="1"/>
  <c r="AA27" i="341"/>
  <c r="AF27" i="341" s="1"/>
  <c r="V27" i="341"/>
  <c r="T27" i="341"/>
  <c r="X27" i="341" s="1"/>
  <c r="O27" i="341"/>
  <c r="M27" i="341"/>
  <c r="P27" i="341" s="1"/>
  <c r="AH26" i="341"/>
  <c r="AI26" i="341" s="1"/>
  <c r="V26" i="341"/>
  <c r="AA26" i="341"/>
  <c r="AF26" i="341" s="1"/>
  <c r="T26" i="341"/>
  <c r="S26" i="341" s="1"/>
  <c r="O26" i="341"/>
  <c r="M26" i="341"/>
  <c r="N26" i="341" s="1"/>
  <c r="AE70" i="343"/>
  <c r="AE69" i="343"/>
  <c r="AE67" i="343"/>
  <c r="AD67" i="343"/>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AD59" i="343" s="1"/>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D57" i="343" s="1"/>
  <c r="AE56" i="343"/>
  <c r="AC56" i="343"/>
  <c r="O56" i="343"/>
  <c r="M56" i="343"/>
  <c r="K56" i="343"/>
  <c r="I56" i="343"/>
  <c r="H56" i="343"/>
  <c r="F56" i="343"/>
  <c r="D56" i="343"/>
  <c r="AD56" i="343" s="1"/>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D50" i="343" s="1"/>
  <c r="AE49" i="343"/>
  <c r="AD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D48" i="343" s="1"/>
  <c r="AE47" i="343"/>
  <c r="AC47" i="343"/>
  <c r="AB47" i="343"/>
  <c r="AA47" i="343"/>
  <c r="Y47" i="343"/>
  <c r="W47" i="343"/>
  <c r="V47" i="343"/>
  <c r="U47" i="343"/>
  <c r="T47" i="343"/>
  <c r="R47" i="343"/>
  <c r="P47" i="343"/>
  <c r="O47" i="343"/>
  <c r="N47" i="343"/>
  <c r="M47" i="343"/>
  <c r="K47" i="343"/>
  <c r="I47" i="343"/>
  <c r="H47" i="343"/>
  <c r="AD47" i="343" s="1"/>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AD44" i="343" s="1"/>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AD41" i="343" s="1"/>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AD37" i="343" s="1"/>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D35" i="343" s="1"/>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AD33" i="343" s="1"/>
  <c r="G33" i="343"/>
  <c r="F33" i="343"/>
  <c r="D33" i="343"/>
  <c r="AE32" i="343"/>
  <c r="AC32" i="343"/>
  <c r="AB32" i="343"/>
  <c r="AA32" i="343"/>
  <c r="Y32" i="343"/>
  <c r="W32" i="343"/>
  <c r="V32" i="343"/>
  <c r="U32" i="343"/>
  <c r="T32" i="343"/>
  <c r="R32" i="343"/>
  <c r="P32" i="343"/>
  <c r="O32" i="343"/>
  <c r="N32" i="343"/>
  <c r="M32" i="343"/>
  <c r="K32" i="343"/>
  <c r="I32" i="343"/>
  <c r="H32" i="343"/>
  <c r="G32" i="343"/>
  <c r="AD32" i="343" s="1"/>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AD29" i="343" s="1"/>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27" i="343" s="1"/>
  <c r="AD16" i="343"/>
  <c r="AD14" i="343"/>
  <c r="AD13" i="343"/>
  <c r="B3" i="343"/>
  <c r="AD2" i="343"/>
  <c r="K15" i="341"/>
  <c r="K13" i="341"/>
  <c r="K12" i="341"/>
  <c r="F125" i="340"/>
  <c r="F124" i="340"/>
  <c r="F123" i="340"/>
  <c r="F122" i="340"/>
  <c r="F121" i="340"/>
  <c r="F120" i="340"/>
  <c r="F119" i="340"/>
  <c r="F118" i="340"/>
  <c r="F117" i="340"/>
  <c r="F116" i="340"/>
  <c r="F115" i="340"/>
  <c r="F114" i="340"/>
  <c r="F113" i="340"/>
  <c r="F112" i="340"/>
  <c r="Q111" i="340"/>
  <c r="O111" i="340"/>
  <c r="F111" i="340"/>
  <c r="Q110" i="340"/>
  <c r="O110" i="340"/>
  <c r="M110" i="340"/>
  <c r="F110" i="340"/>
  <c r="Q109" i="340"/>
  <c r="O109" i="340"/>
  <c r="M109" i="340"/>
  <c r="F109" i="340"/>
  <c r="Q108" i="340"/>
  <c r="O108" i="340"/>
  <c r="M108" i="340"/>
  <c r="J108" i="340"/>
  <c r="H108" i="340"/>
  <c r="F108" i="340"/>
  <c r="Q107" i="340"/>
  <c r="O107" i="340"/>
  <c r="M107" i="340"/>
  <c r="J107" i="340"/>
  <c r="H107" i="340"/>
  <c r="F107" i="340"/>
  <c r="Q106" i="340"/>
  <c r="O106" i="340"/>
  <c r="M106" i="340"/>
  <c r="J106" i="340"/>
  <c r="H106" i="340"/>
  <c r="F106" i="340"/>
  <c r="Q105" i="340"/>
  <c r="O105" i="340"/>
  <c r="M105" i="340"/>
  <c r="J105" i="340"/>
  <c r="H105" i="340"/>
  <c r="F105" i="340"/>
  <c r="Q104" i="340"/>
  <c r="O104" i="340"/>
  <c r="M104" i="340"/>
  <c r="J104" i="340"/>
  <c r="H104" i="340"/>
  <c r="F104" i="340"/>
  <c r="Q103" i="340"/>
  <c r="O103" i="340"/>
  <c r="M103" i="340"/>
  <c r="J103" i="340"/>
  <c r="H103" i="340"/>
  <c r="F103" i="340"/>
  <c r="Q102" i="340"/>
  <c r="O102" i="340"/>
  <c r="M102" i="340"/>
  <c r="J102" i="340"/>
  <c r="H102" i="340"/>
  <c r="F102" i="340"/>
  <c r="Q101" i="340"/>
  <c r="O101" i="340"/>
  <c r="M101" i="340"/>
  <c r="J101" i="340"/>
  <c r="H101" i="340"/>
  <c r="F101" i="340"/>
  <c r="Q100" i="340"/>
  <c r="O100" i="340"/>
  <c r="M100" i="340"/>
  <c r="J100" i="340"/>
  <c r="H100" i="340"/>
  <c r="F100" i="340"/>
  <c r="Q99" i="340"/>
  <c r="O99" i="340"/>
  <c r="M99" i="340"/>
  <c r="J99" i="340"/>
  <c r="H99" i="340"/>
  <c r="F99" i="340"/>
  <c r="Q98" i="340"/>
  <c r="O98" i="340"/>
  <c r="M98" i="340"/>
  <c r="J98" i="340"/>
  <c r="H98" i="340"/>
  <c r="F98" i="340"/>
  <c r="Q97" i="340"/>
  <c r="O97" i="340"/>
  <c r="M97" i="340"/>
  <c r="J97" i="340"/>
  <c r="H97" i="340"/>
  <c r="F97" i="340"/>
  <c r="Q96" i="340"/>
  <c r="O96" i="340"/>
  <c r="M96" i="340"/>
  <c r="J96" i="340"/>
  <c r="H96" i="340"/>
  <c r="F96" i="340"/>
  <c r="Q95" i="340"/>
  <c r="O95" i="340"/>
  <c r="M95" i="340"/>
  <c r="J95" i="340"/>
  <c r="H95" i="340"/>
  <c r="F95" i="340"/>
  <c r="Q94" i="340"/>
  <c r="O94" i="340"/>
  <c r="M94" i="340"/>
  <c r="J94" i="340"/>
  <c r="H94" i="340"/>
  <c r="F94" i="340"/>
  <c r="Q93" i="340"/>
  <c r="O93" i="340"/>
  <c r="M93" i="340"/>
  <c r="J93" i="340"/>
  <c r="H93" i="340"/>
  <c r="F93" i="340"/>
  <c r="Q92" i="340"/>
  <c r="O92" i="340"/>
  <c r="M92" i="340"/>
  <c r="J92" i="340"/>
  <c r="H92" i="340"/>
  <c r="F92" i="340"/>
  <c r="Q91" i="340"/>
  <c r="O91" i="340"/>
  <c r="M91" i="340"/>
  <c r="J91" i="340"/>
  <c r="H91" i="340"/>
  <c r="F91" i="340"/>
  <c r="Q90" i="340"/>
  <c r="O90" i="340"/>
  <c r="M90" i="340"/>
  <c r="J90" i="340"/>
  <c r="H90" i="340"/>
  <c r="F90" i="340"/>
  <c r="Q89" i="340"/>
  <c r="O89" i="340"/>
  <c r="M89" i="340"/>
  <c r="J89" i="340"/>
  <c r="H89" i="340"/>
  <c r="F89" i="340"/>
  <c r="Q88" i="340"/>
  <c r="O88" i="340"/>
  <c r="M88" i="340"/>
  <c r="J88" i="340"/>
  <c r="H88" i="340"/>
  <c r="F88" i="340"/>
  <c r="Q87" i="340"/>
  <c r="O87" i="340"/>
  <c r="M87" i="340"/>
  <c r="J87" i="340"/>
  <c r="H87" i="340"/>
  <c r="F87" i="340"/>
  <c r="Q86" i="340"/>
  <c r="O86" i="340"/>
  <c r="M86" i="340"/>
  <c r="J86" i="340"/>
  <c r="H86" i="340"/>
  <c r="F86" i="340"/>
  <c r="Q85" i="340"/>
  <c r="O85" i="340"/>
  <c r="M85" i="340"/>
  <c r="J85" i="340"/>
  <c r="H85" i="340"/>
  <c r="F85" i="340"/>
  <c r="Q84" i="340"/>
  <c r="O84" i="340"/>
  <c r="M84" i="340"/>
  <c r="J84" i="340"/>
  <c r="H84" i="340"/>
  <c r="F84" i="340"/>
  <c r="Q83" i="340"/>
  <c r="O83" i="340"/>
  <c r="M83" i="340"/>
  <c r="J83" i="340"/>
  <c r="H83" i="340"/>
  <c r="F83" i="340"/>
  <c r="Q82" i="340"/>
  <c r="O82" i="340"/>
  <c r="M82" i="340"/>
  <c r="J82" i="340"/>
  <c r="H82" i="340"/>
  <c r="F82" i="340"/>
  <c r="Q81" i="340"/>
  <c r="O81" i="340"/>
  <c r="M81" i="340"/>
  <c r="J81" i="340"/>
  <c r="H81" i="340"/>
  <c r="F81" i="340"/>
  <c r="Q80" i="340"/>
  <c r="O80" i="340"/>
  <c r="M80" i="340"/>
  <c r="J80" i="340"/>
  <c r="H80" i="340"/>
  <c r="F80" i="340"/>
  <c r="Q79" i="340"/>
  <c r="O79" i="340"/>
  <c r="M79" i="340"/>
  <c r="J79" i="340"/>
  <c r="H79" i="340"/>
  <c r="F79" i="340"/>
  <c r="Q78" i="340"/>
  <c r="O78" i="340"/>
  <c r="M78" i="340"/>
  <c r="J78" i="340"/>
  <c r="H78" i="340"/>
  <c r="F78" i="340"/>
  <c r="Q77" i="340"/>
  <c r="O77" i="340"/>
  <c r="M77" i="340"/>
  <c r="J77" i="340"/>
  <c r="H77" i="340"/>
  <c r="F77" i="340"/>
  <c r="Q76" i="340"/>
  <c r="O76" i="340"/>
  <c r="M76" i="340"/>
  <c r="J76" i="340"/>
  <c r="H76" i="340"/>
  <c r="F76" i="340"/>
  <c r="Q75" i="340"/>
  <c r="O75" i="340"/>
  <c r="M75" i="340"/>
  <c r="J75" i="340"/>
  <c r="H75" i="340"/>
  <c r="F75" i="340"/>
  <c r="Q74" i="340"/>
  <c r="O74" i="340"/>
  <c r="M74" i="340"/>
  <c r="J74" i="340"/>
  <c r="H74" i="340"/>
  <c r="F74" i="340"/>
  <c r="Q73" i="340"/>
  <c r="O73" i="340"/>
  <c r="M73" i="340"/>
  <c r="J73" i="340"/>
  <c r="H73" i="340"/>
  <c r="F73" i="340"/>
  <c r="Q72" i="340"/>
  <c r="O72" i="340"/>
  <c r="M72" i="340"/>
  <c r="J72" i="340"/>
  <c r="H72" i="340"/>
  <c r="F72" i="340"/>
  <c r="Q71" i="340"/>
  <c r="O71" i="340"/>
  <c r="M71" i="340"/>
  <c r="J71" i="340"/>
  <c r="H71" i="340"/>
  <c r="F71" i="340"/>
  <c r="Q70" i="340"/>
  <c r="O70" i="340"/>
  <c r="M70" i="340"/>
  <c r="J70" i="340"/>
  <c r="H70" i="340"/>
  <c r="F70" i="340"/>
  <c r="D70" i="340"/>
  <c r="Q69" i="340"/>
  <c r="O69" i="340"/>
  <c r="M69" i="340"/>
  <c r="J69" i="340"/>
  <c r="H69" i="340"/>
  <c r="F69" i="340"/>
  <c r="D69" i="340"/>
  <c r="AD67" i="340"/>
  <c r="AC67" i="340"/>
  <c r="AA67" i="340"/>
  <c r="Y67" i="340"/>
  <c r="X67" i="340"/>
  <c r="W67" i="340"/>
  <c r="V67" i="340"/>
  <c r="T67" i="340"/>
  <c r="R67" i="340"/>
  <c r="Q67" i="340"/>
  <c r="P67" i="340"/>
  <c r="O67" i="340"/>
  <c r="M67" i="340"/>
  <c r="K67" i="340"/>
  <c r="J67" i="340"/>
  <c r="I67" i="340"/>
  <c r="H67" i="340"/>
  <c r="F67" i="340"/>
  <c r="D67" i="340"/>
  <c r="AD66" i="340"/>
  <c r="AC66" i="340"/>
  <c r="AA66" i="340"/>
  <c r="Y66" i="340"/>
  <c r="X66" i="340"/>
  <c r="W66" i="340"/>
  <c r="V66" i="340"/>
  <c r="T66" i="340"/>
  <c r="R66" i="340"/>
  <c r="Q66" i="340"/>
  <c r="P66" i="340"/>
  <c r="O66" i="340"/>
  <c r="M66" i="340"/>
  <c r="K66" i="340"/>
  <c r="J66" i="340"/>
  <c r="I66" i="340"/>
  <c r="H66" i="340"/>
  <c r="F66" i="340"/>
  <c r="D66" i="340"/>
  <c r="AD65" i="340"/>
  <c r="AC65" i="340"/>
  <c r="AA65" i="340"/>
  <c r="Y65" i="340"/>
  <c r="X65" i="340"/>
  <c r="W65" i="340"/>
  <c r="V65" i="340"/>
  <c r="T65" i="340"/>
  <c r="R65" i="340"/>
  <c r="Q65" i="340"/>
  <c r="P65" i="340"/>
  <c r="O65" i="340"/>
  <c r="M65" i="340"/>
  <c r="K65" i="340"/>
  <c r="J65" i="340"/>
  <c r="I65" i="340"/>
  <c r="H65" i="340"/>
  <c r="F65" i="340"/>
  <c r="D65" i="340"/>
  <c r="Q64" i="340"/>
  <c r="O64" i="340"/>
  <c r="M64" i="340"/>
  <c r="K64" i="340"/>
  <c r="J64" i="340"/>
  <c r="H64" i="340"/>
  <c r="F64" i="340"/>
  <c r="D64" i="340"/>
  <c r="Q63" i="340"/>
  <c r="O63" i="340"/>
  <c r="M63" i="340"/>
  <c r="K63" i="340"/>
  <c r="J63" i="340"/>
  <c r="H63" i="340"/>
  <c r="F63" i="340"/>
  <c r="D63" i="340"/>
  <c r="Q62" i="340"/>
  <c r="O62" i="340"/>
  <c r="M62" i="340"/>
  <c r="K62" i="340"/>
  <c r="J62" i="340"/>
  <c r="H62" i="340"/>
  <c r="F62" i="340"/>
  <c r="D62" i="340"/>
  <c r="Q61" i="340"/>
  <c r="O61" i="340"/>
  <c r="M61" i="340"/>
  <c r="K61" i="340"/>
  <c r="J61" i="340"/>
  <c r="H61" i="340"/>
  <c r="F61" i="340"/>
  <c r="D61" i="340"/>
  <c r="AD59" i="340"/>
  <c r="AC59" i="340"/>
  <c r="AA59" i="340"/>
  <c r="Y59" i="340"/>
  <c r="X59" i="340"/>
  <c r="W59" i="340"/>
  <c r="V59" i="340"/>
  <c r="T59" i="340"/>
  <c r="R59" i="340"/>
  <c r="Q59" i="340"/>
  <c r="P59" i="340"/>
  <c r="O59" i="340"/>
  <c r="M59" i="340"/>
  <c r="K59" i="340"/>
  <c r="J59" i="340"/>
  <c r="I59" i="340"/>
  <c r="H59" i="340"/>
  <c r="F59" i="340"/>
  <c r="D59" i="340"/>
  <c r="AD58" i="340"/>
  <c r="AC58" i="340"/>
  <c r="AA58" i="340"/>
  <c r="Y58" i="340"/>
  <c r="X58" i="340"/>
  <c r="W58" i="340"/>
  <c r="V58" i="340"/>
  <c r="T58" i="340"/>
  <c r="R58" i="340"/>
  <c r="Q58" i="340"/>
  <c r="P58" i="340"/>
  <c r="O58" i="340"/>
  <c r="M58" i="340"/>
  <c r="K58" i="340"/>
  <c r="J58" i="340"/>
  <c r="I58" i="340"/>
  <c r="H58" i="340"/>
  <c r="F58" i="340"/>
  <c r="D58" i="340"/>
  <c r="AD57" i="340"/>
  <c r="AC57" i="340"/>
  <c r="AA57" i="340"/>
  <c r="Y57" i="340"/>
  <c r="X57" i="340"/>
  <c r="W57" i="340"/>
  <c r="V57" i="340"/>
  <c r="T57" i="340"/>
  <c r="R57" i="340"/>
  <c r="Q57" i="340"/>
  <c r="P57" i="340"/>
  <c r="O57" i="340"/>
  <c r="M57" i="340"/>
  <c r="K57" i="340"/>
  <c r="J57" i="340"/>
  <c r="I57" i="340"/>
  <c r="H57" i="340"/>
  <c r="F57" i="340"/>
  <c r="D57" i="340"/>
  <c r="Q56" i="340"/>
  <c r="O56" i="340"/>
  <c r="M56" i="340"/>
  <c r="K56" i="340"/>
  <c r="J56" i="340"/>
  <c r="H56" i="340"/>
  <c r="F56" i="340"/>
  <c r="D56" i="340"/>
  <c r="Q55" i="340"/>
  <c r="O55" i="340"/>
  <c r="M55" i="340"/>
  <c r="K55" i="340"/>
  <c r="J55" i="340"/>
  <c r="H55" i="340"/>
  <c r="F55" i="340"/>
  <c r="D55" i="340"/>
  <c r="Q54" i="340"/>
  <c r="O54" i="340"/>
  <c r="M54" i="340"/>
  <c r="K54" i="340"/>
  <c r="J54" i="340"/>
  <c r="H54" i="340"/>
  <c r="F54" i="340"/>
  <c r="D54" i="340"/>
  <c r="Q53" i="340"/>
  <c r="O53" i="340"/>
  <c r="M53" i="340"/>
  <c r="K53" i="340"/>
  <c r="J53" i="340"/>
  <c r="H53" i="340"/>
  <c r="F53" i="340"/>
  <c r="D53" i="340"/>
  <c r="AD51" i="340"/>
  <c r="AC51" i="340"/>
  <c r="AA51" i="340"/>
  <c r="Y51" i="340"/>
  <c r="X51" i="340"/>
  <c r="W51" i="340"/>
  <c r="V51" i="340"/>
  <c r="T51" i="340"/>
  <c r="R51" i="340"/>
  <c r="Q51" i="340"/>
  <c r="P51" i="340"/>
  <c r="O51" i="340"/>
  <c r="M51" i="340"/>
  <c r="K51" i="340"/>
  <c r="J51" i="340"/>
  <c r="I51" i="340"/>
  <c r="H51" i="340"/>
  <c r="F51" i="340"/>
  <c r="D51" i="340"/>
  <c r="C51" i="340" s="1"/>
  <c r="AD50" i="340"/>
  <c r="AC50" i="340"/>
  <c r="AA50" i="340"/>
  <c r="Y50" i="340"/>
  <c r="X50" i="340"/>
  <c r="W50" i="340"/>
  <c r="V50" i="340"/>
  <c r="T50" i="340"/>
  <c r="R50" i="340"/>
  <c r="Q50" i="340"/>
  <c r="P50" i="340"/>
  <c r="O50" i="340"/>
  <c r="M50" i="340"/>
  <c r="K50" i="340"/>
  <c r="J50" i="340"/>
  <c r="I50" i="340"/>
  <c r="H50" i="340"/>
  <c r="F50" i="340"/>
  <c r="D50" i="340"/>
  <c r="AD49" i="340"/>
  <c r="AC49" i="340"/>
  <c r="AA49" i="340"/>
  <c r="Y49" i="340"/>
  <c r="X49" i="340"/>
  <c r="W49" i="340"/>
  <c r="V49" i="340"/>
  <c r="T49" i="340"/>
  <c r="R49" i="340"/>
  <c r="Q49" i="340"/>
  <c r="P49" i="340"/>
  <c r="O49" i="340"/>
  <c r="M49" i="340"/>
  <c r="K49" i="340"/>
  <c r="J49" i="340"/>
  <c r="I49" i="340"/>
  <c r="H49" i="340"/>
  <c r="F49" i="340"/>
  <c r="D49" i="340"/>
  <c r="AD48" i="340"/>
  <c r="AC48" i="340"/>
  <c r="AA48" i="340"/>
  <c r="Y48" i="340"/>
  <c r="X48" i="340"/>
  <c r="W48" i="340"/>
  <c r="V48" i="340"/>
  <c r="T48" i="340"/>
  <c r="R48" i="340"/>
  <c r="Q48" i="340"/>
  <c r="P48" i="340"/>
  <c r="O48" i="340"/>
  <c r="M48" i="340"/>
  <c r="K48" i="340"/>
  <c r="J48" i="340"/>
  <c r="I48" i="340"/>
  <c r="H48" i="340"/>
  <c r="F48" i="340"/>
  <c r="D48" i="340"/>
  <c r="AD47" i="340"/>
  <c r="AC47" i="340"/>
  <c r="AA47" i="340"/>
  <c r="Y47" i="340"/>
  <c r="X47" i="340"/>
  <c r="W47" i="340"/>
  <c r="V47" i="340"/>
  <c r="T47" i="340"/>
  <c r="R47" i="340"/>
  <c r="Q47" i="340"/>
  <c r="P47" i="340"/>
  <c r="O47" i="340"/>
  <c r="M47" i="340"/>
  <c r="K47" i="340"/>
  <c r="J47" i="340"/>
  <c r="I47" i="340"/>
  <c r="H47" i="340"/>
  <c r="F47" i="340"/>
  <c r="D47" i="340"/>
  <c r="AD46" i="340"/>
  <c r="AC46" i="340"/>
  <c r="AA46" i="340"/>
  <c r="Y46" i="340"/>
  <c r="X46" i="340"/>
  <c r="W46" i="340"/>
  <c r="V46" i="340"/>
  <c r="T46" i="340"/>
  <c r="R46" i="340"/>
  <c r="Q46" i="340"/>
  <c r="P46" i="340"/>
  <c r="O46" i="340"/>
  <c r="M46" i="340"/>
  <c r="K46" i="340"/>
  <c r="J46" i="340"/>
  <c r="I46" i="340"/>
  <c r="H46" i="340"/>
  <c r="F46" i="340"/>
  <c r="D46" i="340"/>
  <c r="C46" i="340" s="1"/>
  <c r="AD45" i="340"/>
  <c r="AC45" i="340"/>
  <c r="AA45" i="340"/>
  <c r="Y45" i="340"/>
  <c r="X45" i="340"/>
  <c r="W45" i="340"/>
  <c r="V45" i="340"/>
  <c r="T45" i="340"/>
  <c r="R45" i="340"/>
  <c r="Q45" i="340"/>
  <c r="P45" i="340"/>
  <c r="O45" i="340"/>
  <c r="M45" i="340"/>
  <c r="K45" i="340"/>
  <c r="J45" i="340"/>
  <c r="I45" i="340"/>
  <c r="H45" i="340"/>
  <c r="F45" i="340"/>
  <c r="D45" i="340"/>
  <c r="AD44" i="340"/>
  <c r="AC44" i="340"/>
  <c r="AA44" i="340"/>
  <c r="Y44" i="340"/>
  <c r="X44" i="340"/>
  <c r="W44" i="340"/>
  <c r="V44" i="340"/>
  <c r="T44" i="340"/>
  <c r="R44" i="340"/>
  <c r="Q44" i="340"/>
  <c r="P44" i="340"/>
  <c r="O44" i="340"/>
  <c r="M44" i="340"/>
  <c r="K44" i="340"/>
  <c r="J44" i="340"/>
  <c r="I44" i="340"/>
  <c r="H44" i="340"/>
  <c r="F44" i="340"/>
  <c r="D44" i="340"/>
  <c r="AD43" i="340"/>
  <c r="AC43" i="340"/>
  <c r="AA43" i="340"/>
  <c r="Y43" i="340"/>
  <c r="X43" i="340"/>
  <c r="V43" i="340"/>
  <c r="T43" i="340"/>
  <c r="R43" i="340"/>
  <c r="Q43" i="340"/>
  <c r="O43" i="340"/>
  <c r="M43" i="340"/>
  <c r="K43" i="340"/>
  <c r="J43" i="340"/>
  <c r="H43" i="340"/>
  <c r="F43" i="340"/>
  <c r="D43" i="340"/>
  <c r="AD42" i="340"/>
  <c r="AC42" i="340"/>
  <c r="AA42" i="340"/>
  <c r="Y42" i="340"/>
  <c r="X42" i="340"/>
  <c r="W42" i="340"/>
  <c r="V42" i="340"/>
  <c r="T42" i="340"/>
  <c r="R42" i="340"/>
  <c r="Q42" i="340"/>
  <c r="P42" i="340"/>
  <c r="O42" i="340"/>
  <c r="M42" i="340"/>
  <c r="K42" i="340"/>
  <c r="J42" i="340"/>
  <c r="I42" i="340"/>
  <c r="H42" i="340"/>
  <c r="F42" i="340"/>
  <c r="D42" i="340"/>
  <c r="AD41" i="340"/>
  <c r="AC41" i="340"/>
  <c r="AA41" i="340"/>
  <c r="Y41" i="340"/>
  <c r="X41" i="340"/>
  <c r="W41" i="340"/>
  <c r="V41" i="340"/>
  <c r="T41" i="340"/>
  <c r="R41" i="340"/>
  <c r="Q41" i="340"/>
  <c r="P41" i="340"/>
  <c r="O41" i="340"/>
  <c r="M41" i="340"/>
  <c r="K41" i="340"/>
  <c r="J41" i="340"/>
  <c r="I41" i="340"/>
  <c r="H41" i="340"/>
  <c r="F41" i="340"/>
  <c r="D41" i="340"/>
  <c r="AD40" i="340"/>
  <c r="AC40" i="340"/>
  <c r="AA40" i="340"/>
  <c r="Y40" i="340"/>
  <c r="X40" i="340"/>
  <c r="W40" i="340"/>
  <c r="V40" i="340"/>
  <c r="T40" i="340"/>
  <c r="R40" i="340"/>
  <c r="Q40" i="340"/>
  <c r="P40" i="340"/>
  <c r="O40" i="340"/>
  <c r="M40" i="340"/>
  <c r="K40" i="340"/>
  <c r="J40" i="340"/>
  <c r="I40" i="340"/>
  <c r="H40" i="340"/>
  <c r="F40" i="340"/>
  <c r="D40" i="340"/>
  <c r="AD39" i="340"/>
  <c r="AC39" i="340"/>
  <c r="AA39" i="340"/>
  <c r="Y39" i="340"/>
  <c r="X39" i="340"/>
  <c r="W39" i="340"/>
  <c r="V39" i="340"/>
  <c r="T39" i="340"/>
  <c r="R39" i="340"/>
  <c r="Q39" i="340"/>
  <c r="P39" i="340"/>
  <c r="O39" i="340"/>
  <c r="M39" i="340"/>
  <c r="K39" i="340"/>
  <c r="J39" i="340"/>
  <c r="I39" i="340"/>
  <c r="H39" i="340"/>
  <c r="F39" i="340"/>
  <c r="D39" i="340"/>
  <c r="C39" i="340" s="1"/>
  <c r="AD38" i="340"/>
  <c r="AC38" i="340"/>
  <c r="AA38" i="340"/>
  <c r="Y38" i="340"/>
  <c r="X38" i="340"/>
  <c r="W38" i="340"/>
  <c r="V38" i="340"/>
  <c r="T38" i="340"/>
  <c r="R38" i="340"/>
  <c r="Q38" i="340"/>
  <c r="P38" i="340"/>
  <c r="O38" i="340"/>
  <c r="M38" i="340"/>
  <c r="K38" i="340"/>
  <c r="J38" i="340"/>
  <c r="I38" i="340"/>
  <c r="H38" i="340"/>
  <c r="F38" i="340"/>
  <c r="D38" i="340"/>
  <c r="AD37" i="340"/>
  <c r="AC37" i="340"/>
  <c r="AA37" i="340"/>
  <c r="Y37" i="340"/>
  <c r="X37" i="340"/>
  <c r="W37" i="340"/>
  <c r="V37" i="340"/>
  <c r="T37" i="340"/>
  <c r="R37" i="340"/>
  <c r="Q37" i="340"/>
  <c r="P37" i="340"/>
  <c r="O37" i="340"/>
  <c r="M37" i="340"/>
  <c r="K37" i="340"/>
  <c r="J37" i="340"/>
  <c r="I37" i="340"/>
  <c r="H37" i="340"/>
  <c r="F37" i="340"/>
  <c r="D37" i="340"/>
  <c r="AD36" i="340"/>
  <c r="AC36" i="340"/>
  <c r="AA36" i="340"/>
  <c r="Y36" i="340"/>
  <c r="X36" i="340"/>
  <c r="W36" i="340"/>
  <c r="V36" i="340"/>
  <c r="T36" i="340"/>
  <c r="R36" i="340"/>
  <c r="Q36" i="340"/>
  <c r="P36" i="340"/>
  <c r="O36" i="340"/>
  <c r="M36" i="340"/>
  <c r="K36" i="340"/>
  <c r="J36" i="340"/>
  <c r="I36" i="340"/>
  <c r="H36" i="340"/>
  <c r="F36" i="340"/>
  <c r="D36" i="340"/>
  <c r="AD35" i="340"/>
  <c r="AC35" i="340"/>
  <c r="AA35" i="340"/>
  <c r="Y35" i="340"/>
  <c r="X35" i="340"/>
  <c r="W35" i="340"/>
  <c r="V35" i="340"/>
  <c r="T35" i="340"/>
  <c r="R35" i="340"/>
  <c r="Q35" i="340"/>
  <c r="P35" i="340"/>
  <c r="O35" i="340"/>
  <c r="M35" i="340"/>
  <c r="K35" i="340"/>
  <c r="J35" i="340"/>
  <c r="I35" i="340"/>
  <c r="H35" i="340"/>
  <c r="F35" i="340"/>
  <c r="D35" i="340"/>
  <c r="AD34" i="340"/>
  <c r="AC34" i="340"/>
  <c r="AA34" i="340"/>
  <c r="Y34" i="340"/>
  <c r="X34" i="340"/>
  <c r="W34" i="340"/>
  <c r="V34" i="340"/>
  <c r="T34" i="340"/>
  <c r="R34" i="340"/>
  <c r="Q34" i="340"/>
  <c r="P34" i="340"/>
  <c r="O34" i="340"/>
  <c r="M34" i="340"/>
  <c r="K34" i="340"/>
  <c r="J34" i="340"/>
  <c r="I34" i="340"/>
  <c r="H34" i="340"/>
  <c r="F34" i="340"/>
  <c r="D34" i="340"/>
  <c r="C34" i="340" s="1"/>
  <c r="AD33" i="340"/>
  <c r="AC33" i="340"/>
  <c r="AA33" i="340"/>
  <c r="Y33" i="340"/>
  <c r="X33" i="340"/>
  <c r="W33" i="340"/>
  <c r="V33" i="340"/>
  <c r="T33" i="340"/>
  <c r="R33" i="340"/>
  <c r="Q33" i="340"/>
  <c r="P33" i="340"/>
  <c r="O33" i="340"/>
  <c r="M33" i="340"/>
  <c r="K33" i="340"/>
  <c r="J33" i="340"/>
  <c r="I33" i="340"/>
  <c r="H33" i="340"/>
  <c r="F33" i="340"/>
  <c r="D33" i="340"/>
  <c r="AD32" i="340"/>
  <c r="AC32" i="340"/>
  <c r="AA32" i="340"/>
  <c r="Y32" i="340"/>
  <c r="X32" i="340"/>
  <c r="W32" i="340"/>
  <c r="V32" i="340"/>
  <c r="T32" i="340"/>
  <c r="R32" i="340"/>
  <c r="Q32" i="340"/>
  <c r="P32" i="340"/>
  <c r="O32" i="340"/>
  <c r="M32" i="340"/>
  <c r="K32" i="340"/>
  <c r="J32" i="340"/>
  <c r="I32" i="340"/>
  <c r="H32" i="340"/>
  <c r="F32" i="340"/>
  <c r="D32" i="340"/>
  <c r="AD31" i="340"/>
  <c r="AC31" i="340"/>
  <c r="AA31" i="340"/>
  <c r="Y31" i="340"/>
  <c r="X31" i="340"/>
  <c r="W31" i="340"/>
  <c r="V31" i="340"/>
  <c r="T31" i="340"/>
  <c r="R31" i="340"/>
  <c r="Q31" i="340"/>
  <c r="P31" i="340"/>
  <c r="O31" i="340"/>
  <c r="M31" i="340"/>
  <c r="K31" i="340"/>
  <c r="J31" i="340"/>
  <c r="I31" i="340"/>
  <c r="H31" i="340"/>
  <c r="F31" i="340"/>
  <c r="D31" i="340"/>
  <c r="AD30" i="340"/>
  <c r="AC30" i="340"/>
  <c r="AA30" i="340"/>
  <c r="Y30" i="340"/>
  <c r="X30" i="340"/>
  <c r="W30" i="340"/>
  <c r="V30" i="340"/>
  <c r="T30" i="340"/>
  <c r="R30" i="340"/>
  <c r="Q30" i="340"/>
  <c r="P30" i="340"/>
  <c r="O30" i="340"/>
  <c r="M30" i="340"/>
  <c r="K30" i="340"/>
  <c r="J30" i="340"/>
  <c r="I30" i="340"/>
  <c r="H30" i="340"/>
  <c r="F30" i="340"/>
  <c r="D30" i="340"/>
  <c r="AD29" i="340"/>
  <c r="AC29" i="340"/>
  <c r="AA29" i="340"/>
  <c r="Y29" i="340"/>
  <c r="X29" i="340"/>
  <c r="W29" i="340"/>
  <c r="V29" i="340"/>
  <c r="T29" i="340"/>
  <c r="R29" i="340"/>
  <c r="Q29" i="340"/>
  <c r="P29" i="340"/>
  <c r="O29" i="340"/>
  <c r="M29" i="340"/>
  <c r="K29" i="340"/>
  <c r="J29" i="340"/>
  <c r="I29" i="340"/>
  <c r="H29" i="340"/>
  <c r="F29" i="340"/>
  <c r="D29" i="340"/>
  <c r="C29" i="340" s="1"/>
  <c r="AD28" i="340"/>
  <c r="AC28" i="340"/>
  <c r="AA28" i="340"/>
  <c r="Y28" i="340"/>
  <c r="X28" i="340"/>
  <c r="W28" i="340"/>
  <c r="V28" i="340"/>
  <c r="T28" i="340"/>
  <c r="R28" i="340"/>
  <c r="Q28" i="340"/>
  <c r="P28" i="340"/>
  <c r="O28" i="340"/>
  <c r="M28" i="340"/>
  <c r="K28" i="340"/>
  <c r="J28" i="340"/>
  <c r="I28" i="340"/>
  <c r="H28" i="340"/>
  <c r="F28" i="340"/>
  <c r="D28" i="340"/>
  <c r="AE27" i="340"/>
  <c r="AD27" i="340"/>
  <c r="AC27" i="340"/>
  <c r="AA27" i="340"/>
  <c r="Y27" i="340"/>
  <c r="X27" i="340"/>
  <c r="W27" i="340"/>
  <c r="V27" i="340"/>
  <c r="T27" i="340"/>
  <c r="R27" i="340"/>
  <c r="Q27" i="340"/>
  <c r="P27" i="340"/>
  <c r="O27" i="340"/>
  <c r="M27" i="340"/>
  <c r="K27" i="340"/>
  <c r="C27" i="340" s="1"/>
  <c r="J27" i="340"/>
  <c r="I27" i="340"/>
  <c r="H27" i="340"/>
  <c r="F27" i="340"/>
  <c r="D27" i="340"/>
  <c r="C16" i="340"/>
  <c r="C14" i="340"/>
  <c r="C13" i="340"/>
  <c r="B3" i="340"/>
  <c r="C2" i="340"/>
  <c r="F125" i="339"/>
  <c r="F124" i="339"/>
  <c r="F123" i="339"/>
  <c r="F122" i="339"/>
  <c r="F121" i="339"/>
  <c r="F120" i="339"/>
  <c r="F119" i="339"/>
  <c r="F118" i="339"/>
  <c r="F117" i="339"/>
  <c r="F116" i="339"/>
  <c r="F115" i="339"/>
  <c r="F114" i="339"/>
  <c r="F113" i="339"/>
  <c r="F112" i="339"/>
  <c r="Q111" i="339"/>
  <c r="O111" i="339"/>
  <c r="F111" i="339"/>
  <c r="Q110" i="339"/>
  <c r="O110" i="339"/>
  <c r="M110" i="339"/>
  <c r="F110" i="339"/>
  <c r="Q109" i="339"/>
  <c r="O109" i="339"/>
  <c r="M109" i="339"/>
  <c r="F109" i="339"/>
  <c r="Q108" i="339"/>
  <c r="O108" i="339"/>
  <c r="M108" i="339"/>
  <c r="J108" i="339"/>
  <c r="H108" i="339"/>
  <c r="F108" i="339"/>
  <c r="Q107" i="339"/>
  <c r="O107" i="339"/>
  <c r="M107" i="339"/>
  <c r="J107" i="339"/>
  <c r="H107" i="339"/>
  <c r="F107" i="339"/>
  <c r="Q106" i="339"/>
  <c r="O106" i="339"/>
  <c r="M106" i="339"/>
  <c r="J106" i="339"/>
  <c r="H106" i="339"/>
  <c r="F106" i="339"/>
  <c r="Q105" i="339"/>
  <c r="O105" i="339"/>
  <c r="M105" i="339"/>
  <c r="J105" i="339"/>
  <c r="H105" i="339"/>
  <c r="F105" i="339"/>
  <c r="Q104" i="339"/>
  <c r="O104" i="339"/>
  <c r="M104" i="339"/>
  <c r="J104" i="339"/>
  <c r="H104" i="339"/>
  <c r="F104" i="339"/>
  <c r="Q103" i="339"/>
  <c r="O103" i="339"/>
  <c r="M103" i="339"/>
  <c r="J103" i="339"/>
  <c r="H103" i="339"/>
  <c r="F103" i="339"/>
  <c r="Q102" i="339"/>
  <c r="O102" i="339"/>
  <c r="M102" i="339"/>
  <c r="J102" i="339"/>
  <c r="H102" i="339"/>
  <c r="F102" i="339"/>
  <c r="Q101" i="339"/>
  <c r="O101" i="339"/>
  <c r="M101" i="339"/>
  <c r="J101" i="339"/>
  <c r="H101" i="339"/>
  <c r="F101" i="339"/>
  <c r="Q100" i="339"/>
  <c r="O100" i="339"/>
  <c r="M100" i="339"/>
  <c r="J100" i="339"/>
  <c r="H100" i="339"/>
  <c r="F100" i="339"/>
  <c r="Q99" i="339"/>
  <c r="O99" i="339"/>
  <c r="M99" i="339"/>
  <c r="J99" i="339"/>
  <c r="H99" i="339"/>
  <c r="F99" i="339"/>
  <c r="Q98" i="339"/>
  <c r="O98" i="339"/>
  <c r="M98" i="339"/>
  <c r="J98" i="339"/>
  <c r="H98" i="339"/>
  <c r="F98" i="339"/>
  <c r="Q97" i="339"/>
  <c r="O97" i="339"/>
  <c r="M97" i="339"/>
  <c r="J97" i="339"/>
  <c r="H97" i="339"/>
  <c r="F97" i="339"/>
  <c r="Q96" i="339"/>
  <c r="O96" i="339"/>
  <c r="M96" i="339"/>
  <c r="J96" i="339"/>
  <c r="H96" i="339"/>
  <c r="F96" i="339"/>
  <c r="Q95" i="339"/>
  <c r="O95" i="339"/>
  <c r="M95" i="339"/>
  <c r="J95" i="339"/>
  <c r="H95" i="339"/>
  <c r="F95" i="339"/>
  <c r="Q94" i="339"/>
  <c r="O94" i="339"/>
  <c r="M94" i="339"/>
  <c r="J94" i="339"/>
  <c r="H94" i="339"/>
  <c r="F94" i="339"/>
  <c r="Q93" i="339"/>
  <c r="O93" i="339"/>
  <c r="M93" i="339"/>
  <c r="J93" i="339"/>
  <c r="H93" i="339"/>
  <c r="F93" i="339"/>
  <c r="Q92" i="339"/>
  <c r="O92" i="339"/>
  <c r="M92" i="339"/>
  <c r="J92" i="339"/>
  <c r="H92" i="339"/>
  <c r="F92" i="339"/>
  <c r="Q91" i="339"/>
  <c r="O91" i="339"/>
  <c r="M91" i="339"/>
  <c r="J91" i="339"/>
  <c r="H91" i="339"/>
  <c r="F91" i="339"/>
  <c r="Q90" i="339"/>
  <c r="O90" i="339"/>
  <c r="M90" i="339"/>
  <c r="J90" i="339"/>
  <c r="H90" i="339"/>
  <c r="F90" i="339"/>
  <c r="Q89" i="339"/>
  <c r="O89" i="339"/>
  <c r="M89" i="339"/>
  <c r="J89" i="339"/>
  <c r="H89" i="339"/>
  <c r="F89" i="339"/>
  <c r="Q88" i="339"/>
  <c r="O88" i="339"/>
  <c r="M88" i="339"/>
  <c r="J88" i="339"/>
  <c r="H88" i="339"/>
  <c r="F88" i="339"/>
  <c r="Q87" i="339"/>
  <c r="O87" i="339"/>
  <c r="M87" i="339"/>
  <c r="J87" i="339"/>
  <c r="H87" i="339"/>
  <c r="F87" i="339"/>
  <c r="Q86" i="339"/>
  <c r="O86" i="339"/>
  <c r="M86" i="339"/>
  <c r="J86" i="339"/>
  <c r="H86" i="339"/>
  <c r="F86" i="339"/>
  <c r="Q85" i="339"/>
  <c r="O85" i="339"/>
  <c r="M85" i="339"/>
  <c r="J85" i="339"/>
  <c r="H85" i="339"/>
  <c r="F85" i="339"/>
  <c r="Q84" i="339"/>
  <c r="O84" i="339"/>
  <c r="M84" i="339"/>
  <c r="J84" i="339"/>
  <c r="H84" i="339"/>
  <c r="F84" i="339"/>
  <c r="Q83" i="339"/>
  <c r="O83" i="339"/>
  <c r="M83" i="339"/>
  <c r="J83" i="339"/>
  <c r="H83" i="339"/>
  <c r="F83" i="339"/>
  <c r="Q82" i="339"/>
  <c r="O82" i="339"/>
  <c r="M82" i="339"/>
  <c r="J82" i="339"/>
  <c r="H82" i="339"/>
  <c r="F82" i="339"/>
  <c r="Q81" i="339"/>
  <c r="O81" i="339"/>
  <c r="M81" i="339"/>
  <c r="J81" i="339"/>
  <c r="H81" i="339"/>
  <c r="F81" i="339"/>
  <c r="Q80" i="339"/>
  <c r="O80" i="339"/>
  <c r="M80" i="339"/>
  <c r="J80" i="339"/>
  <c r="H80" i="339"/>
  <c r="F80" i="339"/>
  <c r="Q79" i="339"/>
  <c r="O79" i="339"/>
  <c r="M79" i="339"/>
  <c r="J79" i="339"/>
  <c r="H79" i="339"/>
  <c r="F79" i="339"/>
  <c r="Q78" i="339"/>
  <c r="O78" i="339"/>
  <c r="M78" i="339"/>
  <c r="J78" i="339"/>
  <c r="H78" i="339"/>
  <c r="F78" i="339"/>
  <c r="Q77" i="339"/>
  <c r="O77" i="339"/>
  <c r="M77" i="339"/>
  <c r="J77" i="339"/>
  <c r="H77" i="339"/>
  <c r="F77" i="339"/>
  <c r="Q76" i="339"/>
  <c r="O76" i="339"/>
  <c r="M76" i="339"/>
  <c r="J76" i="339"/>
  <c r="H76" i="339"/>
  <c r="F76" i="339"/>
  <c r="Q75" i="339"/>
  <c r="O75" i="339"/>
  <c r="M75" i="339"/>
  <c r="J75" i="339"/>
  <c r="H75" i="339"/>
  <c r="F75" i="339"/>
  <c r="Q74" i="339"/>
  <c r="O74" i="339"/>
  <c r="M74" i="339"/>
  <c r="J74" i="339"/>
  <c r="H74" i="339"/>
  <c r="F74" i="339"/>
  <c r="Q73" i="339"/>
  <c r="O73" i="339"/>
  <c r="M73" i="339"/>
  <c r="J73" i="339"/>
  <c r="H73" i="339"/>
  <c r="F73" i="339"/>
  <c r="Q72" i="339"/>
  <c r="O72" i="339"/>
  <c r="M72" i="339"/>
  <c r="J72" i="339"/>
  <c r="H72" i="339"/>
  <c r="F72" i="339"/>
  <c r="Q71" i="339"/>
  <c r="O71" i="339"/>
  <c r="M71" i="339"/>
  <c r="J71" i="339"/>
  <c r="H71" i="339"/>
  <c r="F71" i="339"/>
  <c r="Q70" i="339"/>
  <c r="O70" i="339"/>
  <c r="M70" i="339"/>
  <c r="J70" i="339"/>
  <c r="H70" i="339"/>
  <c r="F70" i="339"/>
  <c r="D70" i="339"/>
  <c r="Q69" i="339"/>
  <c r="O69" i="339"/>
  <c r="M69" i="339"/>
  <c r="J69" i="339"/>
  <c r="H69" i="339"/>
  <c r="F69" i="339"/>
  <c r="D69" i="339"/>
  <c r="AD67" i="339"/>
  <c r="AC67" i="339"/>
  <c r="AA67" i="339"/>
  <c r="Y67" i="339"/>
  <c r="X67" i="339"/>
  <c r="W67" i="339"/>
  <c r="V67" i="339"/>
  <c r="T67" i="339"/>
  <c r="R67" i="339"/>
  <c r="Q67" i="339"/>
  <c r="P67" i="339"/>
  <c r="O67" i="339"/>
  <c r="M67" i="339"/>
  <c r="K67" i="339"/>
  <c r="J67" i="339"/>
  <c r="I67" i="339"/>
  <c r="H67" i="339"/>
  <c r="F67" i="339"/>
  <c r="D67" i="339"/>
  <c r="AD66" i="339"/>
  <c r="AC66" i="339"/>
  <c r="AA66" i="339"/>
  <c r="Y66" i="339"/>
  <c r="X66" i="339"/>
  <c r="W66" i="339"/>
  <c r="V66" i="339"/>
  <c r="T66" i="339"/>
  <c r="R66" i="339"/>
  <c r="Q66" i="339"/>
  <c r="P66" i="339"/>
  <c r="O66" i="339"/>
  <c r="M66" i="339"/>
  <c r="K66" i="339"/>
  <c r="J66" i="339"/>
  <c r="I66" i="339"/>
  <c r="H66" i="339"/>
  <c r="F66" i="339"/>
  <c r="D66" i="339"/>
  <c r="AD65" i="339"/>
  <c r="AC65" i="339"/>
  <c r="AA65" i="339"/>
  <c r="Y65" i="339"/>
  <c r="X65" i="339"/>
  <c r="W65" i="339"/>
  <c r="V65" i="339"/>
  <c r="T65" i="339"/>
  <c r="R65" i="339"/>
  <c r="Q65" i="339"/>
  <c r="P65" i="339"/>
  <c r="O65" i="339"/>
  <c r="M65" i="339"/>
  <c r="K65" i="339"/>
  <c r="J65" i="339"/>
  <c r="I65" i="339"/>
  <c r="H65" i="339"/>
  <c r="F65" i="339"/>
  <c r="D65" i="339"/>
  <c r="Q64" i="339"/>
  <c r="O64" i="339"/>
  <c r="M64" i="339"/>
  <c r="K64" i="339"/>
  <c r="J64" i="339"/>
  <c r="H64" i="339"/>
  <c r="F64" i="339"/>
  <c r="D64" i="339"/>
  <c r="Q63" i="339"/>
  <c r="O63" i="339"/>
  <c r="M63" i="339"/>
  <c r="K63" i="339"/>
  <c r="J63" i="339"/>
  <c r="H63" i="339"/>
  <c r="F63" i="339"/>
  <c r="D63" i="339"/>
  <c r="Q62" i="339"/>
  <c r="O62" i="339"/>
  <c r="M62" i="339"/>
  <c r="K62" i="339"/>
  <c r="J62" i="339"/>
  <c r="H62" i="339"/>
  <c r="F62" i="339"/>
  <c r="D62" i="339"/>
  <c r="Q61" i="339"/>
  <c r="O61" i="339"/>
  <c r="M61" i="339"/>
  <c r="K61" i="339"/>
  <c r="J61" i="339"/>
  <c r="H61" i="339"/>
  <c r="F61" i="339"/>
  <c r="D61" i="339"/>
  <c r="AD59" i="339"/>
  <c r="AC59" i="339"/>
  <c r="AA59" i="339"/>
  <c r="Y59" i="339"/>
  <c r="X59" i="339"/>
  <c r="W59" i="339"/>
  <c r="V59" i="339"/>
  <c r="T59" i="339"/>
  <c r="R59" i="339"/>
  <c r="Q59" i="339"/>
  <c r="P59" i="339"/>
  <c r="O59" i="339"/>
  <c r="M59" i="339"/>
  <c r="K59" i="339"/>
  <c r="J59" i="339"/>
  <c r="I59" i="339"/>
  <c r="H59" i="339"/>
  <c r="F59" i="339"/>
  <c r="D59" i="339"/>
  <c r="C59" i="339" s="1"/>
  <c r="AD58" i="339"/>
  <c r="AC58" i="339"/>
  <c r="AA58" i="339"/>
  <c r="Y58" i="339"/>
  <c r="X58" i="339"/>
  <c r="W58" i="339"/>
  <c r="V58" i="339"/>
  <c r="T58" i="339"/>
  <c r="R58" i="339"/>
  <c r="Q58" i="339"/>
  <c r="P58" i="339"/>
  <c r="O58" i="339"/>
  <c r="M58" i="339"/>
  <c r="K58" i="339"/>
  <c r="J58" i="339"/>
  <c r="I58" i="339"/>
  <c r="H58" i="339"/>
  <c r="F58" i="339"/>
  <c r="D58" i="339"/>
  <c r="AD57" i="339"/>
  <c r="AC57" i="339"/>
  <c r="AA57" i="339"/>
  <c r="Y57" i="339"/>
  <c r="X57" i="339"/>
  <c r="W57" i="339"/>
  <c r="V57" i="339"/>
  <c r="T57" i="339"/>
  <c r="R57" i="339"/>
  <c r="Q57" i="339"/>
  <c r="P57" i="339"/>
  <c r="O57" i="339"/>
  <c r="M57" i="339"/>
  <c r="K57" i="339"/>
  <c r="J57" i="339"/>
  <c r="I57" i="339"/>
  <c r="H57" i="339"/>
  <c r="F57" i="339"/>
  <c r="D57" i="339"/>
  <c r="Q56" i="339"/>
  <c r="O56" i="339"/>
  <c r="M56" i="339"/>
  <c r="K56" i="339"/>
  <c r="J56" i="339"/>
  <c r="H56" i="339"/>
  <c r="F56" i="339"/>
  <c r="D56" i="339"/>
  <c r="Q55" i="339"/>
  <c r="O55" i="339"/>
  <c r="M55" i="339"/>
  <c r="K55" i="339"/>
  <c r="J55" i="339"/>
  <c r="H55" i="339"/>
  <c r="F55" i="339"/>
  <c r="D55" i="339"/>
  <c r="Q54" i="339"/>
  <c r="O54" i="339"/>
  <c r="M54" i="339"/>
  <c r="K54" i="339"/>
  <c r="J54" i="339"/>
  <c r="H54" i="339"/>
  <c r="F54" i="339"/>
  <c r="D54" i="339"/>
  <c r="Q53" i="339"/>
  <c r="O53" i="339"/>
  <c r="M53" i="339"/>
  <c r="K53" i="339"/>
  <c r="J53" i="339"/>
  <c r="H53" i="339"/>
  <c r="F53" i="339"/>
  <c r="D53" i="339"/>
  <c r="AD51" i="339"/>
  <c r="AC51" i="339"/>
  <c r="AA51" i="339"/>
  <c r="Y51" i="339"/>
  <c r="X51" i="339"/>
  <c r="W51" i="339"/>
  <c r="V51" i="339"/>
  <c r="T51" i="339"/>
  <c r="R51" i="339"/>
  <c r="Q51" i="339"/>
  <c r="P51" i="339"/>
  <c r="O51" i="339"/>
  <c r="M51" i="339"/>
  <c r="K51" i="339"/>
  <c r="J51" i="339"/>
  <c r="I51" i="339"/>
  <c r="H51" i="339"/>
  <c r="F51" i="339"/>
  <c r="D51" i="339"/>
  <c r="AD50" i="339"/>
  <c r="AC50" i="339"/>
  <c r="AA50" i="339"/>
  <c r="Y50" i="339"/>
  <c r="X50" i="339"/>
  <c r="W50" i="339"/>
  <c r="V50" i="339"/>
  <c r="T50" i="339"/>
  <c r="R50" i="339"/>
  <c r="Q50" i="339"/>
  <c r="P50" i="339"/>
  <c r="O50" i="339"/>
  <c r="M50" i="339"/>
  <c r="K50" i="339"/>
  <c r="J50" i="339"/>
  <c r="I50" i="339"/>
  <c r="H50" i="339"/>
  <c r="F50" i="339"/>
  <c r="D50" i="339"/>
  <c r="AD49" i="339"/>
  <c r="AC49" i="339"/>
  <c r="AA49" i="339"/>
  <c r="Y49" i="339"/>
  <c r="X49" i="339"/>
  <c r="W49" i="339"/>
  <c r="V49" i="339"/>
  <c r="T49" i="339"/>
  <c r="R49" i="339"/>
  <c r="Q49" i="339"/>
  <c r="P49" i="339"/>
  <c r="O49" i="339"/>
  <c r="M49" i="339"/>
  <c r="K49" i="339"/>
  <c r="J49" i="339"/>
  <c r="I49" i="339"/>
  <c r="H49" i="339"/>
  <c r="F49" i="339"/>
  <c r="D49" i="339"/>
  <c r="AD48" i="339"/>
  <c r="AC48" i="339"/>
  <c r="AA48" i="339"/>
  <c r="Y48" i="339"/>
  <c r="X48" i="339"/>
  <c r="W48" i="339"/>
  <c r="V48" i="339"/>
  <c r="T48" i="339"/>
  <c r="R48" i="339"/>
  <c r="Q48" i="339"/>
  <c r="P48" i="339"/>
  <c r="O48" i="339"/>
  <c r="M48" i="339"/>
  <c r="K48" i="339"/>
  <c r="J48" i="339"/>
  <c r="I48" i="339"/>
  <c r="H48" i="339"/>
  <c r="F48" i="339"/>
  <c r="D48" i="339"/>
  <c r="AD47" i="339"/>
  <c r="AC47" i="339"/>
  <c r="AA47" i="339"/>
  <c r="Y47" i="339"/>
  <c r="X47" i="339"/>
  <c r="W47" i="339"/>
  <c r="V47" i="339"/>
  <c r="T47" i="339"/>
  <c r="R47" i="339"/>
  <c r="Q47" i="339"/>
  <c r="P47" i="339"/>
  <c r="O47" i="339"/>
  <c r="M47" i="339"/>
  <c r="K47" i="339"/>
  <c r="J47" i="339"/>
  <c r="I47" i="339"/>
  <c r="H47" i="339"/>
  <c r="F47" i="339"/>
  <c r="D47" i="339"/>
  <c r="AD46" i="339"/>
  <c r="AC46" i="339"/>
  <c r="AA46" i="339"/>
  <c r="Y46" i="339"/>
  <c r="X46" i="339"/>
  <c r="W46" i="339"/>
  <c r="V46" i="339"/>
  <c r="T46" i="339"/>
  <c r="R46" i="339"/>
  <c r="Q46" i="339"/>
  <c r="P46" i="339"/>
  <c r="O46" i="339"/>
  <c r="M46" i="339"/>
  <c r="K46" i="339"/>
  <c r="J46" i="339"/>
  <c r="I46" i="339"/>
  <c r="H46" i="339"/>
  <c r="F46" i="339"/>
  <c r="D46" i="339"/>
  <c r="AD45" i="339"/>
  <c r="AC45" i="339"/>
  <c r="AA45" i="339"/>
  <c r="Y45" i="339"/>
  <c r="X45" i="339"/>
  <c r="W45" i="339"/>
  <c r="V45" i="339"/>
  <c r="T45" i="339"/>
  <c r="R45" i="339"/>
  <c r="Q45" i="339"/>
  <c r="P45" i="339"/>
  <c r="O45" i="339"/>
  <c r="M45" i="339"/>
  <c r="K45" i="339"/>
  <c r="J45" i="339"/>
  <c r="I45" i="339"/>
  <c r="H45" i="339"/>
  <c r="F45" i="339"/>
  <c r="D45" i="339"/>
  <c r="AD44" i="339"/>
  <c r="AC44" i="339"/>
  <c r="AA44" i="339"/>
  <c r="Y44" i="339"/>
  <c r="X44" i="339"/>
  <c r="W44" i="339"/>
  <c r="V44" i="339"/>
  <c r="T44" i="339"/>
  <c r="R44" i="339"/>
  <c r="Q44" i="339"/>
  <c r="P44" i="339"/>
  <c r="O44" i="339"/>
  <c r="M44" i="339"/>
  <c r="K44" i="339"/>
  <c r="J44" i="339"/>
  <c r="I44" i="339"/>
  <c r="H44" i="339"/>
  <c r="F44" i="339"/>
  <c r="D44" i="339"/>
  <c r="AD43" i="339"/>
  <c r="AC43" i="339"/>
  <c r="AA43" i="339"/>
  <c r="Y43" i="339"/>
  <c r="X43" i="339"/>
  <c r="V43" i="339"/>
  <c r="T43" i="339"/>
  <c r="R43" i="339"/>
  <c r="Q43" i="339"/>
  <c r="O43" i="339"/>
  <c r="M43" i="339"/>
  <c r="K43" i="339"/>
  <c r="J43" i="339"/>
  <c r="H43" i="339"/>
  <c r="F43" i="339"/>
  <c r="D43" i="339"/>
  <c r="AD42" i="339"/>
  <c r="AC42" i="339"/>
  <c r="AA42" i="339"/>
  <c r="Y42" i="339"/>
  <c r="X42" i="339"/>
  <c r="W42" i="339"/>
  <c r="V42" i="339"/>
  <c r="T42" i="339"/>
  <c r="R42" i="339"/>
  <c r="Q42" i="339"/>
  <c r="P42" i="339"/>
  <c r="O42" i="339"/>
  <c r="M42" i="339"/>
  <c r="K42" i="339"/>
  <c r="J42" i="339"/>
  <c r="I42" i="339"/>
  <c r="H42" i="339"/>
  <c r="F42" i="339"/>
  <c r="C42" i="339" s="1"/>
  <c r="D42" i="339"/>
  <c r="AD41" i="339"/>
  <c r="AC41" i="339"/>
  <c r="AA41" i="339"/>
  <c r="Y41" i="339"/>
  <c r="X41" i="339"/>
  <c r="W41" i="339"/>
  <c r="V41" i="339"/>
  <c r="T41" i="339"/>
  <c r="R41" i="339"/>
  <c r="Q41" i="339"/>
  <c r="P41" i="339"/>
  <c r="O41" i="339"/>
  <c r="M41" i="339"/>
  <c r="K41" i="339"/>
  <c r="J41" i="339"/>
  <c r="I41" i="339"/>
  <c r="H41" i="339"/>
  <c r="F41" i="339"/>
  <c r="D41" i="339"/>
  <c r="AD40" i="339"/>
  <c r="AC40" i="339"/>
  <c r="AA40" i="339"/>
  <c r="Y40" i="339"/>
  <c r="X40" i="339"/>
  <c r="W40" i="339"/>
  <c r="V40" i="339"/>
  <c r="T40" i="339"/>
  <c r="R40" i="339"/>
  <c r="Q40" i="339"/>
  <c r="P40" i="339"/>
  <c r="O40" i="339"/>
  <c r="M40" i="339"/>
  <c r="K40" i="339"/>
  <c r="J40" i="339"/>
  <c r="I40" i="339"/>
  <c r="H40" i="339"/>
  <c r="F40" i="339"/>
  <c r="D40" i="339"/>
  <c r="AD39" i="339"/>
  <c r="AC39" i="339"/>
  <c r="AA39" i="339"/>
  <c r="Y39" i="339"/>
  <c r="X39" i="339"/>
  <c r="W39" i="339"/>
  <c r="V39" i="339"/>
  <c r="T39" i="339"/>
  <c r="R39" i="339"/>
  <c r="Q39" i="339"/>
  <c r="P39" i="339"/>
  <c r="O39" i="339"/>
  <c r="M39" i="339"/>
  <c r="K39" i="339"/>
  <c r="J39" i="339"/>
  <c r="I39" i="339"/>
  <c r="H39" i="339"/>
  <c r="F39" i="339"/>
  <c r="D39" i="339"/>
  <c r="AD38" i="339"/>
  <c r="AC38" i="339"/>
  <c r="AA38" i="339"/>
  <c r="Y38" i="339"/>
  <c r="X38" i="339"/>
  <c r="W38" i="339"/>
  <c r="V38" i="339"/>
  <c r="T38" i="339"/>
  <c r="R38" i="339"/>
  <c r="Q38" i="339"/>
  <c r="P38" i="339"/>
  <c r="O38" i="339"/>
  <c r="M38" i="339"/>
  <c r="K38" i="339"/>
  <c r="J38" i="339"/>
  <c r="I38" i="339"/>
  <c r="H38" i="339"/>
  <c r="F38" i="339"/>
  <c r="D38" i="339"/>
  <c r="AD37" i="339"/>
  <c r="AC37" i="339"/>
  <c r="AA37" i="339"/>
  <c r="Y37" i="339"/>
  <c r="X37" i="339"/>
  <c r="W37" i="339"/>
  <c r="V37" i="339"/>
  <c r="T37" i="339"/>
  <c r="R37" i="339"/>
  <c r="Q37" i="339"/>
  <c r="P37" i="339"/>
  <c r="O37" i="339"/>
  <c r="M37" i="339"/>
  <c r="C37" i="339" s="1"/>
  <c r="K37" i="339"/>
  <c r="J37" i="339"/>
  <c r="I37" i="339"/>
  <c r="H37" i="339"/>
  <c r="F37" i="339"/>
  <c r="D37" i="339"/>
  <c r="AD36" i="339"/>
  <c r="AC36" i="339"/>
  <c r="AA36" i="339"/>
  <c r="Y36" i="339"/>
  <c r="X36" i="339"/>
  <c r="W36" i="339"/>
  <c r="V36" i="339"/>
  <c r="T36" i="339"/>
  <c r="R36" i="339"/>
  <c r="Q36" i="339"/>
  <c r="P36" i="339"/>
  <c r="O36" i="339"/>
  <c r="M36" i="339"/>
  <c r="K36" i="339"/>
  <c r="J36" i="339"/>
  <c r="I36" i="339"/>
  <c r="H36" i="339"/>
  <c r="F36" i="339"/>
  <c r="D36" i="339"/>
  <c r="AD35" i="339"/>
  <c r="AC35" i="339"/>
  <c r="AA35" i="339"/>
  <c r="Y35" i="339"/>
  <c r="X35" i="339"/>
  <c r="W35" i="339"/>
  <c r="V35" i="339"/>
  <c r="T35" i="339"/>
  <c r="R35" i="339"/>
  <c r="Q35" i="339"/>
  <c r="P35" i="339"/>
  <c r="O35" i="339"/>
  <c r="M35" i="339"/>
  <c r="C35" i="339" s="1"/>
  <c r="K35" i="339"/>
  <c r="J35" i="339"/>
  <c r="I35" i="339"/>
  <c r="H35" i="339"/>
  <c r="F35" i="339"/>
  <c r="D35" i="339"/>
  <c r="AD34" i="339"/>
  <c r="AC34" i="339"/>
  <c r="AA34" i="339"/>
  <c r="Y34" i="339"/>
  <c r="X34" i="339"/>
  <c r="W34" i="339"/>
  <c r="V34" i="339"/>
  <c r="T34" i="339"/>
  <c r="R34" i="339"/>
  <c r="Q34" i="339"/>
  <c r="P34" i="339"/>
  <c r="O34" i="339"/>
  <c r="M34" i="339"/>
  <c r="K34" i="339"/>
  <c r="J34" i="339"/>
  <c r="I34" i="339"/>
  <c r="H34" i="339"/>
  <c r="F34" i="339"/>
  <c r="D34" i="339"/>
  <c r="AD33" i="339"/>
  <c r="AC33" i="339"/>
  <c r="AA33" i="339"/>
  <c r="Y33" i="339"/>
  <c r="X33" i="339"/>
  <c r="W33" i="339"/>
  <c r="V33" i="339"/>
  <c r="T33" i="339"/>
  <c r="R33" i="339"/>
  <c r="Q33" i="339"/>
  <c r="P33" i="339"/>
  <c r="O33" i="339"/>
  <c r="M33" i="339"/>
  <c r="K33" i="339"/>
  <c r="J33" i="339"/>
  <c r="I33" i="339"/>
  <c r="H33" i="339"/>
  <c r="F33" i="339"/>
  <c r="D33" i="339"/>
  <c r="AD32" i="339"/>
  <c r="AC32" i="339"/>
  <c r="AA32" i="339"/>
  <c r="Y32" i="339"/>
  <c r="X32" i="339"/>
  <c r="W32" i="339"/>
  <c r="V32" i="339"/>
  <c r="T32" i="339"/>
  <c r="R32" i="339"/>
  <c r="Q32" i="339"/>
  <c r="P32" i="339"/>
  <c r="O32" i="339"/>
  <c r="M32" i="339"/>
  <c r="K32" i="339"/>
  <c r="J32" i="339"/>
  <c r="I32" i="339"/>
  <c r="H32" i="339"/>
  <c r="F32" i="339"/>
  <c r="D32" i="339"/>
  <c r="AD31" i="339"/>
  <c r="AC31" i="339"/>
  <c r="AA31" i="339"/>
  <c r="Y31" i="339"/>
  <c r="X31" i="339"/>
  <c r="W31" i="339"/>
  <c r="V31" i="339"/>
  <c r="T31" i="339"/>
  <c r="R31" i="339"/>
  <c r="Q31" i="339"/>
  <c r="P31" i="339"/>
  <c r="O31" i="339"/>
  <c r="M31" i="339"/>
  <c r="K31" i="339"/>
  <c r="J31" i="339"/>
  <c r="I31" i="339"/>
  <c r="H31" i="339"/>
  <c r="F31" i="339"/>
  <c r="D31" i="339"/>
  <c r="AD30" i="339"/>
  <c r="AC30" i="339"/>
  <c r="AA30" i="339"/>
  <c r="Y30" i="339"/>
  <c r="X30" i="339"/>
  <c r="W30" i="339"/>
  <c r="V30" i="339"/>
  <c r="T30" i="339"/>
  <c r="R30" i="339"/>
  <c r="Q30" i="339"/>
  <c r="P30" i="339"/>
  <c r="O30" i="339"/>
  <c r="M30" i="339"/>
  <c r="K30" i="339"/>
  <c r="J30" i="339"/>
  <c r="I30" i="339"/>
  <c r="H30" i="339"/>
  <c r="F30" i="339"/>
  <c r="D30" i="339"/>
  <c r="AD29" i="339"/>
  <c r="AC29" i="339"/>
  <c r="AA29" i="339"/>
  <c r="Y29" i="339"/>
  <c r="X29" i="339"/>
  <c r="W29" i="339"/>
  <c r="V29" i="339"/>
  <c r="T29" i="339"/>
  <c r="R29" i="339"/>
  <c r="Q29" i="339"/>
  <c r="P29" i="339"/>
  <c r="O29" i="339"/>
  <c r="M29" i="339"/>
  <c r="K29" i="339"/>
  <c r="J29" i="339"/>
  <c r="I29" i="339"/>
  <c r="H29" i="339"/>
  <c r="F29" i="339"/>
  <c r="D29" i="339"/>
  <c r="AD28" i="339"/>
  <c r="AC28" i="339"/>
  <c r="AA28" i="339"/>
  <c r="Y28" i="339"/>
  <c r="X28" i="339"/>
  <c r="W28" i="339"/>
  <c r="V28" i="339"/>
  <c r="T28" i="339"/>
  <c r="R28" i="339"/>
  <c r="Q28" i="339"/>
  <c r="P28" i="339"/>
  <c r="O28" i="339"/>
  <c r="M28" i="339"/>
  <c r="K28" i="339"/>
  <c r="J28" i="339"/>
  <c r="I28" i="339"/>
  <c r="H28" i="339"/>
  <c r="F28" i="339"/>
  <c r="D28" i="339"/>
  <c r="AE27" i="339"/>
  <c r="AD27" i="339"/>
  <c r="AC27" i="339"/>
  <c r="AA27" i="339"/>
  <c r="Y27" i="339"/>
  <c r="X27" i="339"/>
  <c r="W27" i="339"/>
  <c r="V27" i="339"/>
  <c r="T27" i="339"/>
  <c r="R27" i="339"/>
  <c r="Q27" i="339"/>
  <c r="P27" i="339"/>
  <c r="O27" i="339"/>
  <c r="M27" i="339"/>
  <c r="K27" i="339"/>
  <c r="J27" i="339"/>
  <c r="I27" i="339"/>
  <c r="H27" i="339"/>
  <c r="F27" i="339"/>
  <c r="D27" i="339"/>
  <c r="C27" i="339"/>
  <c r="C16" i="339"/>
  <c r="C14" i="339"/>
  <c r="C13" i="339"/>
  <c r="B3" i="339"/>
  <c r="C2" i="339"/>
  <c r="F125" i="338"/>
  <c r="F124" i="338"/>
  <c r="F123" i="338"/>
  <c r="F122" i="338"/>
  <c r="F121" i="338"/>
  <c r="F120" i="338"/>
  <c r="F119" i="338"/>
  <c r="F118" i="338"/>
  <c r="F117" i="338"/>
  <c r="F116" i="338"/>
  <c r="F115" i="338"/>
  <c r="F114" i="338"/>
  <c r="F113" i="338"/>
  <c r="F112" i="338"/>
  <c r="Q111" i="338"/>
  <c r="O111" i="338"/>
  <c r="F111" i="338"/>
  <c r="Q110" i="338"/>
  <c r="O110" i="338"/>
  <c r="M110" i="338"/>
  <c r="F110" i="338"/>
  <c r="Q109" i="338"/>
  <c r="O109" i="338"/>
  <c r="M109" i="338"/>
  <c r="F109" i="338"/>
  <c r="Q108" i="338"/>
  <c r="O108" i="338"/>
  <c r="M108" i="338"/>
  <c r="J108" i="338"/>
  <c r="H108" i="338"/>
  <c r="F108" i="338"/>
  <c r="Q107" i="338"/>
  <c r="O107" i="338"/>
  <c r="M107" i="338"/>
  <c r="J107" i="338"/>
  <c r="H107" i="338"/>
  <c r="F107" i="338"/>
  <c r="Q106" i="338"/>
  <c r="O106" i="338"/>
  <c r="M106" i="338"/>
  <c r="J106" i="338"/>
  <c r="H106" i="338"/>
  <c r="F106" i="338"/>
  <c r="Q105" i="338"/>
  <c r="O105" i="338"/>
  <c r="M105" i="338"/>
  <c r="J105" i="338"/>
  <c r="H105" i="338"/>
  <c r="F105" i="338"/>
  <c r="Q104" i="338"/>
  <c r="O104" i="338"/>
  <c r="M104" i="338"/>
  <c r="J104" i="338"/>
  <c r="H104" i="338"/>
  <c r="F104" i="338"/>
  <c r="Q103" i="338"/>
  <c r="O103" i="338"/>
  <c r="M103" i="338"/>
  <c r="J103" i="338"/>
  <c r="H103" i="338"/>
  <c r="F103" i="338"/>
  <c r="Q102" i="338"/>
  <c r="O102" i="338"/>
  <c r="M102" i="338"/>
  <c r="J102" i="338"/>
  <c r="H102" i="338"/>
  <c r="F102" i="338"/>
  <c r="Q101" i="338"/>
  <c r="O101" i="338"/>
  <c r="M101" i="338"/>
  <c r="J101" i="338"/>
  <c r="H101" i="338"/>
  <c r="F101" i="338"/>
  <c r="Q100" i="338"/>
  <c r="O100" i="338"/>
  <c r="M100" i="338"/>
  <c r="J100" i="338"/>
  <c r="H100" i="338"/>
  <c r="F100" i="338"/>
  <c r="Q99" i="338"/>
  <c r="O99" i="338"/>
  <c r="M99" i="338"/>
  <c r="J99" i="338"/>
  <c r="H99" i="338"/>
  <c r="F99" i="338"/>
  <c r="Q98" i="338"/>
  <c r="O98" i="338"/>
  <c r="M98" i="338"/>
  <c r="J98" i="338"/>
  <c r="H98" i="338"/>
  <c r="F98" i="338"/>
  <c r="Q97" i="338"/>
  <c r="O97" i="338"/>
  <c r="M97" i="338"/>
  <c r="J97" i="338"/>
  <c r="H97" i="338"/>
  <c r="F97" i="338"/>
  <c r="Q96" i="338"/>
  <c r="O96" i="338"/>
  <c r="M96" i="338"/>
  <c r="J96" i="338"/>
  <c r="H96" i="338"/>
  <c r="F96" i="338"/>
  <c r="Q95" i="338"/>
  <c r="O95" i="338"/>
  <c r="M95" i="338"/>
  <c r="J95" i="338"/>
  <c r="H95" i="338"/>
  <c r="F95" i="338"/>
  <c r="Q94" i="338"/>
  <c r="O94" i="338"/>
  <c r="M94" i="338"/>
  <c r="J94" i="338"/>
  <c r="H94" i="338"/>
  <c r="F94" i="338"/>
  <c r="Q93" i="338"/>
  <c r="O93" i="338"/>
  <c r="M93" i="338"/>
  <c r="J93" i="338"/>
  <c r="H93" i="338"/>
  <c r="F93" i="338"/>
  <c r="Q92" i="338"/>
  <c r="O92" i="338"/>
  <c r="M92" i="338"/>
  <c r="J92" i="338"/>
  <c r="H92" i="338"/>
  <c r="F92" i="338"/>
  <c r="Q91" i="338"/>
  <c r="O91" i="338"/>
  <c r="M91" i="338"/>
  <c r="J91" i="338"/>
  <c r="H91" i="338"/>
  <c r="F91" i="338"/>
  <c r="Q90" i="338"/>
  <c r="O90" i="338"/>
  <c r="M90" i="338"/>
  <c r="J90" i="338"/>
  <c r="H90" i="338"/>
  <c r="F90" i="338"/>
  <c r="Q89" i="338"/>
  <c r="O89" i="338"/>
  <c r="M89" i="338"/>
  <c r="J89" i="338"/>
  <c r="H89" i="338"/>
  <c r="F89" i="338"/>
  <c r="Q88" i="338"/>
  <c r="O88" i="338"/>
  <c r="M88" i="338"/>
  <c r="J88" i="338"/>
  <c r="H88" i="338"/>
  <c r="F88" i="338"/>
  <c r="Q87" i="338"/>
  <c r="O87" i="338"/>
  <c r="M87" i="338"/>
  <c r="J87" i="338"/>
  <c r="H87" i="338"/>
  <c r="F87" i="338"/>
  <c r="Q86" i="338"/>
  <c r="O86" i="338"/>
  <c r="M86" i="338"/>
  <c r="J86" i="338"/>
  <c r="H86" i="338"/>
  <c r="F86" i="338"/>
  <c r="Q85" i="338"/>
  <c r="O85" i="338"/>
  <c r="M85" i="338"/>
  <c r="J85" i="338"/>
  <c r="H85" i="338"/>
  <c r="F85" i="338"/>
  <c r="Q84" i="338"/>
  <c r="O84" i="338"/>
  <c r="M84" i="338"/>
  <c r="J84" i="338"/>
  <c r="H84" i="338"/>
  <c r="F84" i="338"/>
  <c r="Q83" i="338"/>
  <c r="O83" i="338"/>
  <c r="M83" i="338"/>
  <c r="J83" i="338"/>
  <c r="H83" i="338"/>
  <c r="F83" i="338"/>
  <c r="Q82" i="338"/>
  <c r="O82" i="338"/>
  <c r="M82" i="338"/>
  <c r="J82" i="338"/>
  <c r="H82" i="338"/>
  <c r="F82" i="338"/>
  <c r="Q81" i="338"/>
  <c r="O81" i="338"/>
  <c r="M81" i="338"/>
  <c r="J81" i="338"/>
  <c r="H81" i="338"/>
  <c r="F81" i="338"/>
  <c r="Q80" i="338"/>
  <c r="O80" i="338"/>
  <c r="M80" i="338"/>
  <c r="J80" i="338"/>
  <c r="H80" i="338"/>
  <c r="F80" i="338"/>
  <c r="Q79" i="338"/>
  <c r="O79" i="338"/>
  <c r="M79" i="338"/>
  <c r="J79" i="338"/>
  <c r="H79" i="338"/>
  <c r="F79" i="338"/>
  <c r="Q78" i="338"/>
  <c r="O78" i="338"/>
  <c r="M78" i="338"/>
  <c r="J78" i="338"/>
  <c r="H78" i="338"/>
  <c r="F78" i="338"/>
  <c r="Q77" i="338"/>
  <c r="O77" i="338"/>
  <c r="M77" i="338"/>
  <c r="J77" i="338"/>
  <c r="H77" i="338"/>
  <c r="F77" i="338"/>
  <c r="Q76" i="338"/>
  <c r="O76" i="338"/>
  <c r="M76" i="338"/>
  <c r="J76" i="338"/>
  <c r="H76" i="338"/>
  <c r="F76" i="338"/>
  <c r="Q75" i="338"/>
  <c r="O75" i="338"/>
  <c r="M75" i="338"/>
  <c r="J75" i="338"/>
  <c r="H75" i="338"/>
  <c r="F75" i="338"/>
  <c r="Q74" i="338"/>
  <c r="O74" i="338"/>
  <c r="M74" i="338"/>
  <c r="J74" i="338"/>
  <c r="H74" i="338"/>
  <c r="F74" i="338"/>
  <c r="Q73" i="338"/>
  <c r="O73" i="338"/>
  <c r="M73" i="338"/>
  <c r="J73" i="338"/>
  <c r="H73" i="338"/>
  <c r="F73" i="338"/>
  <c r="Q72" i="338"/>
  <c r="O72" i="338"/>
  <c r="M72" i="338"/>
  <c r="J72" i="338"/>
  <c r="H72" i="338"/>
  <c r="F72" i="338"/>
  <c r="Q71" i="338"/>
  <c r="O71" i="338"/>
  <c r="M71" i="338"/>
  <c r="J71" i="338"/>
  <c r="H71" i="338"/>
  <c r="F71" i="338"/>
  <c r="Q70" i="338"/>
  <c r="O70" i="338"/>
  <c r="M70" i="338"/>
  <c r="J70" i="338"/>
  <c r="H70" i="338"/>
  <c r="F70" i="338"/>
  <c r="D70" i="338"/>
  <c r="Q69" i="338"/>
  <c r="O69" i="338"/>
  <c r="M69" i="338"/>
  <c r="J69" i="338"/>
  <c r="H69" i="338"/>
  <c r="F69" i="338"/>
  <c r="D69" i="338"/>
  <c r="AD67" i="338"/>
  <c r="AC67" i="338"/>
  <c r="AA67" i="338"/>
  <c r="Y67" i="338"/>
  <c r="X67" i="338"/>
  <c r="W67" i="338"/>
  <c r="V67" i="338"/>
  <c r="T67" i="338"/>
  <c r="R67" i="338"/>
  <c r="Q67" i="338"/>
  <c r="P67" i="338"/>
  <c r="O67" i="338"/>
  <c r="M67" i="338"/>
  <c r="K67" i="338"/>
  <c r="J67" i="338"/>
  <c r="I67" i="338"/>
  <c r="H67" i="338"/>
  <c r="C67" i="338" s="1"/>
  <c r="F67" i="338"/>
  <c r="D67" i="338"/>
  <c r="AD66" i="338"/>
  <c r="AC66" i="338"/>
  <c r="AA66" i="338"/>
  <c r="Y66" i="338"/>
  <c r="X66" i="338"/>
  <c r="W66" i="338"/>
  <c r="V66" i="338"/>
  <c r="T66" i="338"/>
  <c r="R66" i="338"/>
  <c r="Q66" i="338"/>
  <c r="P66" i="338"/>
  <c r="O66" i="338"/>
  <c r="M66" i="338"/>
  <c r="K66" i="338"/>
  <c r="J66" i="338"/>
  <c r="I66" i="338"/>
  <c r="H66" i="338"/>
  <c r="F66" i="338"/>
  <c r="D66" i="338"/>
  <c r="AD65" i="338"/>
  <c r="AC65" i="338"/>
  <c r="AA65" i="338"/>
  <c r="Y65" i="338"/>
  <c r="X65" i="338"/>
  <c r="W65" i="338"/>
  <c r="V65" i="338"/>
  <c r="T65" i="338"/>
  <c r="R65" i="338"/>
  <c r="Q65" i="338"/>
  <c r="P65" i="338"/>
  <c r="O65" i="338"/>
  <c r="M65" i="338"/>
  <c r="K65" i="338"/>
  <c r="J65" i="338"/>
  <c r="C65" i="338" s="1"/>
  <c r="I65" i="338"/>
  <c r="H65" i="338"/>
  <c r="F65" i="338"/>
  <c r="D65" i="338"/>
  <c r="Q64" i="338"/>
  <c r="O64" i="338"/>
  <c r="M64" i="338"/>
  <c r="K64" i="338"/>
  <c r="J64" i="338"/>
  <c r="H64" i="338"/>
  <c r="F64" i="338"/>
  <c r="D64" i="338"/>
  <c r="Q63" i="338"/>
  <c r="O63" i="338"/>
  <c r="M63" i="338"/>
  <c r="K63" i="338"/>
  <c r="J63" i="338"/>
  <c r="H63" i="338"/>
  <c r="F63" i="338"/>
  <c r="D63" i="338"/>
  <c r="Q62" i="338"/>
  <c r="O62" i="338"/>
  <c r="M62" i="338"/>
  <c r="K62" i="338"/>
  <c r="J62" i="338"/>
  <c r="H62" i="338"/>
  <c r="F62" i="338"/>
  <c r="D62" i="338"/>
  <c r="Q61" i="338"/>
  <c r="O61" i="338"/>
  <c r="M61" i="338"/>
  <c r="K61" i="338"/>
  <c r="J61" i="338"/>
  <c r="H61" i="338"/>
  <c r="F61" i="338"/>
  <c r="D61" i="338"/>
  <c r="AD59" i="338"/>
  <c r="AC59" i="338"/>
  <c r="AA59" i="338"/>
  <c r="Y59" i="338"/>
  <c r="X59" i="338"/>
  <c r="W59" i="338"/>
  <c r="V59" i="338"/>
  <c r="T59" i="338"/>
  <c r="R59" i="338"/>
  <c r="Q59" i="338"/>
  <c r="P59" i="338"/>
  <c r="O59" i="338"/>
  <c r="M59" i="338"/>
  <c r="K59" i="338"/>
  <c r="J59" i="338"/>
  <c r="I59" i="338"/>
  <c r="H59" i="338"/>
  <c r="F59" i="338"/>
  <c r="D59" i="338"/>
  <c r="AD58" i="338"/>
  <c r="AC58" i="338"/>
  <c r="AA58" i="338"/>
  <c r="Y58" i="338"/>
  <c r="X58" i="338"/>
  <c r="W58" i="338"/>
  <c r="V58" i="338"/>
  <c r="T58" i="338"/>
  <c r="R58" i="338"/>
  <c r="Q58" i="338"/>
  <c r="P58" i="338"/>
  <c r="O58" i="338"/>
  <c r="M58" i="338"/>
  <c r="K58" i="338"/>
  <c r="J58" i="338"/>
  <c r="I58" i="338"/>
  <c r="H58" i="338"/>
  <c r="F58" i="338"/>
  <c r="D58" i="338"/>
  <c r="AD57" i="338"/>
  <c r="AC57" i="338"/>
  <c r="AA57" i="338"/>
  <c r="Y57" i="338"/>
  <c r="X57" i="338"/>
  <c r="W57" i="338"/>
  <c r="V57" i="338"/>
  <c r="T57" i="338"/>
  <c r="R57" i="338"/>
  <c r="Q57" i="338"/>
  <c r="P57" i="338"/>
  <c r="O57" i="338"/>
  <c r="M57" i="338"/>
  <c r="K57" i="338"/>
  <c r="J57" i="338"/>
  <c r="I57" i="338"/>
  <c r="H57" i="338"/>
  <c r="F57" i="338"/>
  <c r="D57" i="338"/>
  <c r="Q56" i="338"/>
  <c r="O56" i="338"/>
  <c r="M56" i="338"/>
  <c r="K56" i="338"/>
  <c r="J56" i="338"/>
  <c r="H56" i="338"/>
  <c r="F56" i="338"/>
  <c r="D56" i="338"/>
  <c r="Q55" i="338"/>
  <c r="O55" i="338"/>
  <c r="M55" i="338"/>
  <c r="K55" i="338"/>
  <c r="J55" i="338"/>
  <c r="H55" i="338"/>
  <c r="F55" i="338"/>
  <c r="D55" i="338"/>
  <c r="Q54" i="338"/>
  <c r="O54" i="338"/>
  <c r="M54" i="338"/>
  <c r="K54" i="338"/>
  <c r="J54" i="338"/>
  <c r="H54" i="338"/>
  <c r="F54" i="338"/>
  <c r="D54" i="338"/>
  <c r="Q53" i="338"/>
  <c r="O53" i="338"/>
  <c r="M53" i="338"/>
  <c r="K53" i="338"/>
  <c r="J53" i="338"/>
  <c r="H53" i="338"/>
  <c r="F53" i="338"/>
  <c r="D53" i="338"/>
  <c r="AD51" i="338"/>
  <c r="AC51" i="338"/>
  <c r="AA51" i="338"/>
  <c r="Y51" i="338"/>
  <c r="X51" i="338"/>
  <c r="W51" i="338"/>
  <c r="V51" i="338"/>
  <c r="T51" i="338"/>
  <c r="R51" i="338"/>
  <c r="Q51" i="338"/>
  <c r="P51" i="338"/>
  <c r="O51" i="338"/>
  <c r="M51" i="338"/>
  <c r="K51" i="338"/>
  <c r="J51" i="338"/>
  <c r="I51" i="338"/>
  <c r="H51" i="338"/>
  <c r="F51" i="338"/>
  <c r="D51" i="338"/>
  <c r="AD50" i="338"/>
  <c r="AC50" i="338"/>
  <c r="AA50" i="338"/>
  <c r="Y50" i="338"/>
  <c r="X50" i="338"/>
  <c r="W50" i="338"/>
  <c r="V50" i="338"/>
  <c r="T50" i="338"/>
  <c r="R50" i="338"/>
  <c r="Q50" i="338"/>
  <c r="P50" i="338"/>
  <c r="O50" i="338"/>
  <c r="M50" i="338"/>
  <c r="K50" i="338"/>
  <c r="J50" i="338"/>
  <c r="I50" i="338"/>
  <c r="H50" i="338"/>
  <c r="F50" i="338"/>
  <c r="D50" i="338"/>
  <c r="AD49" i="338"/>
  <c r="AC49" i="338"/>
  <c r="AA49" i="338"/>
  <c r="Y49" i="338"/>
  <c r="X49" i="338"/>
  <c r="W49" i="338"/>
  <c r="V49" i="338"/>
  <c r="T49" i="338"/>
  <c r="R49" i="338"/>
  <c r="Q49" i="338"/>
  <c r="P49" i="338"/>
  <c r="O49" i="338"/>
  <c r="M49" i="338"/>
  <c r="K49" i="338"/>
  <c r="J49" i="338"/>
  <c r="I49" i="338"/>
  <c r="H49" i="338"/>
  <c r="F49" i="338"/>
  <c r="D49" i="338"/>
  <c r="C49" i="338" s="1"/>
  <c r="AD48" i="338"/>
  <c r="AC48" i="338"/>
  <c r="AA48" i="338"/>
  <c r="Y48" i="338"/>
  <c r="X48" i="338"/>
  <c r="W48" i="338"/>
  <c r="V48" i="338"/>
  <c r="T48" i="338"/>
  <c r="R48" i="338"/>
  <c r="Q48" i="338"/>
  <c r="P48" i="338"/>
  <c r="O48" i="338"/>
  <c r="M48" i="338"/>
  <c r="K48" i="338"/>
  <c r="J48" i="338"/>
  <c r="I48" i="338"/>
  <c r="H48" i="338"/>
  <c r="F48" i="338"/>
  <c r="D48" i="338"/>
  <c r="AD47" i="338"/>
  <c r="AC47" i="338"/>
  <c r="AA47" i="338"/>
  <c r="Y47" i="338"/>
  <c r="X47" i="338"/>
  <c r="W47" i="338"/>
  <c r="V47" i="338"/>
  <c r="T47" i="338"/>
  <c r="R47" i="338"/>
  <c r="Q47" i="338"/>
  <c r="P47" i="338"/>
  <c r="O47" i="338"/>
  <c r="M47" i="338"/>
  <c r="K47" i="338"/>
  <c r="J47" i="338"/>
  <c r="I47" i="338"/>
  <c r="H47" i="338"/>
  <c r="F47" i="338"/>
  <c r="D47" i="338"/>
  <c r="AD46" i="338"/>
  <c r="AC46" i="338"/>
  <c r="AA46" i="338"/>
  <c r="Y46" i="338"/>
  <c r="X46" i="338"/>
  <c r="W46" i="338"/>
  <c r="V46" i="338"/>
  <c r="T46" i="338"/>
  <c r="R46" i="338"/>
  <c r="Q46" i="338"/>
  <c r="P46" i="338"/>
  <c r="O46" i="338"/>
  <c r="M46" i="338"/>
  <c r="K46" i="338"/>
  <c r="J46" i="338"/>
  <c r="I46" i="338"/>
  <c r="H46" i="338"/>
  <c r="F46" i="338"/>
  <c r="D46" i="338"/>
  <c r="AD45" i="338"/>
  <c r="AC45" i="338"/>
  <c r="AA45" i="338"/>
  <c r="Y45" i="338"/>
  <c r="X45" i="338"/>
  <c r="W45" i="338"/>
  <c r="V45" i="338"/>
  <c r="T45" i="338"/>
  <c r="R45" i="338"/>
  <c r="Q45" i="338"/>
  <c r="P45" i="338"/>
  <c r="O45" i="338"/>
  <c r="M45" i="338"/>
  <c r="K45" i="338"/>
  <c r="J45" i="338"/>
  <c r="I45" i="338"/>
  <c r="H45" i="338"/>
  <c r="F45" i="338"/>
  <c r="D45" i="338"/>
  <c r="AD44" i="338"/>
  <c r="AC44" i="338"/>
  <c r="AA44" i="338"/>
  <c r="Y44" i="338"/>
  <c r="X44" i="338"/>
  <c r="W44" i="338"/>
  <c r="V44" i="338"/>
  <c r="T44" i="338"/>
  <c r="R44" i="338"/>
  <c r="Q44" i="338"/>
  <c r="P44" i="338"/>
  <c r="O44" i="338"/>
  <c r="M44" i="338"/>
  <c r="K44" i="338"/>
  <c r="J44" i="338"/>
  <c r="I44" i="338"/>
  <c r="H44" i="338"/>
  <c r="F44" i="338"/>
  <c r="D44" i="338"/>
  <c r="AD43" i="338"/>
  <c r="AC43" i="338"/>
  <c r="AA43" i="338"/>
  <c r="Y43" i="338"/>
  <c r="X43" i="338"/>
  <c r="V43" i="338"/>
  <c r="T43" i="338"/>
  <c r="R43" i="338"/>
  <c r="Q43" i="338"/>
  <c r="O43" i="338"/>
  <c r="M43" i="338"/>
  <c r="K43" i="338"/>
  <c r="J43" i="338"/>
  <c r="H43" i="338"/>
  <c r="F43" i="338"/>
  <c r="D43" i="338"/>
  <c r="AD42" i="338"/>
  <c r="AC42" i="338"/>
  <c r="AA42" i="338"/>
  <c r="Y42" i="338"/>
  <c r="X42" i="338"/>
  <c r="W42" i="338"/>
  <c r="V42" i="338"/>
  <c r="T42" i="338"/>
  <c r="R42" i="338"/>
  <c r="Q42" i="338"/>
  <c r="P42" i="338"/>
  <c r="O42" i="338"/>
  <c r="M42" i="338"/>
  <c r="K42" i="338"/>
  <c r="J42" i="338"/>
  <c r="I42" i="338"/>
  <c r="H42" i="338"/>
  <c r="F42" i="338"/>
  <c r="D42" i="338"/>
  <c r="AD41" i="338"/>
  <c r="AC41" i="338"/>
  <c r="AA41" i="338"/>
  <c r="Y41" i="338"/>
  <c r="X41" i="338"/>
  <c r="W41" i="338"/>
  <c r="V41" i="338"/>
  <c r="T41" i="338"/>
  <c r="R41" i="338"/>
  <c r="Q41" i="338"/>
  <c r="P41" i="338"/>
  <c r="O41" i="338"/>
  <c r="M41" i="338"/>
  <c r="K41" i="338"/>
  <c r="J41" i="338"/>
  <c r="I41" i="338"/>
  <c r="H41" i="338"/>
  <c r="F41" i="338"/>
  <c r="D41" i="338"/>
  <c r="AD40" i="338"/>
  <c r="AC40" i="338"/>
  <c r="AA40" i="338"/>
  <c r="Y40" i="338"/>
  <c r="X40" i="338"/>
  <c r="W40" i="338"/>
  <c r="V40" i="338"/>
  <c r="T40" i="338"/>
  <c r="R40" i="338"/>
  <c r="Q40" i="338"/>
  <c r="P40" i="338"/>
  <c r="O40" i="338"/>
  <c r="M40" i="338"/>
  <c r="K40" i="338"/>
  <c r="J40" i="338"/>
  <c r="I40" i="338"/>
  <c r="H40" i="338"/>
  <c r="F40" i="338"/>
  <c r="D40" i="338"/>
  <c r="AD39" i="338"/>
  <c r="AC39" i="338"/>
  <c r="AA39" i="338"/>
  <c r="Y39" i="338"/>
  <c r="X39" i="338"/>
  <c r="W39" i="338"/>
  <c r="V39" i="338"/>
  <c r="T39" i="338"/>
  <c r="R39" i="338"/>
  <c r="Q39" i="338"/>
  <c r="P39" i="338"/>
  <c r="O39" i="338"/>
  <c r="M39" i="338"/>
  <c r="K39" i="338"/>
  <c r="J39" i="338"/>
  <c r="I39" i="338"/>
  <c r="H39" i="338"/>
  <c r="F39" i="338"/>
  <c r="D39" i="338"/>
  <c r="AD38" i="338"/>
  <c r="AC38" i="338"/>
  <c r="AA38" i="338"/>
  <c r="Y38" i="338"/>
  <c r="X38" i="338"/>
  <c r="W38" i="338"/>
  <c r="V38" i="338"/>
  <c r="T38" i="338"/>
  <c r="R38" i="338"/>
  <c r="Q38" i="338"/>
  <c r="P38" i="338"/>
  <c r="O38" i="338"/>
  <c r="M38" i="338"/>
  <c r="K38" i="338"/>
  <c r="J38" i="338"/>
  <c r="I38" i="338"/>
  <c r="H38" i="338"/>
  <c r="F38" i="338"/>
  <c r="D38" i="338"/>
  <c r="AD37" i="338"/>
  <c r="AC37" i="338"/>
  <c r="AA37" i="338"/>
  <c r="Y37" i="338"/>
  <c r="X37" i="338"/>
  <c r="W37" i="338"/>
  <c r="V37" i="338"/>
  <c r="T37" i="338"/>
  <c r="R37" i="338"/>
  <c r="Q37" i="338"/>
  <c r="P37" i="338"/>
  <c r="O37" i="338"/>
  <c r="M37" i="338"/>
  <c r="K37" i="338"/>
  <c r="J37" i="338"/>
  <c r="I37" i="338"/>
  <c r="H37" i="338"/>
  <c r="F37" i="338"/>
  <c r="D37" i="338"/>
  <c r="C37" i="338" s="1"/>
  <c r="AD36" i="338"/>
  <c r="AC36" i="338"/>
  <c r="AA36" i="338"/>
  <c r="Y36" i="338"/>
  <c r="X36" i="338"/>
  <c r="W36" i="338"/>
  <c r="V36" i="338"/>
  <c r="T36" i="338"/>
  <c r="R36" i="338"/>
  <c r="Q36" i="338"/>
  <c r="P36" i="338"/>
  <c r="O36" i="338"/>
  <c r="M36" i="338"/>
  <c r="K36" i="338"/>
  <c r="J36" i="338"/>
  <c r="I36" i="338"/>
  <c r="H36" i="338"/>
  <c r="F36" i="338"/>
  <c r="D36" i="338"/>
  <c r="AD35" i="338"/>
  <c r="AC35" i="338"/>
  <c r="AA35" i="338"/>
  <c r="Y35" i="338"/>
  <c r="X35" i="338"/>
  <c r="W35" i="338"/>
  <c r="V35" i="338"/>
  <c r="T35" i="338"/>
  <c r="R35" i="338"/>
  <c r="Q35" i="338"/>
  <c r="P35" i="338"/>
  <c r="O35" i="338"/>
  <c r="M35" i="338"/>
  <c r="K35" i="338"/>
  <c r="J35" i="338"/>
  <c r="I35" i="338"/>
  <c r="H35" i="338"/>
  <c r="F35" i="338"/>
  <c r="D35" i="338"/>
  <c r="AD34" i="338"/>
  <c r="AC34" i="338"/>
  <c r="AA34" i="338"/>
  <c r="Y34" i="338"/>
  <c r="X34" i="338"/>
  <c r="W34" i="338"/>
  <c r="V34" i="338"/>
  <c r="T34" i="338"/>
  <c r="R34" i="338"/>
  <c r="Q34" i="338"/>
  <c r="P34" i="338"/>
  <c r="O34" i="338"/>
  <c r="M34" i="338"/>
  <c r="K34" i="338"/>
  <c r="J34" i="338"/>
  <c r="I34" i="338"/>
  <c r="H34" i="338"/>
  <c r="F34" i="338"/>
  <c r="D34" i="338"/>
  <c r="AD33" i="338"/>
  <c r="AC33" i="338"/>
  <c r="AA33" i="338"/>
  <c r="Y33" i="338"/>
  <c r="X33" i="338"/>
  <c r="W33" i="338"/>
  <c r="V33" i="338"/>
  <c r="T33" i="338"/>
  <c r="R33" i="338"/>
  <c r="Q33" i="338"/>
  <c r="P33" i="338"/>
  <c r="O33" i="338"/>
  <c r="M33" i="338"/>
  <c r="K33" i="338"/>
  <c r="J33" i="338"/>
  <c r="I33" i="338"/>
  <c r="H33" i="338"/>
  <c r="F33" i="338"/>
  <c r="D33" i="338"/>
  <c r="AD32" i="338"/>
  <c r="AC32" i="338"/>
  <c r="AA32" i="338"/>
  <c r="Y32" i="338"/>
  <c r="X32" i="338"/>
  <c r="W32" i="338"/>
  <c r="V32" i="338"/>
  <c r="T32" i="338"/>
  <c r="R32" i="338"/>
  <c r="Q32" i="338"/>
  <c r="P32" i="338"/>
  <c r="O32" i="338"/>
  <c r="M32" i="338"/>
  <c r="K32" i="338"/>
  <c r="J32" i="338"/>
  <c r="I32" i="338"/>
  <c r="H32" i="338"/>
  <c r="F32" i="338"/>
  <c r="D32" i="338"/>
  <c r="AD31" i="338"/>
  <c r="AC31" i="338"/>
  <c r="AA31" i="338"/>
  <c r="Y31" i="338"/>
  <c r="X31" i="338"/>
  <c r="W31" i="338"/>
  <c r="V31" i="338"/>
  <c r="T31" i="338"/>
  <c r="R31" i="338"/>
  <c r="Q31" i="338"/>
  <c r="P31" i="338"/>
  <c r="O31" i="338"/>
  <c r="M31" i="338"/>
  <c r="K31" i="338"/>
  <c r="J31" i="338"/>
  <c r="I31" i="338"/>
  <c r="H31" i="338"/>
  <c r="F31" i="338"/>
  <c r="D31" i="338"/>
  <c r="AD30" i="338"/>
  <c r="AC30" i="338"/>
  <c r="AA30" i="338"/>
  <c r="Y30" i="338"/>
  <c r="X30" i="338"/>
  <c r="W30" i="338"/>
  <c r="V30" i="338"/>
  <c r="T30" i="338"/>
  <c r="R30" i="338"/>
  <c r="Q30" i="338"/>
  <c r="P30" i="338"/>
  <c r="O30" i="338"/>
  <c r="M30" i="338"/>
  <c r="K30" i="338"/>
  <c r="J30" i="338"/>
  <c r="I30" i="338"/>
  <c r="H30" i="338"/>
  <c r="F30" i="338"/>
  <c r="D30" i="338"/>
  <c r="AD29" i="338"/>
  <c r="AC29" i="338"/>
  <c r="AA29" i="338"/>
  <c r="Y29" i="338"/>
  <c r="X29" i="338"/>
  <c r="W29" i="338"/>
  <c r="V29" i="338"/>
  <c r="T29" i="338"/>
  <c r="R29" i="338"/>
  <c r="Q29" i="338"/>
  <c r="P29" i="338"/>
  <c r="O29" i="338"/>
  <c r="M29" i="338"/>
  <c r="K29" i="338"/>
  <c r="J29" i="338"/>
  <c r="I29" i="338"/>
  <c r="H29" i="338"/>
  <c r="F29" i="338"/>
  <c r="D29" i="338"/>
  <c r="AD28" i="338"/>
  <c r="AC28" i="338"/>
  <c r="AA28" i="338"/>
  <c r="Y28" i="338"/>
  <c r="X28" i="338"/>
  <c r="W28" i="338"/>
  <c r="V28" i="338"/>
  <c r="T28" i="338"/>
  <c r="R28" i="338"/>
  <c r="Q28" i="338"/>
  <c r="P28" i="338"/>
  <c r="O28" i="338"/>
  <c r="M28" i="338"/>
  <c r="K28" i="338"/>
  <c r="J28" i="338"/>
  <c r="I28" i="338"/>
  <c r="H28" i="338"/>
  <c r="F28" i="338"/>
  <c r="D28" i="338"/>
  <c r="AE27" i="338"/>
  <c r="AD27" i="338"/>
  <c r="AC27" i="338"/>
  <c r="AA27" i="338"/>
  <c r="Y27" i="338"/>
  <c r="X27" i="338"/>
  <c r="W27" i="338"/>
  <c r="V27" i="338"/>
  <c r="T27" i="338"/>
  <c r="R27" i="338"/>
  <c r="Q27" i="338"/>
  <c r="P27" i="338"/>
  <c r="O27" i="338"/>
  <c r="M27" i="338"/>
  <c r="K27" i="338"/>
  <c r="J27" i="338"/>
  <c r="I27" i="338"/>
  <c r="H27" i="338"/>
  <c r="F27" i="338"/>
  <c r="D27" i="338"/>
  <c r="C16" i="338"/>
  <c r="C14" i="338"/>
  <c r="C13" i="338"/>
  <c r="B3" i="338"/>
  <c r="C2" i="338"/>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C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C65" i="337" s="1"/>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C47" i="337" s="1"/>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C41" i="337" s="1"/>
  <c r="AD40" i="337"/>
  <c r="AC40" i="337"/>
  <c r="AA40" i="337"/>
  <c r="Y40" i="337"/>
  <c r="X40" i="337"/>
  <c r="W40" i="337"/>
  <c r="V40" i="337"/>
  <c r="T40" i="337"/>
  <c r="R40" i="337"/>
  <c r="Q40" i="337"/>
  <c r="P40" i="337"/>
  <c r="O40" i="337"/>
  <c r="M40" i="337"/>
  <c r="K40" i="337"/>
  <c r="J40" i="337"/>
  <c r="I40" i="337"/>
  <c r="H40" i="337"/>
  <c r="F40" i="337"/>
  <c r="C40" i="337" s="1"/>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C35" i="337" s="1"/>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B1" i="339" a="1"/>
  <c r="AE59" i="345" l="1"/>
  <c r="L57" i="345"/>
  <c r="W57" i="345"/>
  <c r="Z47" i="345"/>
  <c r="AC47" i="345" s="1"/>
  <c r="X57" i="345"/>
  <c r="S43" i="345"/>
  <c r="Y57" i="345"/>
  <c r="AG60" i="345"/>
  <c r="Z41" i="345"/>
  <c r="AC41" i="345" s="1"/>
  <c r="L46" i="345"/>
  <c r="R56" i="345"/>
  <c r="S59" i="345"/>
  <c r="Q55" i="345"/>
  <c r="R55" i="345"/>
  <c r="S56" i="345"/>
  <c r="AF60" i="345"/>
  <c r="N42" i="345"/>
  <c r="AI61" i="345"/>
  <c r="AJ61" i="345"/>
  <c r="L43" i="345"/>
  <c r="AG56" i="345"/>
  <c r="AK61" i="345"/>
  <c r="AL61" i="345"/>
  <c r="S47" i="345"/>
  <c r="AK56" i="345"/>
  <c r="AL56" i="345"/>
  <c r="AM56" i="345"/>
  <c r="AD59" i="345"/>
  <c r="S40" i="345"/>
  <c r="Z43" i="345"/>
  <c r="AC43" i="345" s="1"/>
  <c r="AF59" i="345"/>
  <c r="S62" i="345"/>
  <c r="Z40" i="345"/>
  <c r="AC40" i="345" s="1"/>
  <c r="L55" i="345"/>
  <c r="L60" i="345"/>
  <c r="Z62" i="345"/>
  <c r="AC62" i="345" s="1"/>
  <c r="S44" i="345"/>
  <c r="N55" i="345"/>
  <c r="AG62" i="345"/>
  <c r="L41" i="345"/>
  <c r="AM62" i="345"/>
  <c r="W61" i="345"/>
  <c r="P59" i="345"/>
  <c r="X61" i="345"/>
  <c r="Q59" i="345"/>
  <c r="Y61" i="345"/>
  <c r="R59" i="345"/>
  <c r="N58" i="345"/>
  <c r="AI55" i="345"/>
  <c r="U60" i="345"/>
  <c r="AB62" i="345"/>
  <c r="AJ55" i="345"/>
  <c r="P58" i="345"/>
  <c r="AB58" i="345"/>
  <c r="U56" i="345"/>
  <c r="AI60" i="345"/>
  <c r="AD58" i="345"/>
  <c r="AJ60" i="345"/>
  <c r="W56" i="345"/>
  <c r="AE58" i="345"/>
  <c r="AK60" i="345"/>
  <c r="X56" i="345"/>
  <c r="AB57" i="345"/>
  <c r="AI59" i="345"/>
  <c r="AL60" i="345"/>
  <c r="U55" i="345"/>
  <c r="AJ59" i="345"/>
  <c r="N62" i="345"/>
  <c r="AD57" i="345"/>
  <c r="AK59" i="345"/>
  <c r="W55" i="345"/>
  <c r="AE57" i="345"/>
  <c r="AI58" i="345"/>
  <c r="AL59" i="345"/>
  <c r="P62" i="345"/>
  <c r="X55" i="345"/>
  <c r="AB56" i="345"/>
  <c r="AJ58" i="345"/>
  <c r="Q62" i="345"/>
  <c r="AK58" i="345"/>
  <c r="N61" i="345"/>
  <c r="AD56" i="345"/>
  <c r="AL58" i="345"/>
  <c r="AE56" i="345"/>
  <c r="AI57" i="345"/>
  <c r="P61" i="345"/>
  <c r="AB55" i="345"/>
  <c r="AJ57" i="345"/>
  <c r="N60" i="345"/>
  <c r="Q61" i="345"/>
  <c r="U62" i="345"/>
  <c r="AK57" i="345"/>
  <c r="AD55" i="345"/>
  <c r="AL57" i="345"/>
  <c r="P60" i="345"/>
  <c r="W62" i="345"/>
  <c r="AE55" i="345"/>
  <c r="AI56" i="345"/>
  <c r="Q60" i="345"/>
  <c r="X62" i="345"/>
  <c r="L58" i="345"/>
  <c r="AK55" i="345"/>
  <c r="Q58" i="345"/>
  <c r="W60" i="345"/>
  <c r="AD62" i="345"/>
  <c r="AL55" i="345"/>
  <c r="N57" i="345"/>
  <c r="U59" i="345"/>
  <c r="X60" i="345"/>
  <c r="AE62" i="345"/>
  <c r="AB61" i="345"/>
  <c r="P57" i="345"/>
  <c r="W59" i="345"/>
  <c r="Q57" i="345"/>
  <c r="U58" i="345"/>
  <c r="X59" i="345"/>
  <c r="AD61" i="345"/>
  <c r="N56" i="345"/>
  <c r="AB60" i="345"/>
  <c r="AE61" i="345"/>
  <c r="AI62" i="345"/>
  <c r="W58" i="345"/>
  <c r="AJ62" i="345"/>
  <c r="P56" i="345"/>
  <c r="X58" i="345"/>
  <c r="AD60" i="345"/>
  <c r="AK62" i="345"/>
  <c r="L44" i="345"/>
  <c r="N41" i="345"/>
  <c r="AJ46" i="345"/>
  <c r="P41" i="345"/>
  <c r="AK46" i="345"/>
  <c r="Q41" i="345"/>
  <c r="Y43" i="345"/>
  <c r="AL46" i="345"/>
  <c r="P43" i="345"/>
  <c r="X43" i="345"/>
  <c r="AM46" i="345"/>
  <c r="AG43" i="345"/>
  <c r="N43" i="345"/>
  <c r="AD47" i="345"/>
  <c r="AG44" i="345"/>
  <c r="AE47" i="345"/>
  <c r="P42" i="345"/>
  <c r="R43" i="345"/>
  <c r="AD46" i="345"/>
  <c r="AL41" i="345"/>
  <c r="R42" i="345"/>
  <c r="U44" i="345"/>
  <c r="W44" i="345"/>
  <c r="Y44" i="345"/>
  <c r="X45" i="345"/>
  <c r="Q44" i="345"/>
  <c r="W45" i="345"/>
  <c r="S45" i="345"/>
  <c r="AI45" i="345"/>
  <c r="AJ45" i="345"/>
  <c r="AK45" i="345"/>
  <c r="AL45" i="345"/>
  <c r="R40" i="345"/>
  <c r="W41" i="345"/>
  <c r="AK44" i="345"/>
  <c r="AE44" i="345"/>
  <c r="AF44" i="345"/>
  <c r="X41" i="345"/>
  <c r="P47" i="345"/>
  <c r="U40" i="345"/>
  <c r="Y41" i="345"/>
  <c r="Q47" i="345"/>
  <c r="R47" i="345"/>
  <c r="W40" i="345"/>
  <c r="AE42" i="345"/>
  <c r="X40" i="345"/>
  <c r="AB41" i="345"/>
  <c r="AF42" i="345"/>
  <c r="AJ43" i="345"/>
  <c r="U47" i="345"/>
  <c r="AD41" i="345"/>
  <c r="AE41" i="345"/>
  <c r="AI42" i="345"/>
  <c r="W47" i="345"/>
  <c r="AB40" i="345"/>
  <c r="AJ42" i="345"/>
  <c r="X47" i="345"/>
  <c r="AK42" i="345"/>
  <c r="AD40" i="345"/>
  <c r="AL42" i="345"/>
  <c r="AE40" i="345"/>
  <c r="AI41" i="345"/>
  <c r="N44" i="345"/>
  <c r="W46" i="345"/>
  <c r="AJ41" i="345"/>
  <c r="U45" i="345"/>
  <c r="X46" i="345"/>
  <c r="AB47" i="345"/>
  <c r="AG40" i="345"/>
  <c r="AK41" i="345"/>
  <c r="P44" i="345"/>
  <c r="Y46" i="345"/>
  <c r="AB43" i="345"/>
  <c r="AD43" i="345"/>
  <c r="AE43" i="345"/>
  <c r="Q46" i="345"/>
  <c r="R46" i="345"/>
  <c r="AI40" i="345"/>
  <c r="AJ40" i="345"/>
  <c r="AB46" i="345"/>
  <c r="AK40" i="345"/>
  <c r="Z45" i="345"/>
  <c r="AC45" i="345" s="1"/>
  <c r="AG47" i="345"/>
  <c r="U42" i="345"/>
  <c r="W42" i="345"/>
  <c r="AM40" i="345"/>
  <c r="AI47" i="345"/>
  <c r="X42" i="345"/>
  <c r="Y42" i="345"/>
  <c r="AB42" i="345"/>
  <c r="AI43" i="345"/>
  <c r="AK43" i="345"/>
  <c r="Q45" i="345"/>
  <c r="R45" i="345"/>
  <c r="AE46" i="345"/>
  <c r="AJ47" i="345"/>
  <c r="U43" i="345"/>
  <c r="AD45" i="345"/>
  <c r="AG46" i="345"/>
  <c r="AK47" i="345"/>
  <c r="N40" i="345"/>
  <c r="P40" i="345"/>
  <c r="AI44" i="345"/>
  <c r="AJ44" i="345"/>
  <c r="AL44" i="345"/>
  <c r="P46" i="345"/>
  <c r="N45" i="345"/>
  <c r="P45" i="345"/>
  <c r="AE45" i="345"/>
  <c r="AL47" i="345"/>
  <c r="AB44" i="345"/>
  <c r="AD44" i="345"/>
  <c r="AL43" i="345"/>
  <c r="AB45" i="345"/>
  <c r="L39" i="345"/>
  <c r="S36" i="345"/>
  <c r="AG52" i="345"/>
  <c r="AG34" i="345"/>
  <c r="S30" i="345"/>
  <c r="AG39" i="345"/>
  <c r="S29" i="345"/>
  <c r="AG35" i="345"/>
  <c r="AG30" i="345"/>
  <c r="Z54" i="345"/>
  <c r="AC54" i="345" s="1"/>
  <c r="S48" i="345"/>
  <c r="Z31" i="345"/>
  <c r="AC31" i="345" s="1"/>
  <c r="AG31" i="345"/>
  <c r="L54" i="345"/>
  <c r="Z27" i="345"/>
  <c r="AC27" i="345" s="1"/>
  <c r="Z36" i="345"/>
  <c r="AC36" i="345" s="1"/>
  <c r="L28" i="345"/>
  <c r="S54" i="345"/>
  <c r="Z37" i="345"/>
  <c r="AC37" i="345" s="1"/>
  <c r="AG33" i="345"/>
  <c r="S50" i="345"/>
  <c r="AG29" i="345"/>
  <c r="AG50" i="345"/>
  <c r="AG38" i="345"/>
  <c r="S28" i="345"/>
  <c r="Z53" i="345"/>
  <c r="AC53" i="345" s="1"/>
  <c r="L35" i="345"/>
  <c r="R30" i="345"/>
  <c r="AE51" i="345"/>
  <c r="AE39" i="345"/>
  <c r="L33" i="345"/>
  <c r="L49" i="345"/>
  <c r="S53" i="345"/>
  <c r="S37" i="345"/>
  <c r="Z33" i="345"/>
  <c r="AC33" i="345" s="1"/>
  <c r="S49" i="345"/>
  <c r="AK33" i="345"/>
  <c r="R31" i="345"/>
  <c r="AF54" i="345"/>
  <c r="Z28" i="345"/>
  <c r="AC28" i="345" s="1"/>
  <c r="Z35" i="345"/>
  <c r="AC35" i="345" s="1"/>
  <c r="S39" i="345"/>
  <c r="Z51" i="345"/>
  <c r="AC51" i="345" s="1"/>
  <c r="AJ53" i="345"/>
  <c r="AK30" i="345"/>
  <c r="L32" i="345"/>
  <c r="Z39" i="345"/>
  <c r="AC39" i="345" s="1"/>
  <c r="AF51" i="345"/>
  <c r="S32" i="345"/>
  <c r="AF39" i="345"/>
  <c r="AJ30" i="345"/>
  <c r="Z29" i="345"/>
  <c r="AC29" i="345" s="1"/>
  <c r="Z48" i="345"/>
  <c r="AC48" i="345" s="1"/>
  <c r="AI30" i="345"/>
  <c r="AJ27" i="345"/>
  <c r="L37" i="345"/>
  <c r="L53" i="345"/>
  <c r="X49" i="345"/>
  <c r="Y49" i="345"/>
  <c r="Q50" i="345"/>
  <c r="R50" i="345"/>
  <c r="R29" i="345"/>
  <c r="AL31" i="345"/>
  <c r="AD34" i="345"/>
  <c r="AI48" i="345"/>
  <c r="AE34" i="345"/>
  <c r="AI36" i="345"/>
  <c r="N32" i="345"/>
  <c r="AF34" i="345"/>
  <c r="AJ36" i="345"/>
  <c r="AK36" i="345"/>
  <c r="N49" i="345"/>
  <c r="Q32" i="345"/>
  <c r="AL36" i="345"/>
  <c r="AM36" i="345"/>
  <c r="P49" i="345"/>
  <c r="Q49" i="345"/>
  <c r="AB51" i="345"/>
  <c r="Q30" i="345"/>
  <c r="Z32" i="345"/>
  <c r="AC32" i="345" s="1"/>
  <c r="S35" i="345"/>
  <c r="AD39" i="345"/>
  <c r="AK54" i="345"/>
  <c r="AM54" i="345"/>
  <c r="X36" i="345"/>
  <c r="W48" i="345"/>
  <c r="X48" i="345"/>
  <c r="AJ52" i="345"/>
  <c r="Y34" i="345"/>
  <c r="AE50" i="345"/>
  <c r="AL38" i="345"/>
  <c r="AD35" i="345"/>
  <c r="AJ39" i="345"/>
  <c r="P52" i="345"/>
  <c r="AE35" i="345"/>
  <c r="AL39" i="345"/>
  <c r="AD49" i="345"/>
  <c r="S52" i="345"/>
  <c r="AM28" i="345"/>
  <c r="U48" i="345"/>
  <c r="AE52" i="345"/>
  <c r="W36" i="345"/>
  <c r="AK38" i="345"/>
  <c r="AK52" i="345"/>
  <c r="AM37" i="345"/>
  <c r="W52" i="345"/>
  <c r="AK28" i="345"/>
  <c r="AB52" i="345"/>
  <c r="N29" i="345"/>
  <c r="AI52" i="345"/>
  <c r="P29" i="345"/>
  <c r="W34" i="345"/>
  <c r="AI38" i="345"/>
  <c r="Q29" i="345"/>
  <c r="AD28" i="345"/>
  <c r="AL30" i="345"/>
  <c r="L36" i="345"/>
  <c r="L38" i="345"/>
  <c r="L48" i="345"/>
  <c r="X52" i="345"/>
  <c r="AB34" i="345"/>
  <c r="X37" i="345"/>
  <c r="AB35" i="345"/>
  <c r="Y37" i="345"/>
  <c r="AI39" i="345"/>
  <c r="AB49" i="345"/>
  <c r="AE49" i="345"/>
  <c r="AE28" i="345"/>
  <c r="L31" i="345"/>
  <c r="AI33" i="345"/>
  <c r="L50" i="345"/>
  <c r="Y52" i="345"/>
  <c r="AD54" i="345"/>
  <c r="AE36" i="345"/>
  <c r="AF50" i="345"/>
  <c r="AL52" i="345"/>
  <c r="AM31" i="345"/>
  <c r="AF36" i="345"/>
  <c r="AM38" i="345"/>
  <c r="AL37" i="345"/>
  <c r="AF49" i="345"/>
  <c r="AF28" i="345"/>
  <c r="Z52" i="345"/>
  <c r="AC52" i="345" s="1"/>
  <c r="AE54" i="345"/>
  <c r="P28" i="345"/>
  <c r="Q28" i="345"/>
  <c r="U32" i="345"/>
  <c r="W32" i="345"/>
  <c r="X32" i="345"/>
  <c r="N39" i="345"/>
  <c r="N31" i="345"/>
  <c r="P31" i="345"/>
  <c r="U31" i="345"/>
  <c r="W31" i="345"/>
  <c r="Q27" i="345"/>
  <c r="Y31" i="345"/>
  <c r="R27" i="345"/>
  <c r="P34" i="345"/>
  <c r="Q34" i="345"/>
  <c r="R34" i="345"/>
  <c r="U36" i="345"/>
  <c r="U28" i="345"/>
  <c r="AB31" i="345"/>
  <c r="AI34" i="345"/>
  <c r="AI50" i="345"/>
  <c r="N54" i="345"/>
  <c r="U30" i="345"/>
  <c r="AD31" i="345"/>
  <c r="AJ34" i="345"/>
  <c r="AJ50" i="345"/>
  <c r="AE31" i="345"/>
  <c r="AK34" i="345"/>
  <c r="AK50" i="345"/>
  <c r="P54" i="345"/>
  <c r="W30" i="345"/>
  <c r="AL34" i="345"/>
  <c r="N38" i="345"/>
  <c r="AL50" i="345"/>
  <c r="Q54" i="345"/>
  <c r="X30" i="345"/>
  <c r="AB33" i="345"/>
  <c r="P38" i="345"/>
  <c r="L27" i="345"/>
  <c r="AD33" i="345"/>
  <c r="Q38" i="345"/>
  <c r="W54" i="345"/>
  <c r="Y54" i="345"/>
  <c r="X54" i="345"/>
  <c r="AF30" i="345"/>
  <c r="AD30" i="345"/>
  <c r="AE30" i="345"/>
  <c r="AE33" i="345"/>
  <c r="R51" i="345"/>
  <c r="Q51" i="345"/>
  <c r="P51" i="345"/>
  <c r="N51" i="345"/>
  <c r="N27" i="345"/>
  <c r="AB30" i="345"/>
  <c r="X38" i="345"/>
  <c r="Y38" i="345"/>
  <c r="W38" i="345"/>
  <c r="U38" i="345"/>
  <c r="AL33" i="345"/>
  <c r="AM33" i="345"/>
  <c r="Y28" i="345"/>
  <c r="X28" i="345"/>
  <c r="Y27" i="345"/>
  <c r="U27" i="345"/>
  <c r="X27" i="345"/>
  <c r="W27" i="345"/>
  <c r="AI49" i="345"/>
  <c r="N53" i="345"/>
  <c r="U29" i="345"/>
  <c r="N37" i="345"/>
  <c r="AB48" i="345"/>
  <c r="AM49" i="345"/>
  <c r="AI51" i="345"/>
  <c r="AL32" i="345"/>
  <c r="AK32" i="345"/>
  <c r="AJ32" i="345"/>
  <c r="AM32" i="345"/>
  <c r="AI32" i="345"/>
  <c r="AJ51" i="345"/>
  <c r="P53" i="345"/>
  <c r="AJ49" i="345"/>
  <c r="AK49" i="345"/>
  <c r="W29" i="345"/>
  <c r="AI35" i="345"/>
  <c r="P37" i="345"/>
  <c r="AD48" i="345"/>
  <c r="AK51" i="345"/>
  <c r="Q53" i="345"/>
  <c r="Y29" i="345"/>
  <c r="AB32" i="345"/>
  <c r="AK35" i="345"/>
  <c r="P39" i="345"/>
  <c r="AF48" i="345"/>
  <c r="AM51" i="345"/>
  <c r="AJ35" i="345"/>
  <c r="Q37" i="345"/>
  <c r="AL51" i="345"/>
  <c r="N28" i="345"/>
  <c r="AL35" i="345"/>
  <c r="Q39" i="345"/>
  <c r="AD32" i="345"/>
  <c r="AK48" i="345"/>
  <c r="AM48" i="345"/>
  <c r="AL48" i="345"/>
  <c r="AE32" i="345"/>
  <c r="Q52" i="345"/>
  <c r="R52" i="345"/>
  <c r="X39" i="345"/>
  <c r="Y39" i="345"/>
  <c r="AJ48" i="345"/>
  <c r="N52" i="345"/>
  <c r="X31" i="345"/>
  <c r="AG32" i="345"/>
  <c r="R36" i="345"/>
  <c r="P36" i="345"/>
  <c r="Q36" i="345"/>
  <c r="U39" i="345"/>
  <c r="U53" i="345"/>
  <c r="AB29" i="345"/>
  <c r="N35" i="345"/>
  <c r="N50" i="345"/>
  <c r="W53" i="345"/>
  <c r="AD29" i="345"/>
  <c r="AJ31" i="345"/>
  <c r="X53" i="345"/>
  <c r="AI31" i="345"/>
  <c r="U37" i="345"/>
  <c r="P35" i="345"/>
  <c r="AE29" i="345"/>
  <c r="Q35" i="345"/>
  <c r="Z38" i="345"/>
  <c r="AC38" i="345" s="1"/>
  <c r="S51" i="345"/>
  <c r="U35" i="345"/>
  <c r="AD27" i="345"/>
  <c r="AG28" i="345"/>
  <c r="AJ29" i="345"/>
  <c r="P33" i="345"/>
  <c r="S34" i="345"/>
  <c r="AB37" i="345"/>
  <c r="AE38" i="345"/>
  <c r="U50" i="345"/>
  <c r="X51" i="345"/>
  <c r="AD53" i="345"/>
  <c r="AG54" i="345"/>
  <c r="AB53" i="345"/>
  <c r="AD38" i="345"/>
  <c r="AE27" i="345"/>
  <c r="AK29" i="345"/>
  <c r="Q33" i="345"/>
  <c r="W35" i="345"/>
  <c r="AF38" i="345"/>
  <c r="P48" i="345"/>
  <c r="Y51" i="345"/>
  <c r="AE53" i="345"/>
  <c r="N33" i="345"/>
  <c r="AF27" i="345"/>
  <c r="AI28" i="345"/>
  <c r="AL29" i="345"/>
  <c r="U34" i="345"/>
  <c r="X35" i="345"/>
  <c r="AD37" i="345"/>
  <c r="Q48" i="345"/>
  <c r="W50" i="345"/>
  <c r="AI54" i="345"/>
  <c r="AI29" i="345"/>
  <c r="AG27" i="345"/>
  <c r="AJ28" i="345"/>
  <c r="P32" i="345"/>
  <c r="S33" i="345"/>
  <c r="AB36" i="345"/>
  <c r="AE37" i="345"/>
  <c r="AK39" i="345"/>
  <c r="R48" i="345"/>
  <c r="U49" i="345"/>
  <c r="X50" i="345"/>
  <c r="AD52" i="345"/>
  <c r="AG53" i="345"/>
  <c r="AJ54" i="345"/>
  <c r="U51" i="345"/>
  <c r="AI27" i="345"/>
  <c r="L30" i="345"/>
  <c r="U33" i="345"/>
  <c r="AG37" i="345"/>
  <c r="Z50" i="345"/>
  <c r="AC50" i="345" s="1"/>
  <c r="AI53" i="345"/>
  <c r="AK27" i="345"/>
  <c r="N30" i="345"/>
  <c r="W33" i="345"/>
  <c r="AI37" i="345"/>
  <c r="AB50" i="345"/>
  <c r="AK53" i="345"/>
  <c r="AL27" i="345"/>
  <c r="X33" i="345"/>
  <c r="AJ37" i="345"/>
  <c r="AL53" i="345"/>
  <c r="AJ32" i="341"/>
  <c r="AK40" i="341"/>
  <c r="U44" i="341"/>
  <c r="AG59" i="341"/>
  <c r="W66" i="341"/>
  <c r="AK27" i="344"/>
  <c r="AM29" i="344"/>
  <c r="X33" i="344"/>
  <c r="AF35" i="344"/>
  <c r="L38" i="344"/>
  <c r="AD39" i="344"/>
  <c r="AB41" i="344"/>
  <c r="AD45" i="344"/>
  <c r="W49" i="344"/>
  <c r="R53" i="344"/>
  <c r="P55" i="344"/>
  <c r="U57" i="344"/>
  <c r="AE60" i="344"/>
  <c r="AB62" i="344"/>
  <c r="AF64" i="344"/>
  <c r="C66" i="337"/>
  <c r="C29" i="338"/>
  <c r="C58" i="338"/>
  <c r="C33" i="340"/>
  <c r="C50" i="340"/>
  <c r="AD28" i="343"/>
  <c r="C64" i="337"/>
  <c r="C36" i="338"/>
  <c r="C48" i="338"/>
  <c r="C28" i="340"/>
  <c r="C45" i="340"/>
  <c r="AD36" i="343"/>
  <c r="AI59" i="341"/>
  <c r="Y62" i="341"/>
  <c r="AM27" i="344"/>
  <c r="Z31" i="344"/>
  <c r="AC31" i="344" s="1"/>
  <c r="Z33" i="344"/>
  <c r="AC33" i="344" s="1"/>
  <c r="AM35" i="344"/>
  <c r="N38" i="344"/>
  <c r="AF39" i="344"/>
  <c r="AE41" i="344"/>
  <c r="AG43" i="344"/>
  <c r="AG45" i="344"/>
  <c r="Z51" i="344"/>
  <c r="AC51" i="344" s="1"/>
  <c r="S55" i="344"/>
  <c r="W57" i="344"/>
  <c r="AF62" i="344"/>
  <c r="AL64" i="344"/>
  <c r="AK59" i="341"/>
  <c r="AF41" i="344"/>
  <c r="X53" i="344"/>
  <c r="Y57" i="344"/>
  <c r="AM64" i="344"/>
  <c r="AB33" i="344"/>
  <c r="P38" i="344"/>
  <c r="AL39" i="344"/>
  <c r="AI43" i="344"/>
  <c r="AI45" i="344"/>
  <c r="AI47" i="344"/>
  <c r="AB51" i="344"/>
  <c r="P28" i="344"/>
  <c r="AE33" i="344"/>
  <c r="S36" i="344"/>
  <c r="Q38" i="344"/>
  <c r="AM39" i="344"/>
  <c r="L42" i="344"/>
  <c r="AJ43" i="344"/>
  <c r="AJ45" i="344"/>
  <c r="AJ47" i="344"/>
  <c r="Z53" i="344"/>
  <c r="AC53" i="344" s="1"/>
  <c r="W55" i="344"/>
  <c r="C57" i="338"/>
  <c r="C42" i="338"/>
  <c r="C49" i="339"/>
  <c r="AD40" i="343"/>
  <c r="C32" i="339"/>
  <c r="C66" i="340"/>
  <c r="C32" i="338"/>
  <c r="C37" i="337"/>
  <c r="C59" i="337"/>
  <c r="C41" i="338"/>
  <c r="C29" i="339"/>
  <c r="C36" i="339"/>
  <c r="C46" i="339"/>
  <c r="C38" i="340"/>
  <c r="C65" i="340"/>
  <c r="C58" i="337"/>
  <c r="C41" i="339"/>
  <c r="AM59" i="341"/>
  <c r="C31" i="337"/>
  <c r="C36" i="337"/>
  <c r="C48" i="337"/>
  <c r="C65" i="339"/>
  <c r="C56" i="338"/>
  <c r="C31" i="339"/>
  <c r="C38" i="339"/>
  <c r="C48" i="339"/>
  <c r="C40" i="340"/>
  <c r="C67" i="340"/>
  <c r="AD46" i="343"/>
  <c r="AL55" i="341"/>
  <c r="AI37" i="341"/>
  <c r="AM44" i="341"/>
  <c r="U36" i="344"/>
  <c r="N42" i="344"/>
  <c r="AB53" i="344"/>
  <c r="R65" i="344"/>
  <c r="AI33" i="341"/>
  <c r="AM41" i="341"/>
  <c r="U32" i="344"/>
  <c r="W38" i="344"/>
  <c r="N40" i="344"/>
  <c r="AD53" i="344"/>
  <c r="S65" i="344"/>
  <c r="U60" i="341"/>
  <c r="AM33" i="344"/>
  <c r="W36" i="344"/>
  <c r="X38" i="344"/>
  <c r="P42" i="344"/>
  <c r="L44" i="344"/>
  <c r="L46" i="344"/>
  <c r="N48" i="344"/>
  <c r="AE53" i="344"/>
  <c r="AE55" i="344"/>
  <c r="AB61" i="344"/>
  <c r="C28" i="338"/>
  <c r="C56" i="339"/>
  <c r="C57" i="340"/>
  <c r="AD38" i="343"/>
  <c r="AD51" i="343"/>
  <c r="Z32" i="344"/>
  <c r="AC32" i="344" s="1"/>
  <c r="L34" i="344"/>
  <c r="X36" i="344"/>
  <c r="Y38" i="344"/>
  <c r="Q42" i="344"/>
  <c r="L52" i="344"/>
  <c r="C57" i="337"/>
  <c r="C31" i="338"/>
  <c r="C35" i="340"/>
  <c r="C38" i="338"/>
  <c r="C50" i="338"/>
  <c r="C28" i="339"/>
  <c r="C45" i="339"/>
  <c r="C30" i="340"/>
  <c r="C47" i="340"/>
  <c r="C56" i="337"/>
  <c r="C45" i="338"/>
  <c r="AD30" i="343"/>
  <c r="C33" i="337"/>
  <c r="C38" i="337"/>
  <c r="C50" i="337"/>
  <c r="C67" i="339"/>
  <c r="AI49" i="341"/>
  <c r="Y60" i="341"/>
  <c r="AB32" i="344"/>
  <c r="AF38" i="344"/>
  <c r="S42" i="344"/>
  <c r="R48" i="344"/>
  <c r="N52" i="344"/>
  <c r="AF61" i="344"/>
  <c r="X65" i="344"/>
  <c r="AG38" i="341"/>
  <c r="R34" i="344"/>
  <c r="P44" i="344"/>
  <c r="P46" i="344"/>
  <c r="AJ57" i="344"/>
  <c r="AG59" i="344"/>
  <c r="AG61" i="344"/>
  <c r="AI63" i="344"/>
  <c r="Y65" i="344"/>
  <c r="Z28" i="344"/>
  <c r="AC28" i="344" s="1"/>
  <c r="S34" i="344"/>
  <c r="AJ63" i="344"/>
  <c r="C30" i="339"/>
  <c r="C44" i="340"/>
  <c r="AI38" i="341"/>
  <c r="AG53" i="341"/>
  <c r="S64" i="341"/>
  <c r="C33" i="339"/>
  <c r="C40" i="339"/>
  <c r="C50" i="339"/>
  <c r="C57" i="339"/>
  <c r="C42" i="340"/>
  <c r="C28" i="337"/>
  <c r="C45" i="337"/>
  <c r="C33" i="338"/>
  <c r="C37" i="340"/>
  <c r="C35" i="338"/>
  <c r="C40" i="338"/>
  <c r="C47" i="339"/>
  <c r="C32" i="340"/>
  <c r="C49" i="340"/>
  <c r="C47" i="338"/>
  <c r="C30" i="338"/>
  <c r="C59" i="340"/>
  <c r="AD45" i="343"/>
  <c r="AL38" i="341"/>
  <c r="AJ34" i="341"/>
  <c r="AM38" i="341"/>
  <c r="R46" i="341"/>
  <c r="AI53" i="341"/>
  <c r="AG28" i="344"/>
  <c r="AF30" i="344"/>
  <c r="AG32" i="344"/>
  <c r="AM36" i="344"/>
  <c r="AK38" i="344"/>
  <c r="AK34" i="341"/>
  <c r="AG42" i="341"/>
  <c r="AJ53" i="341"/>
  <c r="X64" i="341"/>
  <c r="AG30" i="344"/>
  <c r="AL38" i="344"/>
  <c r="AJ40" i="344"/>
  <c r="AB52" i="344"/>
  <c r="AL59" i="344"/>
  <c r="AL61" i="344"/>
  <c r="N64" i="344"/>
  <c r="AM34" i="341"/>
  <c r="AK53" i="341"/>
  <c r="AK40" i="344"/>
  <c r="AB42" i="344"/>
  <c r="AF44" i="344"/>
  <c r="AI50" i="344"/>
  <c r="AD52" i="344"/>
  <c r="AB54" i="344"/>
  <c r="L60" i="344"/>
  <c r="AI42" i="341"/>
  <c r="Z46" i="341"/>
  <c r="AC46" i="341" s="1"/>
  <c r="AM53" i="341"/>
  <c r="S27" i="344"/>
  <c r="AI30" i="344"/>
  <c r="AK32" i="344"/>
  <c r="P37" i="344"/>
  <c r="L39" i="344"/>
  <c r="L62" i="344"/>
  <c r="AF46" i="341"/>
  <c r="U27" i="344"/>
  <c r="AL30" i="344"/>
  <c r="AM32" i="344"/>
  <c r="R37" i="344"/>
  <c r="N39" i="344"/>
  <c r="S54" i="341"/>
  <c r="AI61" i="341"/>
  <c r="AM30" i="344"/>
  <c r="L33" i="344"/>
  <c r="S35" i="344"/>
  <c r="S37" i="344"/>
  <c r="L51" i="344"/>
  <c r="AI52" i="344"/>
  <c r="Q60" i="344"/>
  <c r="P62" i="344"/>
  <c r="U64" i="344"/>
  <c r="U54" i="341"/>
  <c r="AB29" i="344"/>
  <c r="U35" i="344"/>
  <c r="U37" i="344"/>
  <c r="S43" i="344"/>
  <c r="N51" i="344"/>
  <c r="X58" i="344"/>
  <c r="R62" i="344"/>
  <c r="W64" i="344"/>
  <c r="AD66" i="344"/>
  <c r="C30" i="337"/>
  <c r="C49" i="337"/>
  <c r="C59" i="338"/>
  <c r="C32" i="337"/>
  <c r="C41" i="340"/>
  <c r="C64" i="340"/>
  <c r="AD34" i="343"/>
  <c r="C39" i="338"/>
  <c r="C34" i="339"/>
  <c r="C44" i="339"/>
  <c r="C51" i="339"/>
  <c r="C36" i="340"/>
  <c r="AD42" i="343"/>
  <c r="W54" i="341"/>
  <c r="Q33" i="344"/>
  <c r="W35" i="344"/>
  <c r="Y37" i="344"/>
  <c r="U43" i="344"/>
  <c r="P51" i="344"/>
  <c r="L53" i="344"/>
  <c r="AL54" i="344"/>
  <c r="Z58" i="344"/>
  <c r="AC58" i="344" s="1"/>
  <c r="X60" i="344"/>
  <c r="Y64" i="344"/>
  <c r="Y54" i="341"/>
  <c r="AD27" i="344"/>
  <c r="AI29" i="344"/>
  <c r="R33" i="344"/>
  <c r="X35" i="344"/>
  <c r="Q51" i="344"/>
  <c r="X62" i="344"/>
  <c r="C42" i="337"/>
  <c r="C44" i="337"/>
  <c r="AD31" i="343"/>
  <c r="AB47" i="341"/>
  <c r="AJ51" i="341"/>
  <c r="Q62" i="341"/>
  <c r="Q66" i="341"/>
  <c r="AE27" i="344"/>
  <c r="R31" i="344"/>
  <c r="Y41" i="344"/>
  <c r="W43" i="344"/>
  <c r="Y45" i="344"/>
  <c r="AB58" i="344"/>
  <c r="Z60" i="344"/>
  <c r="AC60" i="344" s="1"/>
  <c r="Y62" i="344"/>
  <c r="AJ66" i="344"/>
  <c r="C44" i="338"/>
  <c r="C27" i="338"/>
  <c r="C51" i="338"/>
  <c r="C31" i="340"/>
  <c r="C48" i="340"/>
  <c r="C58" i="340"/>
  <c r="C34" i="338"/>
  <c r="C46" i="338"/>
  <c r="C66" i="339"/>
  <c r="C39" i="337"/>
  <c r="C64" i="339"/>
  <c r="C27" i="337"/>
  <c r="C51" i="337"/>
  <c r="C66" i="338"/>
  <c r="C39" i="339"/>
  <c r="AD39" i="343"/>
  <c r="AG32" i="341"/>
  <c r="AG54" i="341"/>
  <c r="S31" i="344"/>
  <c r="Z62" i="344"/>
  <c r="AC62" i="344" s="1"/>
  <c r="C29" i="337"/>
  <c r="C34" i="337"/>
  <c r="C46" i="337"/>
  <c r="C64" i="338"/>
  <c r="C58" i="339"/>
  <c r="C56" i="340"/>
  <c r="AD58" i="343"/>
  <c r="U46" i="341"/>
  <c r="Q50" i="341"/>
  <c r="S45" i="341"/>
  <c r="P58" i="341"/>
  <c r="AE58" i="341"/>
  <c r="AF58" i="341"/>
  <c r="AG57" i="341"/>
  <c r="AL57" i="341"/>
  <c r="AM57" i="341"/>
  <c r="AE56" i="341"/>
  <c r="U26" i="341"/>
  <c r="Q29" i="341"/>
  <c r="AB39" i="341"/>
  <c r="W26" i="341"/>
  <c r="S30" i="341"/>
  <c r="Z40" i="341"/>
  <c r="AC40" i="341" s="1"/>
  <c r="S36" i="341"/>
  <c r="U38" i="341"/>
  <c r="Q27" i="341"/>
  <c r="AD34" i="341"/>
  <c r="W38" i="341"/>
  <c r="Y26" i="341"/>
  <c r="S27" i="341"/>
  <c r="Y38" i="341"/>
  <c r="N39" i="341"/>
  <c r="U28" i="341"/>
  <c r="N40" i="341"/>
  <c r="W27" i="341"/>
  <c r="W31" i="341"/>
  <c r="Y27" i="341"/>
  <c r="Y28" i="341"/>
  <c r="R40" i="341"/>
  <c r="AE34" i="341"/>
  <c r="AD28" i="341"/>
  <c r="X32" i="341"/>
  <c r="U35" i="341"/>
  <c r="AD39" i="341"/>
  <c r="W29" i="341"/>
  <c r="U30" i="341"/>
  <c r="Q37" i="341"/>
  <c r="Q39" i="341"/>
  <c r="AE39" i="341"/>
  <c r="AE41" i="341"/>
  <c r="S28" i="341"/>
  <c r="Y29" i="341"/>
  <c r="Q31" i="341"/>
  <c r="AE32" i="341"/>
  <c r="W34" i="341"/>
  <c r="W35" i="341"/>
  <c r="U36" i="341"/>
  <c r="Y30" i="341"/>
  <c r="S31" i="341"/>
  <c r="Y35" i="341"/>
  <c r="U39" i="341"/>
  <c r="W40" i="341"/>
  <c r="N41" i="341"/>
  <c r="X36" i="341"/>
  <c r="W37" i="341"/>
  <c r="AD30" i="341"/>
  <c r="U31" i="341"/>
  <c r="Z39" i="341"/>
  <c r="AC39" i="341" s="1"/>
  <c r="Q41" i="341"/>
  <c r="S29" i="341"/>
  <c r="S35" i="341"/>
  <c r="Z26" i="344"/>
  <c r="AC26" i="344" s="1"/>
  <c r="S29" i="344"/>
  <c r="AG31" i="344"/>
  <c r="L32" i="344"/>
  <c r="Z34" i="344"/>
  <c r="AC34" i="344" s="1"/>
  <c r="S39" i="344"/>
  <c r="AG41" i="344"/>
  <c r="L43" i="344"/>
  <c r="S44" i="344"/>
  <c r="Q47" i="344"/>
  <c r="P47" i="344"/>
  <c r="N47" i="344"/>
  <c r="R47" i="344"/>
  <c r="AG53" i="344"/>
  <c r="Y54" i="344"/>
  <c r="W54" i="344"/>
  <c r="S54" i="344"/>
  <c r="Y59" i="344"/>
  <c r="X59" i="344"/>
  <c r="W59" i="344"/>
  <c r="S59" i="344"/>
  <c r="R61" i="344"/>
  <c r="Q61" i="344"/>
  <c r="P61" i="344"/>
  <c r="Y63" i="344"/>
  <c r="X63" i="344"/>
  <c r="W63" i="344"/>
  <c r="AM44" i="344"/>
  <c r="AK44" i="344"/>
  <c r="AG44" i="344"/>
  <c r="U46" i="344"/>
  <c r="S46" i="344"/>
  <c r="W46" i="344"/>
  <c r="AF56" i="344"/>
  <c r="AE56" i="344"/>
  <c r="AD56" i="344"/>
  <c r="Y66" i="344"/>
  <c r="X66" i="344"/>
  <c r="W66" i="344"/>
  <c r="S66" i="344"/>
  <c r="AI31" i="344"/>
  <c r="AJ34" i="344"/>
  <c r="AJ37" i="344"/>
  <c r="AL51" i="344"/>
  <c r="AK51" i="344"/>
  <c r="AI51" i="344"/>
  <c r="AM51" i="344"/>
  <c r="AB56" i="344"/>
  <c r="AL62" i="344"/>
  <c r="AK62" i="344"/>
  <c r="AJ62" i="344"/>
  <c r="AI62" i="344"/>
  <c r="AM62" i="344"/>
  <c r="U26" i="344"/>
  <c r="AK26" i="344"/>
  <c r="P27" i="344"/>
  <c r="AI28" i="344"/>
  <c r="N29" i="344"/>
  <c r="AD29" i="344"/>
  <c r="AB31" i="344"/>
  <c r="AJ31" i="344"/>
  <c r="W32" i="344"/>
  <c r="U34" i="344"/>
  <c r="AK34" i="344"/>
  <c r="P35" i="344"/>
  <c r="N36" i="344"/>
  <c r="AE36" i="344"/>
  <c r="AB37" i="344"/>
  <c r="AK37" i="344"/>
  <c r="W39" i="344"/>
  <c r="U40" i="344"/>
  <c r="AD40" i="344"/>
  <c r="AK41" i="344"/>
  <c r="AI42" i="344"/>
  <c r="AJ44" i="344"/>
  <c r="X46" i="344"/>
  <c r="Y47" i="344"/>
  <c r="X47" i="344"/>
  <c r="N49" i="344"/>
  <c r="L49" i="344"/>
  <c r="P49" i="344"/>
  <c r="AI49" i="344"/>
  <c r="U50" i="344"/>
  <c r="AJ51" i="344"/>
  <c r="X54" i="344"/>
  <c r="AM56" i="344"/>
  <c r="AL56" i="344"/>
  <c r="AK56" i="344"/>
  <c r="AG56" i="344"/>
  <c r="AL58" i="344"/>
  <c r="AK58" i="344"/>
  <c r="AJ58" i="344"/>
  <c r="AI58" i="344"/>
  <c r="AM58" i="344"/>
  <c r="Y61" i="344"/>
  <c r="X61" i="344"/>
  <c r="W61" i="344"/>
  <c r="S61" i="344"/>
  <c r="AF63" i="344"/>
  <c r="AE63" i="344"/>
  <c r="AD63" i="344"/>
  <c r="Z63" i="344"/>
  <c r="AC63" i="344" s="1"/>
  <c r="AD36" i="344"/>
  <c r="AJ41" i="344"/>
  <c r="U52" i="344"/>
  <c r="U66" i="344"/>
  <c r="N26" i="344"/>
  <c r="AD26" i="344"/>
  <c r="AL26" i="344"/>
  <c r="Q27" i="344"/>
  <c r="AG27" i="344"/>
  <c r="L28" i="344"/>
  <c r="AB28" i="344"/>
  <c r="AJ28" i="344"/>
  <c r="W29" i="344"/>
  <c r="AE29" i="344"/>
  <c r="Z30" i="344"/>
  <c r="AC30" i="344" s="1"/>
  <c r="U31" i="344"/>
  <c r="AK31" i="344"/>
  <c r="P32" i="344"/>
  <c r="X32" i="344"/>
  <c r="S33" i="344"/>
  <c r="AI33" i="344"/>
  <c r="N34" i="344"/>
  <c r="AD34" i="344"/>
  <c r="AL34" i="344"/>
  <c r="Q35" i="344"/>
  <c r="Z35" i="344"/>
  <c r="AC35" i="344" s="1"/>
  <c r="AI35" i="344"/>
  <c r="AF36" i="344"/>
  <c r="L37" i="344"/>
  <c r="AL37" i="344"/>
  <c r="S38" i="344"/>
  <c r="AB38" i="344"/>
  <c r="X39" i="344"/>
  <c r="AG39" i="344"/>
  <c r="AE40" i="344"/>
  <c r="L41" i="344"/>
  <c r="U41" i="344"/>
  <c r="AL41" i="344"/>
  <c r="AJ42" i="344"/>
  <c r="P43" i="344"/>
  <c r="Z44" i="344"/>
  <c r="AC44" i="344" s="1"/>
  <c r="AL44" i="344"/>
  <c r="Y46" i="344"/>
  <c r="AL46" i="344"/>
  <c r="AK46" i="344"/>
  <c r="AI46" i="344"/>
  <c r="AM46" i="344"/>
  <c r="U47" i="344"/>
  <c r="R54" i="344"/>
  <c r="Q54" i="344"/>
  <c r="AI56" i="344"/>
  <c r="U61" i="344"/>
  <c r="AB63" i="344"/>
  <c r="AM65" i="344"/>
  <c r="AL65" i="344"/>
  <c r="AK65" i="344"/>
  <c r="AJ65" i="344"/>
  <c r="AJ26" i="344"/>
  <c r="N43" i="344"/>
  <c r="K43" i="344" s="1"/>
  <c r="AM49" i="344"/>
  <c r="AL49" i="344"/>
  <c r="AJ49" i="344"/>
  <c r="AE65" i="344"/>
  <c r="AD65" i="344"/>
  <c r="AB65" i="344"/>
  <c r="AF65" i="344"/>
  <c r="W26" i="344"/>
  <c r="AE26" i="344"/>
  <c r="AM26" i="344"/>
  <c r="R27" i="344"/>
  <c r="Z27" i="344"/>
  <c r="AC27" i="344" s="1"/>
  <c r="AK28" i="344"/>
  <c r="P29" i="344"/>
  <c r="X29" i="344"/>
  <c r="AF29" i="344"/>
  <c r="AD31" i="344"/>
  <c r="AL31" i="344"/>
  <c r="Q32" i="344"/>
  <c r="Y32" i="344"/>
  <c r="AJ33" i="344"/>
  <c r="W34" i="344"/>
  <c r="AE34" i="344"/>
  <c r="AM34" i="344"/>
  <c r="R35" i="344"/>
  <c r="AJ35" i="344"/>
  <c r="P36" i="344"/>
  <c r="AD37" i="344"/>
  <c r="Y39" i="344"/>
  <c r="W40" i="344"/>
  <c r="AM41" i="344"/>
  <c r="AK42" i="344"/>
  <c r="Q43" i="344"/>
  <c r="AB43" i="344"/>
  <c r="Z43" i="344"/>
  <c r="AC43" i="344" s="1"/>
  <c r="AD43" i="344"/>
  <c r="R45" i="344"/>
  <c r="P45" i="344"/>
  <c r="L45" i="344"/>
  <c r="Q49" i="344"/>
  <c r="R52" i="344"/>
  <c r="Q52" i="344"/>
  <c r="N54" i="344"/>
  <c r="AJ56" i="344"/>
  <c r="R59" i="344"/>
  <c r="Q59" i="344"/>
  <c r="P59" i="344"/>
  <c r="Q63" i="344"/>
  <c r="P63" i="344"/>
  <c r="N63" i="344"/>
  <c r="R63" i="344"/>
  <c r="AI65" i="344"/>
  <c r="AB26" i="344"/>
  <c r="P26" i="344"/>
  <c r="X26" i="344"/>
  <c r="AI27" i="344"/>
  <c r="AD28" i="344"/>
  <c r="AL28" i="344"/>
  <c r="Q29" i="344"/>
  <c r="Y29" i="344"/>
  <c r="W31" i="344"/>
  <c r="AE31" i="344"/>
  <c r="R32" i="344"/>
  <c r="AK33" i="344"/>
  <c r="P34" i="344"/>
  <c r="X34" i="344"/>
  <c r="AF34" i="344"/>
  <c r="AK35" i="344"/>
  <c r="Q36" i="344"/>
  <c r="AF37" i="344"/>
  <c r="AD38" i="344"/>
  <c r="AI39" i="344"/>
  <c r="Y40" i="344"/>
  <c r="W41" i="344"/>
  <c r="AL42" i="344"/>
  <c r="AB44" i="344"/>
  <c r="N45" i="344"/>
  <c r="K45" i="344" s="1"/>
  <c r="W47" i="344"/>
  <c r="R49" i="344"/>
  <c r="R50" i="344"/>
  <c r="Q50" i="344"/>
  <c r="U53" i="344"/>
  <c r="S53" i="344"/>
  <c r="W53" i="344"/>
  <c r="X56" i="344"/>
  <c r="W56" i="344"/>
  <c r="U56" i="344"/>
  <c r="Y56" i="344"/>
  <c r="R57" i="344"/>
  <c r="Q57" i="344"/>
  <c r="P57" i="344"/>
  <c r="K57" i="344" s="1"/>
  <c r="L57" i="344"/>
  <c r="AL60" i="344"/>
  <c r="AK60" i="344"/>
  <c r="AJ60" i="344"/>
  <c r="AI60" i="344"/>
  <c r="AM60" i="344"/>
  <c r="W44" i="344"/>
  <c r="U44" i="344"/>
  <c r="Y44" i="344"/>
  <c r="Y52" i="344"/>
  <c r="W52" i="344"/>
  <c r="S52" i="344"/>
  <c r="AL53" i="344"/>
  <c r="AK53" i="344"/>
  <c r="AI53" i="344"/>
  <c r="AM53" i="344"/>
  <c r="AI44" i="344"/>
  <c r="Y50" i="344"/>
  <c r="W50" i="344"/>
  <c r="S50" i="344"/>
  <c r="AL35" i="344"/>
  <c r="R36" i="344"/>
  <c r="Z36" i="344"/>
  <c r="AC36" i="344" s="1"/>
  <c r="AI36" i="344"/>
  <c r="X37" i="344"/>
  <c r="AG37" i="344"/>
  <c r="AE38" i="344"/>
  <c r="AJ39" i="344"/>
  <c r="Q40" i="344"/>
  <c r="Z40" i="344"/>
  <c r="AC40" i="344" s="1"/>
  <c r="X41" i="344"/>
  <c r="U42" i="344"/>
  <c r="AD42" i="344"/>
  <c r="AE43" i="344"/>
  <c r="AD44" i="344"/>
  <c r="L47" i="344"/>
  <c r="AF47" i="344"/>
  <c r="AD47" i="344"/>
  <c r="Z47" i="344"/>
  <c r="AC47" i="344" s="1"/>
  <c r="AJ48" i="344"/>
  <c r="AI48" i="344"/>
  <c r="AG48" i="344"/>
  <c r="AK48" i="344"/>
  <c r="AE49" i="344"/>
  <c r="AD49" i="344"/>
  <c r="AB49" i="344"/>
  <c r="AF49" i="344"/>
  <c r="N50" i="344"/>
  <c r="K50" i="344" s="1"/>
  <c r="U51" i="344"/>
  <c r="S51" i="344"/>
  <c r="W51" i="344"/>
  <c r="P54" i="344"/>
  <c r="N57" i="344"/>
  <c r="L61" i="344"/>
  <c r="S63" i="344"/>
  <c r="R66" i="344"/>
  <c r="Q66" i="344"/>
  <c r="P66" i="344"/>
  <c r="N66" i="344"/>
  <c r="AB45" i="344"/>
  <c r="U48" i="344"/>
  <c r="AD55" i="344"/>
  <c r="W58" i="344"/>
  <c r="W60" i="344"/>
  <c r="W62" i="344"/>
  <c r="AK64" i="344"/>
  <c r="P65" i="344"/>
  <c r="AF45" i="344"/>
  <c r="AL47" i="344"/>
  <c r="Q48" i="344"/>
  <c r="Y48" i="344"/>
  <c r="AE50" i="344"/>
  <c r="AM50" i="344"/>
  <c r="AE52" i="344"/>
  <c r="AE54" i="344"/>
  <c r="Z55" i="344"/>
  <c r="AC55" i="344" s="1"/>
  <c r="X57" i="344"/>
  <c r="S58" i="344"/>
  <c r="K58" i="344" s="1"/>
  <c r="AE59" i="344"/>
  <c r="S60" i="344"/>
  <c r="AE61" i="344"/>
  <c r="S62" i="344"/>
  <c r="AL63" i="344"/>
  <c r="Q64" i="344"/>
  <c r="AG64" i="344"/>
  <c r="L65" i="344"/>
  <c r="AE66" i="344"/>
  <c r="AM66" i="344"/>
  <c r="AI64" i="344"/>
  <c r="U27" i="341"/>
  <c r="AK27" i="341"/>
  <c r="X28" i="341"/>
  <c r="AK28" i="341"/>
  <c r="U29" i="341"/>
  <c r="AK29" i="341"/>
  <c r="X30" i="341"/>
  <c r="AJ30" i="341"/>
  <c r="AI31" i="341"/>
  <c r="W32" i="341"/>
  <c r="AI32" i="341"/>
  <c r="S33" i="341"/>
  <c r="Q35" i="341"/>
  <c r="AG35" i="341"/>
  <c r="AG36" i="341"/>
  <c r="AE38" i="341"/>
  <c r="W39" i="341"/>
  <c r="P40" i="341"/>
  <c r="Y40" i="341"/>
  <c r="AD41" i="341"/>
  <c r="AF42" i="341"/>
  <c r="AM43" i="341"/>
  <c r="X44" i="341"/>
  <c r="AJ45" i="341"/>
  <c r="S48" i="341"/>
  <c r="Z50" i="341"/>
  <c r="AC50" i="341" s="1"/>
  <c r="R52" i="341"/>
  <c r="Z52" i="341"/>
  <c r="AC52" i="341" s="1"/>
  <c r="R54" i="341"/>
  <c r="Z54" i="341"/>
  <c r="AC54" i="341" s="1"/>
  <c r="AJ59" i="341"/>
  <c r="R60" i="341"/>
  <c r="Z60" i="341"/>
  <c r="AC60" i="341" s="1"/>
  <c r="P62" i="341"/>
  <c r="X62" i="341"/>
  <c r="Y64" i="341"/>
  <c r="AD65" i="341"/>
  <c r="AM28" i="341"/>
  <c r="AL30" i="341"/>
  <c r="Y32" i="341"/>
  <c r="AK32" i="341"/>
  <c r="U33" i="341"/>
  <c r="AK33" i="341"/>
  <c r="X34" i="341"/>
  <c r="AI35" i="341"/>
  <c r="W36" i="341"/>
  <c r="AI36" i="341"/>
  <c r="S37" i="341"/>
  <c r="AK39" i="341"/>
  <c r="S40" i="341"/>
  <c r="AM45" i="341"/>
  <c r="AD47" i="341"/>
  <c r="U48" i="341"/>
  <c r="AE50" i="341"/>
  <c r="AL51" i="341"/>
  <c r="AE52" i="341"/>
  <c r="AE54" i="341"/>
  <c r="AM55" i="341"/>
  <c r="AF56" i="341"/>
  <c r="AE60" i="341"/>
  <c r="Z62" i="341"/>
  <c r="AC62" i="341" s="1"/>
  <c r="Q64" i="341"/>
  <c r="X66" i="341"/>
  <c r="AM30" i="341"/>
  <c r="Y34" i="341"/>
  <c r="AK35" i="341"/>
  <c r="AJ36" i="341"/>
  <c r="P44" i="341"/>
  <c r="W46" i="341"/>
  <c r="AB51" i="341"/>
  <c r="AM51" i="341"/>
  <c r="U52" i="341"/>
  <c r="AF52" i="341"/>
  <c r="AF54" i="341"/>
  <c r="AF60" i="341"/>
  <c r="S62" i="341"/>
  <c r="Y66" i="341"/>
  <c r="AE28" i="341"/>
  <c r="AE30" i="341"/>
  <c r="Y31" i="341"/>
  <c r="S32" i="341"/>
  <c r="AD32" i="341"/>
  <c r="W33" i="341"/>
  <c r="AK36" i="341"/>
  <c r="U37" i="341"/>
  <c r="AK37" i="341"/>
  <c r="X38" i="341"/>
  <c r="AK38" i="341"/>
  <c r="S39" i="341"/>
  <c r="AM39" i="341"/>
  <c r="U40" i="341"/>
  <c r="X42" i="341"/>
  <c r="Y43" i="341"/>
  <c r="R44" i="341"/>
  <c r="X46" i="341"/>
  <c r="W48" i="341"/>
  <c r="AB55" i="341"/>
  <c r="AB61" i="341"/>
  <c r="P66" i="341"/>
  <c r="Z66" i="341"/>
  <c r="AC66" i="341" s="1"/>
  <c r="AG27" i="341"/>
  <c r="AG28" i="341"/>
  <c r="AG29" i="341"/>
  <c r="AG30" i="341"/>
  <c r="Y33" i="341"/>
  <c r="S34" i="341"/>
  <c r="AL36" i="341"/>
  <c r="AG45" i="341"/>
  <c r="Q46" i="341"/>
  <c r="Y46" i="341"/>
  <c r="S47" i="341"/>
  <c r="X48" i="341"/>
  <c r="P56" i="341"/>
  <c r="AF62" i="341"/>
  <c r="AD63" i="341"/>
  <c r="AD36" i="341"/>
  <c r="P48" i="341"/>
  <c r="P52" i="341"/>
  <c r="X52" i="341"/>
  <c r="P54" i="341"/>
  <c r="AD55" i="341"/>
  <c r="P60" i="341"/>
  <c r="AD61" i="341"/>
  <c r="AG62" i="341"/>
  <c r="W64" i="341"/>
  <c r="S66" i="341"/>
  <c r="AF66" i="341"/>
  <c r="AI27" i="341"/>
  <c r="AI28" i="341"/>
  <c r="AI29" i="341"/>
  <c r="Q33" i="341"/>
  <c r="AG33" i="341"/>
  <c r="AE36" i="341"/>
  <c r="Y37" i="341"/>
  <c r="AD38" i="341"/>
  <c r="L39" i="341"/>
  <c r="AG39" i="341"/>
  <c r="AE42" i="341"/>
  <c r="S43" i="341"/>
  <c r="AJ43" i="341"/>
  <c r="AI45" i="341"/>
  <c r="Q48" i="341"/>
  <c r="AD49" i="341"/>
  <c r="Y50" i="341"/>
  <c r="Q52" i="341"/>
  <c r="Q54" i="341"/>
  <c r="AG55" i="341"/>
  <c r="Q60" i="341"/>
  <c r="K57" i="341"/>
  <c r="AG63" i="341"/>
  <c r="AG65" i="341"/>
  <c r="AJ63" i="341"/>
  <c r="R64" i="341"/>
  <c r="Z64" i="341"/>
  <c r="AC64" i="341" s="1"/>
  <c r="AJ65" i="341"/>
  <c r="R66" i="341"/>
  <c r="AK63" i="341"/>
  <c r="AK65" i="341"/>
  <c r="AB63" i="341"/>
  <c r="AL63" i="341"/>
  <c r="AE64" i="341"/>
  <c r="AL65" i="341"/>
  <c r="AG66" i="341"/>
  <c r="AI63" i="341"/>
  <c r="AI65" i="341"/>
  <c r="AF64" i="341"/>
  <c r="AB65" i="341"/>
  <c r="AG64" i="341"/>
  <c r="U56" i="341"/>
  <c r="AB57" i="341"/>
  <c r="U58" i="341"/>
  <c r="AG56" i="341"/>
  <c r="AD57" i="341"/>
  <c r="AG58" i="341"/>
  <c r="X56" i="341"/>
  <c r="X58" i="341"/>
  <c r="AI55" i="341"/>
  <c r="Q56" i="341"/>
  <c r="Y56" i="341"/>
  <c r="AI57" i="341"/>
  <c r="Q58" i="341"/>
  <c r="Y58" i="341"/>
  <c r="W58" i="341"/>
  <c r="AJ55" i="341"/>
  <c r="R56" i="341"/>
  <c r="Z56" i="341"/>
  <c r="AC56" i="341" s="1"/>
  <c r="AJ57" i="341"/>
  <c r="R58" i="341"/>
  <c r="Z58" i="341"/>
  <c r="AC58" i="341" s="1"/>
  <c r="W56" i="341"/>
  <c r="AM47" i="341"/>
  <c r="AL43" i="341"/>
  <c r="AG47" i="341"/>
  <c r="P50" i="341"/>
  <c r="X50" i="341"/>
  <c r="AI47" i="341"/>
  <c r="AJ49" i="341"/>
  <c r="R50" i="341"/>
  <c r="AG43" i="341"/>
  <c r="W44" i="341"/>
  <c r="AE46" i="341"/>
  <c r="AJ47" i="341"/>
  <c r="R48" i="341"/>
  <c r="Z48" i="341"/>
  <c r="AC48" i="341" s="1"/>
  <c r="AK49" i="341"/>
  <c r="S50" i="341"/>
  <c r="AK47" i="341"/>
  <c r="AL49" i="341"/>
  <c r="AI43" i="341"/>
  <c r="Q44" i="341"/>
  <c r="Y44" i="341"/>
  <c r="L45" i="341"/>
  <c r="AE48" i="341"/>
  <c r="AB49" i="341"/>
  <c r="AM49" i="341"/>
  <c r="U50" i="341"/>
  <c r="AF50" i="341"/>
  <c r="P46" i="341"/>
  <c r="AG41" i="341"/>
  <c r="AI41" i="341"/>
  <c r="AJ41" i="341"/>
  <c r="R43" i="341"/>
  <c r="P43" i="341"/>
  <c r="AM50" i="341"/>
  <c r="AL50" i="341"/>
  <c r="AK50" i="341"/>
  <c r="AJ50" i="341"/>
  <c r="AI50" i="341"/>
  <c r="S53" i="341"/>
  <c r="Y53" i="341"/>
  <c r="X53" i="341"/>
  <c r="W53" i="341"/>
  <c r="R65" i="341"/>
  <c r="Q65" i="341"/>
  <c r="P65" i="341"/>
  <c r="N65" i="341"/>
  <c r="R27" i="341"/>
  <c r="Z27" i="341"/>
  <c r="AC27" i="341" s="1"/>
  <c r="N28" i="341"/>
  <c r="R29" i="341"/>
  <c r="Z29" i="341"/>
  <c r="AC29" i="341" s="1"/>
  <c r="N30" i="341"/>
  <c r="R31" i="341"/>
  <c r="Z31" i="341"/>
  <c r="AC31" i="341" s="1"/>
  <c r="N32" i="341"/>
  <c r="R33" i="341"/>
  <c r="Z33" i="341"/>
  <c r="AC33" i="341" s="1"/>
  <c r="N34" i="341"/>
  <c r="R35" i="341"/>
  <c r="Z35" i="341"/>
  <c r="AC35" i="341" s="1"/>
  <c r="N36" i="341"/>
  <c r="R37" i="341"/>
  <c r="Z37" i="341"/>
  <c r="AC37" i="341" s="1"/>
  <c r="N38" i="341"/>
  <c r="AD40" i="341"/>
  <c r="AB40" i="341"/>
  <c r="U41" i="341"/>
  <c r="N42" i="341"/>
  <c r="L42" i="341"/>
  <c r="N43" i="341"/>
  <c r="R47" i="341"/>
  <c r="Q47" i="341"/>
  <c r="P47" i="341"/>
  <c r="S49" i="341"/>
  <c r="Y49" i="341"/>
  <c r="X49" i="341"/>
  <c r="W49" i="341"/>
  <c r="U53" i="341"/>
  <c r="R55" i="341"/>
  <c r="Q55" i="341"/>
  <c r="P55" i="341"/>
  <c r="N55" i="341"/>
  <c r="S59" i="341"/>
  <c r="Y59" i="341"/>
  <c r="X59" i="341"/>
  <c r="W59" i="341"/>
  <c r="Z43" i="341"/>
  <c r="AC43" i="341" s="1"/>
  <c r="AF43" i="341"/>
  <c r="Z45" i="341"/>
  <c r="AC45" i="341" s="1"/>
  <c r="AF45" i="341"/>
  <c r="AE45" i="341"/>
  <c r="N47" i="341"/>
  <c r="U49" i="341"/>
  <c r="R51" i="341"/>
  <c r="Q51" i="341"/>
  <c r="P51" i="341"/>
  <c r="U59" i="341"/>
  <c r="R61" i="341"/>
  <c r="Q61" i="341"/>
  <c r="P61" i="341"/>
  <c r="N61" i="341"/>
  <c r="S65" i="341"/>
  <c r="Y65" i="341"/>
  <c r="X65" i="341"/>
  <c r="W65" i="341"/>
  <c r="L27" i="341"/>
  <c r="AB27" i="341"/>
  <c r="AJ27" i="341"/>
  <c r="P28" i="341"/>
  <c r="AF28" i="341"/>
  <c r="L29" i="341"/>
  <c r="AB29" i="341"/>
  <c r="AJ29" i="341"/>
  <c r="P30" i="341"/>
  <c r="AF30" i="341"/>
  <c r="L31" i="341"/>
  <c r="AB31" i="341"/>
  <c r="AJ31" i="341"/>
  <c r="P32" i="341"/>
  <c r="AF32" i="341"/>
  <c r="L33" i="341"/>
  <c r="AB33" i="341"/>
  <c r="AJ33" i="341"/>
  <c r="P34" i="341"/>
  <c r="AF34" i="341"/>
  <c r="L35" i="341"/>
  <c r="AB35" i="341"/>
  <c r="AJ35" i="341"/>
  <c r="P36" i="341"/>
  <c r="AF36" i="341"/>
  <c r="L37" i="341"/>
  <c r="AB37" i="341"/>
  <c r="AJ37" i="341"/>
  <c r="P38" i="341"/>
  <c r="AF38" i="341"/>
  <c r="AE40" i="341"/>
  <c r="R41" i="341"/>
  <c r="P41" i="341"/>
  <c r="W41" i="341"/>
  <c r="P42" i="341"/>
  <c r="AL42" i="341"/>
  <c r="AJ42" i="341"/>
  <c r="Q43" i="341"/>
  <c r="AB43" i="341"/>
  <c r="AD44" i="341"/>
  <c r="AB44" i="341"/>
  <c r="R45" i="341"/>
  <c r="Q45" i="341"/>
  <c r="P45" i="341"/>
  <c r="AB45" i="341"/>
  <c r="N51" i="341"/>
  <c r="S55" i="341"/>
  <c r="Y55" i="341"/>
  <c r="X55" i="341"/>
  <c r="W55" i="341"/>
  <c r="U65" i="341"/>
  <c r="Q36" i="341"/>
  <c r="Q38" i="341"/>
  <c r="Y41" i="341"/>
  <c r="S61" i="341"/>
  <c r="Y61" i="341"/>
  <c r="X61" i="341"/>
  <c r="W61" i="341"/>
  <c r="N27" i="341"/>
  <c r="AD27" i="341"/>
  <c r="AL27" i="341"/>
  <c r="R28" i="341"/>
  <c r="Z28" i="341"/>
  <c r="AC28" i="341" s="1"/>
  <c r="N29" i="341"/>
  <c r="AD29" i="341"/>
  <c r="AL29" i="341"/>
  <c r="R30" i="341"/>
  <c r="Z30" i="341"/>
  <c r="AC30" i="341" s="1"/>
  <c r="N31" i="341"/>
  <c r="AD31" i="341"/>
  <c r="AL31" i="341"/>
  <c r="R32" i="341"/>
  <c r="Z32" i="341"/>
  <c r="AC32" i="341" s="1"/>
  <c r="N33" i="341"/>
  <c r="AD33" i="341"/>
  <c r="AL33" i="341"/>
  <c r="R34" i="341"/>
  <c r="Z34" i="341"/>
  <c r="AC34" i="341" s="1"/>
  <c r="N35" i="341"/>
  <c r="AD35" i="341"/>
  <c r="AL35" i="341"/>
  <c r="R36" i="341"/>
  <c r="Z36" i="341"/>
  <c r="AC36" i="341" s="1"/>
  <c r="N37" i="341"/>
  <c r="AD37" i="341"/>
  <c r="AL37" i="341"/>
  <c r="R38" i="341"/>
  <c r="Z38" i="341"/>
  <c r="AC38" i="341" s="1"/>
  <c r="Y39" i="341"/>
  <c r="Z41" i="341"/>
  <c r="AC41" i="341" s="1"/>
  <c r="AF41" i="341"/>
  <c r="R42" i="341"/>
  <c r="AK42" i="341"/>
  <c r="AD43" i="341"/>
  <c r="AF44" i="341"/>
  <c r="AD45" i="341"/>
  <c r="Y47" i="341"/>
  <c r="X47" i="341"/>
  <c r="W47" i="341"/>
  <c r="S51" i="341"/>
  <c r="Y51" i="341"/>
  <c r="X51" i="341"/>
  <c r="W51" i="341"/>
  <c r="U61" i="341"/>
  <c r="R63" i="341"/>
  <c r="Q63" i="341"/>
  <c r="P63" i="341"/>
  <c r="N63" i="341"/>
  <c r="Q30" i="341"/>
  <c r="Q32" i="341"/>
  <c r="Q34" i="341"/>
  <c r="R57" i="341"/>
  <c r="Q57" i="341"/>
  <c r="P57" i="341"/>
  <c r="N57" i="341"/>
  <c r="AE27" i="341"/>
  <c r="AE29" i="341"/>
  <c r="AE31" i="341"/>
  <c r="AE33" i="341"/>
  <c r="AE35" i="341"/>
  <c r="AE37" i="341"/>
  <c r="AL40" i="341"/>
  <c r="AJ40" i="341"/>
  <c r="AD42" i="341"/>
  <c r="AB42" i="341"/>
  <c r="AE43" i="341"/>
  <c r="AL46" i="341"/>
  <c r="K46" i="341" s="1"/>
  <c r="AK46" i="341"/>
  <c r="AJ46" i="341"/>
  <c r="AI46" i="341"/>
  <c r="R49" i="341"/>
  <c r="Q49" i="341"/>
  <c r="P49" i="341"/>
  <c r="R53" i="341"/>
  <c r="Q53" i="341"/>
  <c r="P53" i="341"/>
  <c r="N53" i="341"/>
  <c r="S57" i="341"/>
  <c r="Y57" i="341"/>
  <c r="X57" i="341"/>
  <c r="W57" i="341"/>
  <c r="Q28" i="341"/>
  <c r="AM48" i="341"/>
  <c r="AL48" i="341"/>
  <c r="AK48" i="341"/>
  <c r="AJ48" i="341"/>
  <c r="AI48" i="341"/>
  <c r="R39" i="341"/>
  <c r="Q40" i="341"/>
  <c r="AI40" i="341"/>
  <c r="S41" i="341"/>
  <c r="L43" i="341"/>
  <c r="AL44" i="341"/>
  <c r="AK44" i="341"/>
  <c r="AJ44" i="341"/>
  <c r="Y45" i="341"/>
  <c r="X45" i="341"/>
  <c r="W45" i="341"/>
  <c r="AM46" i="341"/>
  <c r="N49" i="341"/>
  <c r="AG50" i="341"/>
  <c r="U57" i="341"/>
  <c r="R59" i="341"/>
  <c r="Q59" i="341"/>
  <c r="P59" i="341"/>
  <c r="N59" i="341"/>
  <c r="S63" i="341"/>
  <c r="Y63" i="341"/>
  <c r="X63" i="341"/>
  <c r="W63" i="341"/>
  <c r="L65" i="341"/>
  <c r="AE47" i="341"/>
  <c r="AE49" i="341"/>
  <c r="AE51" i="341"/>
  <c r="AI52" i="341"/>
  <c r="AE53" i="341"/>
  <c r="AI54" i="341"/>
  <c r="AE55" i="341"/>
  <c r="AI56" i="341"/>
  <c r="AE57" i="341"/>
  <c r="AI58" i="341"/>
  <c r="AE59" i="341"/>
  <c r="AI60" i="341"/>
  <c r="AE61" i="341"/>
  <c r="AI62" i="341"/>
  <c r="AE63" i="341"/>
  <c r="AI64" i="341"/>
  <c r="AE65" i="341"/>
  <c r="AI66" i="341"/>
  <c r="L44" i="341"/>
  <c r="L46" i="341"/>
  <c r="AB46" i="341"/>
  <c r="AF47" i="341"/>
  <c r="L48" i="341"/>
  <c r="AB48" i="341"/>
  <c r="AF49" i="341"/>
  <c r="L50" i="341"/>
  <c r="AB50" i="341"/>
  <c r="AF51" i="341"/>
  <c r="L52" i="341"/>
  <c r="AB52" i="341"/>
  <c r="AJ52" i="341"/>
  <c r="AF53" i="341"/>
  <c r="L54" i="341"/>
  <c r="AB54" i="341"/>
  <c r="AJ54" i="341"/>
  <c r="AF55" i="341"/>
  <c r="L56" i="341"/>
  <c r="AB56" i="341"/>
  <c r="AJ56" i="341"/>
  <c r="AF57" i="341"/>
  <c r="L58" i="341"/>
  <c r="AB58" i="341"/>
  <c r="AJ58" i="341"/>
  <c r="AF59" i="341"/>
  <c r="L60" i="341"/>
  <c r="AB60" i="341"/>
  <c r="AJ60" i="341"/>
  <c r="AF61" i="341"/>
  <c r="L62" i="341"/>
  <c r="AB62" i="341"/>
  <c r="AJ62" i="341"/>
  <c r="AF63" i="341"/>
  <c r="L64" i="341"/>
  <c r="AB64" i="341"/>
  <c r="AJ64" i="341"/>
  <c r="AF65" i="341"/>
  <c r="L66" i="341"/>
  <c r="AB66" i="341"/>
  <c r="AJ66" i="341"/>
  <c r="AK52" i="341"/>
  <c r="AK54" i="341"/>
  <c r="AK56" i="341"/>
  <c r="AK58" i="341"/>
  <c r="AK60" i="341"/>
  <c r="AK62" i="341"/>
  <c r="AK64" i="341"/>
  <c r="AK66" i="341"/>
  <c r="AL52" i="341"/>
  <c r="AL54" i="341"/>
  <c r="AL56" i="341"/>
  <c r="AL58" i="341"/>
  <c r="AL60" i="341"/>
  <c r="AL62" i="341"/>
  <c r="AL64" i="341"/>
  <c r="AD66" i="341"/>
  <c r="AL66" i="341"/>
  <c r="AJ26" i="341"/>
  <c r="AK26" i="341"/>
  <c r="AL26" i="341"/>
  <c r="AM26" i="341"/>
  <c r="AG26" i="341"/>
  <c r="AB26" i="341"/>
  <c r="Z26" i="341"/>
  <c r="AC26" i="341" s="1"/>
  <c r="AD26" i="341"/>
  <c r="AE26" i="341"/>
  <c r="X26" i="341"/>
  <c r="R26" i="341"/>
  <c r="L26" i="341"/>
  <c r="P26" i="341"/>
  <c r="Q26" i="341"/>
  <c r="B1" i="339"/>
  <c r="B1" i="340" a="1"/>
  <c r="K60" i="345" l="1"/>
  <c r="K45" i="345"/>
  <c r="K29" i="345"/>
  <c r="K33" i="345"/>
  <c r="K34" i="345"/>
  <c r="K31" i="345"/>
  <c r="K39" i="345"/>
  <c r="K36" i="345"/>
  <c r="K30" i="345"/>
  <c r="K27" i="345"/>
  <c r="K35" i="345"/>
  <c r="K28" i="345"/>
  <c r="K37" i="345"/>
  <c r="K38" i="345"/>
  <c r="K32" i="345"/>
  <c r="K38" i="344"/>
  <c r="K48" i="344"/>
  <c r="K46" i="344"/>
  <c r="K33" i="344"/>
  <c r="K29" i="344"/>
  <c r="K66" i="344"/>
  <c r="K56" i="344"/>
  <c r="K63" i="341"/>
  <c r="K39" i="344"/>
  <c r="K31" i="344"/>
  <c r="K47" i="344"/>
  <c r="K63" i="344"/>
  <c r="K64" i="344"/>
  <c r="K27" i="344"/>
  <c r="K35" i="344"/>
  <c r="K56" i="341"/>
  <c r="K55" i="341"/>
  <c r="K39" i="341"/>
  <c r="K41" i="341"/>
  <c r="K33" i="341"/>
  <c r="K30" i="344"/>
  <c r="K37" i="344"/>
  <c r="K65" i="344"/>
  <c r="K41" i="344"/>
  <c r="K32" i="344"/>
  <c r="K26" i="344"/>
  <c r="K28" i="344"/>
  <c r="K36" i="344"/>
  <c r="K34" i="344"/>
  <c r="K40" i="344"/>
  <c r="K44" i="344"/>
  <c r="K55" i="344"/>
  <c r="K49" i="344"/>
  <c r="K45" i="341"/>
  <c r="K31" i="341"/>
  <c r="K37" i="341"/>
  <c r="K29" i="341"/>
  <c r="K30" i="341"/>
  <c r="K66" i="341"/>
  <c r="K44" i="341"/>
  <c r="K38" i="341"/>
  <c r="K48" i="341"/>
  <c r="K65" i="341"/>
  <c r="K28" i="341"/>
  <c r="K32" i="341"/>
  <c r="K40" i="341"/>
  <c r="K64" i="341"/>
  <c r="K58" i="341"/>
  <c r="K49" i="341"/>
  <c r="K43" i="341"/>
  <c r="K47" i="341"/>
  <c r="K50" i="341"/>
  <c r="K36" i="341"/>
  <c r="K27" i="341"/>
  <c r="K35" i="341"/>
  <c r="K34" i="341"/>
  <c r="K26" i="341"/>
  <c r="B1" i="340"/>
  <c r="A24" i="339"/>
  <c r="B24" i="339" s="1"/>
  <c r="C24" i="339" s="1"/>
  <c r="B15" i="339"/>
  <c r="C15" i="339" s="1"/>
  <c r="B12" i="339"/>
  <c r="C12" i="339" s="1"/>
  <c r="C1" i="339"/>
  <c r="A23" i="339"/>
  <c r="B23" i="339" s="1"/>
  <c r="C23" i="339" s="1"/>
  <c r="B11" i="339"/>
  <c r="C11" i="339" s="1"/>
  <c r="A24" i="340" l="1"/>
  <c r="B24" i="340" s="1"/>
  <c r="C24" i="340" s="1"/>
  <c r="B15" i="340"/>
  <c r="C15" i="340" s="1"/>
  <c r="C1" i="340"/>
  <c r="A23" i="340"/>
  <c r="B23" i="340" s="1"/>
  <c r="C23" i="340" s="1"/>
  <c r="B12" i="340"/>
  <c r="C12" i="340" s="1"/>
  <c r="B11" i="340"/>
  <c r="C11" i="340" s="1"/>
  <c r="B10" i="339"/>
  <c r="C10" i="339" s="1"/>
  <c r="B8" i="339" a="1"/>
  <c r="B8" i="339" s="1"/>
  <c r="B9" i="339"/>
  <c r="C5" i="339"/>
  <c r="B10" i="340" l="1"/>
  <c r="C10" i="340" s="1"/>
  <c r="B9" i="340"/>
  <c r="C68" i="340" s="1"/>
  <c r="B8" i="340" a="1"/>
  <c r="B8" i="340" s="1"/>
  <c r="C5" i="340"/>
  <c r="C9" i="339"/>
  <c r="C68" i="339"/>
  <c r="C8" i="339"/>
  <c r="B17" i="339"/>
  <c r="C17" i="339" s="1"/>
  <c r="B17" i="340" l="1"/>
  <c r="C17" i="340" s="1"/>
  <c r="C8" i="340"/>
  <c r="C9" i="340"/>
  <c r="C13" i="336" l="1"/>
  <c r="AD67" i="336"/>
  <c r="AC67" i="336"/>
  <c r="AA67" i="336"/>
  <c r="Y67" i="336"/>
  <c r="X67" i="336"/>
  <c r="W67" i="336"/>
  <c r="V67" i="336"/>
  <c r="T67" i="336"/>
  <c r="R67" i="336"/>
  <c r="Q67" i="336"/>
  <c r="P67" i="336"/>
  <c r="O67" i="336"/>
  <c r="M67" i="336"/>
  <c r="K67" i="336"/>
  <c r="J67" i="336"/>
  <c r="I67" i="336"/>
  <c r="H67" i="336"/>
  <c r="F67" i="336"/>
  <c r="D67" i="336"/>
  <c r="AD66" i="336"/>
  <c r="AC66" i="336"/>
  <c r="AA66" i="336"/>
  <c r="Y66" i="336"/>
  <c r="X66" i="336"/>
  <c r="W66" i="336"/>
  <c r="V66" i="336"/>
  <c r="T66" i="336"/>
  <c r="R66" i="336"/>
  <c r="Q66" i="336"/>
  <c r="P66" i="336"/>
  <c r="O66" i="336"/>
  <c r="M66" i="336"/>
  <c r="K66" i="336"/>
  <c r="J66" i="336"/>
  <c r="I66" i="336"/>
  <c r="H66" i="336"/>
  <c r="F66" i="336"/>
  <c r="D66" i="336"/>
  <c r="AD65" i="336"/>
  <c r="AC65" i="336"/>
  <c r="AA65" i="336"/>
  <c r="Y65" i="336"/>
  <c r="X65" i="336"/>
  <c r="W65" i="336"/>
  <c r="V65" i="336"/>
  <c r="T65" i="336"/>
  <c r="R65" i="336"/>
  <c r="Q65" i="336"/>
  <c r="P65" i="336"/>
  <c r="O65" i="336"/>
  <c r="M65" i="336"/>
  <c r="K65" i="336"/>
  <c r="J65" i="336"/>
  <c r="I65" i="336"/>
  <c r="H65" i="336"/>
  <c r="F65" i="336"/>
  <c r="D65" i="336"/>
  <c r="Q64" i="336"/>
  <c r="O64" i="336"/>
  <c r="M64" i="336"/>
  <c r="K64" i="336"/>
  <c r="J64" i="336"/>
  <c r="H64" i="336"/>
  <c r="F64" i="336"/>
  <c r="D64" i="336"/>
  <c r="Q63" i="336"/>
  <c r="O63" i="336"/>
  <c r="M63" i="336"/>
  <c r="K63" i="336"/>
  <c r="J63" i="336"/>
  <c r="H63" i="336"/>
  <c r="F63" i="336"/>
  <c r="D63" i="336"/>
  <c r="Q62" i="336"/>
  <c r="O62" i="336"/>
  <c r="M62" i="336"/>
  <c r="K62" i="336"/>
  <c r="J62" i="336"/>
  <c r="H62" i="336"/>
  <c r="F62" i="336"/>
  <c r="D62" i="336"/>
  <c r="Q61" i="336"/>
  <c r="O61" i="336"/>
  <c r="M61" i="336"/>
  <c r="K61" i="336"/>
  <c r="J61" i="336"/>
  <c r="H61" i="336"/>
  <c r="F61" i="336"/>
  <c r="D61" i="336"/>
  <c r="R27" i="336"/>
  <c r="Q111" i="336"/>
  <c r="Q110" i="336"/>
  <c r="Q109" i="336"/>
  <c r="Q108" i="336"/>
  <c r="Q107" i="336"/>
  <c r="Q106" i="336"/>
  <c r="Q105" i="336"/>
  <c r="Q104" i="336"/>
  <c r="Q103" i="336"/>
  <c r="Q102" i="336"/>
  <c r="Q101" i="336"/>
  <c r="Q100" i="336"/>
  <c r="Q99" i="336"/>
  <c r="Q98" i="336"/>
  <c r="Q97" i="336"/>
  <c r="Q96" i="336"/>
  <c r="Q95" i="336"/>
  <c r="Q94" i="336"/>
  <c r="Q93" i="336"/>
  <c r="Q92" i="336"/>
  <c r="Q91" i="336"/>
  <c r="Q90" i="336"/>
  <c r="Q89" i="336"/>
  <c r="Q88" i="336"/>
  <c r="Q87" i="336"/>
  <c r="Q86" i="336"/>
  <c r="Q85" i="336"/>
  <c r="Q84" i="336"/>
  <c r="Q83" i="336"/>
  <c r="Q82" i="336"/>
  <c r="Q81" i="336"/>
  <c r="Q80" i="336"/>
  <c r="Q79" i="336"/>
  <c r="Q78" i="336"/>
  <c r="Q77" i="336"/>
  <c r="Q76" i="336"/>
  <c r="Q75" i="336"/>
  <c r="Q74" i="336"/>
  <c r="Q73" i="336"/>
  <c r="Q72" i="336"/>
  <c r="Q71" i="336"/>
  <c r="Q70" i="336"/>
  <c r="Q69" i="336"/>
  <c r="Q59" i="336"/>
  <c r="Q58" i="336"/>
  <c r="Q57" i="336"/>
  <c r="Q56" i="336"/>
  <c r="Q55" i="336"/>
  <c r="Q54" i="336"/>
  <c r="Q53" i="336"/>
  <c r="Q51" i="336"/>
  <c r="Q50" i="336"/>
  <c r="Q49" i="336"/>
  <c r="Q48" i="336"/>
  <c r="Q47" i="336"/>
  <c r="Q46" i="336"/>
  <c r="Q45" i="336"/>
  <c r="Q44" i="336"/>
  <c r="Q43" i="336"/>
  <c r="Q42" i="336"/>
  <c r="Q41" i="336"/>
  <c r="Q40" i="336"/>
  <c r="Q39" i="336"/>
  <c r="Q38" i="336"/>
  <c r="Q37" i="336"/>
  <c r="Q36" i="336"/>
  <c r="Q35" i="336"/>
  <c r="Q34" i="336"/>
  <c r="Q33" i="336"/>
  <c r="Q32" i="336"/>
  <c r="Q31" i="336"/>
  <c r="Q30" i="336"/>
  <c r="Q29" i="336"/>
  <c r="Q28" i="336"/>
  <c r="O111" i="336"/>
  <c r="O110" i="336"/>
  <c r="O109" i="336"/>
  <c r="O108" i="336"/>
  <c r="O107" i="336"/>
  <c r="O106" i="336"/>
  <c r="O105" i="336"/>
  <c r="O104" i="336"/>
  <c r="O103" i="336"/>
  <c r="O102" i="336"/>
  <c r="O101" i="336"/>
  <c r="O100" i="336"/>
  <c r="O99" i="336"/>
  <c r="O98" i="336"/>
  <c r="O97" i="336"/>
  <c r="O96" i="336"/>
  <c r="O95" i="336"/>
  <c r="O94" i="336"/>
  <c r="O93" i="336"/>
  <c r="O92" i="336"/>
  <c r="O91" i="336"/>
  <c r="O90" i="336"/>
  <c r="O89" i="336"/>
  <c r="O88" i="336"/>
  <c r="O87" i="336"/>
  <c r="O86" i="336"/>
  <c r="O85" i="336"/>
  <c r="O84" i="336"/>
  <c r="O83" i="336"/>
  <c r="O82" i="336"/>
  <c r="O81" i="336"/>
  <c r="O80" i="336"/>
  <c r="O79" i="336"/>
  <c r="O78" i="336"/>
  <c r="O77" i="336"/>
  <c r="O76" i="336"/>
  <c r="O75" i="336"/>
  <c r="O74" i="336"/>
  <c r="O73" i="336"/>
  <c r="O72" i="336"/>
  <c r="O71" i="336"/>
  <c r="O70" i="336"/>
  <c r="O69" i="336"/>
  <c r="O59" i="336"/>
  <c r="O58" i="336"/>
  <c r="O57" i="336"/>
  <c r="O56" i="336"/>
  <c r="O55" i="336"/>
  <c r="O54" i="336"/>
  <c r="O53" i="336"/>
  <c r="O51" i="336"/>
  <c r="O50" i="336"/>
  <c r="O49" i="336"/>
  <c r="O48" i="336"/>
  <c r="O47" i="336"/>
  <c r="O46" i="336"/>
  <c r="O45" i="336"/>
  <c r="O44" i="336"/>
  <c r="O43" i="336"/>
  <c r="O42" i="336"/>
  <c r="O41" i="336"/>
  <c r="O40" i="336"/>
  <c r="O39" i="336"/>
  <c r="O38" i="336"/>
  <c r="O37" i="336"/>
  <c r="O36" i="336"/>
  <c r="O35" i="336"/>
  <c r="O34" i="336"/>
  <c r="O33" i="336"/>
  <c r="O32" i="336"/>
  <c r="O31" i="336"/>
  <c r="O30" i="336"/>
  <c r="O29" i="336"/>
  <c r="O28" i="336"/>
  <c r="M110" i="336"/>
  <c r="M109" i="336"/>
  <c r="M108" i="336"/>
  <c r="M107" i="336"/>
  <c r="M106" i="336"/>
  <c r="M105" i="336"/>
  <c r="M104" i="336"/>
  <c r="M103" i="336"/>
  <c r="M102" i="336"/>
  <c r="M101" i="336"/>
  <c r="M100" i="336"/>
  <c r="M99" i="336"/>
  <c r="M98" i="336"/>
  <c r="M97" i="336"/>
  <c r="M96" i="336"/>
  <c r="M95" i="336"/>
  <c r="M94" i="336"/>
  <c r="M93" i="336"/>
  <c r="M92" i="336"/>
  <c r="M91" i="336"/>
  <c r="M90" i="336"/>
  <c r="M89" i="336"/>
  <c r="M88" i="336"/>
  <c r="M87" i="336"/>
  <c r="M86" i="336"/>
  <c r="M85" i="336"/>
  <c r="M84" i="336"/>
  <c r="M83" i="336"/>
  <c r="M82" i="336"/>
  <c r="M81" i="336"/>
  <c r="M80" i="336"/>
  <c r="M79" i="336"/>
  <c r="M78" i="336"/>
  <c r="M77" i="336"/>
  <c r="M76" i="336"/>
  <c r="M75" i="336"/>
  <c r="M74" i="336"/>
  <c r="M73" i="336"/>
  <c r="M72" i="336"/>
  <c r="M71" i="336"/>
  <c r="M70" i="336"/>
  <c r="M69" i="336"/>
  <c r="M59" i="336"/>
  <c r="M58" i="336"/>
  <c r="M57" i="336"/>
  <c r="M56" i="336"/>
  <c r="M55" i="336"/>
  <c r="M54" i="336"/>
  <c r="M53" i="336"/>
  <c r="M51" i="336"/>
  <c r="M50" i="336"/>
  <c r="M49" i="336"/>
  <c r="M48" i="336"/>
  <c r="M47" i="336"/>
  <c r="M46" i="336"/>
  <c r="M45" i="336"/>
  <c r="M44" i="336"/>
  <c r="M43" i="336"/>
  <c r="M42" i="336"/>
  <c r="M41" i="336"/>
  <c r="M40" i="336"/>
  <c r="M39" i="336"/>
  <c r="M38" i="336"/>
  <c r="M37" i="336"/>
  <c r="M36" i="336"/>
  <c r="M35" i="336"/>
  <c r="M34" i="336"/>
  <c r="M33" i="336"/>
  <c r="M32" i="336"/>
  <c r="M31" i="336"/>
  <c r="M30" i="336"/>
  <c r="M29" i="336"/>
  <c r="M28" i="336"/>
  <c r="K59" i="336"/>
  <c r="K58" i="336"/>
  <c r="K57" i="336"/>
  <c r="K56" i="336"/>
  <c r="K55" i="336"/>
  <c r="K54" i="336"/>
  <c r="K53" i="336"/>
  <c r="K51" i="336"/>
  <c r="K50" i="336"/>
  <c r="K49" i="336"/>
  <c r="K48" i="336"/>
  <c r="K47" i="336"/>
  <c r="K46" i="336"/>
  <c r="K45" i="336"/>
  <c r="K44" i="336"/>
  <c r="K43" i="336"/>
  <c r="K42" i="336"/>
  <c r="K41" i="336"/>
  <c r="K40" i="336"/>
  <c r="K39" i="336"/>
  <c r="K38" i="336"/>
  <c r="K37" i="336"/>
  <c r="K36" i="336"/>
  <c r="K35" i="336"/>
  <c r="K34" i="336"/>
  <c r="K33" i="336"/>
  <c r="K32" i="336"/>
  <c r="K31" i="336"/>
  <c r="K30" i="336"/>
  <c r="K29" i="336"/>
  <c r="K28" i="336"/>
  <c r="J108" i="336"/>
  <c r="J107" i="336"/>
  <c r="J106" i="336"/>
  <c r="J105" i="336"/>
  <c r="J104" i="336"/>
  <c r="J103" i="336"/>
  <c r="J102" i="336"/>
  <c r="J101" i="336"/>
  <c r="J100" i="336"/>
  <c r="J99" i="336"/>
  <c r="J98" i="336"/>
  <c r="J97" i="336"/>
  <c r="J96" i="336"/>
  <c r="J95" i="336"/>
  <c r="J94" i="336"/>
  <c r="J93" i="336"/>
  <c r="J92" i="336"/>
  <c r="J91" i="336"/>
  <c r="J90" i="336"/>
  <c r="J89" i="336"/>
  <c r="J88" i="336"/>
  <c r="J87" i="336"/>
  <c r="J86" i="336"/>
  <c r="J85" i="336"/>
  <c r="J84" i="336"/>
  <c r="J83" i="336"/>
  <c r="J82" i="336"/>
  <c r="J81" i="336"/>
  <c r="J80" i="336"/>
  <c r="J79" i="336"/>
  <c r="J78" i="336"/>
  <c r="J77" i="336"/>
  <c r="J76" i="336"/>
  <c r="J75" i="336"/>
  <c r="J74" i="336"/>
  <c r="J73" i="336"/>
  <c r="J72" i="336"/>
  <c r="J71" i="336"/>
  <c r="J70" i="336"/>
  <c r="J69" i="336"/>
  <c r="J59" i="336"/>
  <c r="J58" i="336"/>
  <c r="J57" i="336"/>
  <c r="J56" i="336"/>
  <c r="J55" i="336"/>
  <c r="J54" i="336"/>
  <c r="J53" i="336"/>
  <c r="H108" i="336"/>
  <c r="H107" i="336"/>
  <c r="H106" i="336"/>
  <c r="H105" i="336"/>
  <c r="H104" i="336"/>
  <c r="H103" i="336"/>
  <c r="H102" i="336"/>
  <c r="H101" i="336"/>
  <c r="H100" i="336"/>
  <c r="H99" i="336"/>
  <c r="H98" i="336"/>
  <c r="H97" i="336"/>
  <c r="H96" i="336"/>
  <c r="H95" i="336"/>
  <c r="H94" i="336"/>
  <c r="H93" i="336"/>
  <c r="H92" i="336"/>
  <c r="H91" i="336"/>
  <c r="H90" i="336"/>
  <c r="H89" i="336"/>
  <c r="H88" i="336"/>
  <c r="H87" i="336"/>
  <c r="H86" i="336"/>
  <c r="H85" i="336"/>
  <c r="H84" i="336"/>
  <c r="H83" i="336"/>
  <c r="H82" i="336"/>
  <c r="H81" i="336"/>
  <c r="H80" i="336"/>
  <c r="H79" i="336"/>
  <c r="H78" i="336"/>
  <c r="H77" i="336"/>
  <c r="H76" i="336"/>
  <c r="H75" i="336"/>
  <c r="H74" i="336"/>
  <c r="H73" i="336"/>
  <c r="H72" i="336"/>
  <c r="H71" i="336"/>
  <c r="H70" i="336"/>
  <c r="H69" i="336"/>
  <c r="H59" i="336"/>
  <c r="H58" i="336"/>
  <c r="H57" i="336"/>
  <c r="H56" i="336"/>
  <c r="H55" i="336"/>
  <c r="H54" i="336"/>
  <c r="H53" i="336"/>
  <c r="F125" i="336"/>
  <c r="F124" i="336"/>
  <c r="F123" i="336"/>
  <c r="F122" i="336"/>
  <c r="F121" i="336"/>
  <c r="F120" i="336"/>
  <c r="F119" i="336"/>
  <c r="F118" i="336"/>
  <c r="F117" i="336"/>
  <c r="F116" i="336"/>
  <c r="F115" i="336"/>
  <c r="F114" i="336"/>
  <c r="F113" i="336"/>
  <c r="F112" i="336"/>
  <c r="F111" i="336"/>
  <c r="F110" i="336"/>
  <c r="F109" i="336"/>
  <c r="F108" i="336"/>
  <c r="F107" i="336"/>
  <c r="F106" i="336"/>
  <c r="F105" i="336"/>
  <c r="F104" i="336"/>
  <c r="F103" i="336"/>
  <c r="F102" i="336"/>
  <c r="F101" i="336"/>
  <c r="F100" i="336"/>
  <c r="F99" i="336"/>
  <c r="F98" i="336"/>
  <c r="F97" i="336"/>
  <c r="F96" i="336"/>
  <c r="F95" i="336"/>
  <c r="F94" i="336"/>
  <c r="F93" i="336"/>
  <c r="F92" i="336"/>
  <c r="F91" i="336"/>
  <c r="F90" i="336"/>
  <c r="F89" i="336"/>
  <c r="F88" i="336"/>
  <c r="F87" i="336"/>
  <c r="F86" i="336"/>
  <c r="F85" i="336"/>
  <c r="F84" i="336"/>
  <c r="F83" i="336"/>
  <c r="F82" i="336"/>
  <c r="F81" i="336"/>
  <c r="F80" i="336"/>
  <c r="F79" i="336"/>
  <c r="F78" i="336"/>
  <c r="F77" i="336"/>
  <c r="F76" i="336"/>
  <c r="F75" i="336"/>
  <c r="F74" i="336"/>
  <c r="F73" i="336"/>
  <c r="F72" i="336"/>
  <c r="F71" i="336"/>
  <c r="F70" i="336"/>
  <c r="F69" i="336"/>
  <c r="F59" i="336"/>
  <c r="F58" i="336"/>
  <c r="F57" i="336"/>
  <c r="F56" i="336"/>
  <c r="F55" i="336"/>
  <c r="F54" i="336"/>
  <c r="F53" i="336"/>
  <c r="D70" i="336"/>
  <c r="D69" i="336"/>
  <c r="D59" i="336"/>
  <c r="D58" i="336"/>
  <c r="D57" i="336"/>
  <c r="D56" i="336"/>
  <c r="D55" i="336"/>
  <c r="D54" i="336"/>
  <c r="D53" i="336"/>
  <c r="AD59" i="336"/>
  <c r="AD58" i="336"/>
  <c r="AD57" i="336"/>
  <c r="AD51" i="336"/>
  <c r="AD50" i="336"/>
  <c r="AD49" i="336"/>
  <c r="AD48" i="336"/>
  <c r="AD47" i="336"/>
  <c r="AD46" i="336"/>
  <c r="AD45" i="336"/>
  <c r="AD44" i="336"/>
  <c r="AD43" i="336"/>
  <c r="AD42" i="336"/>
  <c r="AD41" i="336"/>
  <c r="AD40" i="336"/>
  <c r="AD39" i="336"/>
  <c r="AD38" i="336"/>
  <c r="AD37" i="336"/>
  <c r="AD36" i="336"/>
  <c r="AD35" i="336"/>
  <c r="AD34" i="336"/>
  <c r="AD33" i="336"/>
  <c r="AD32" i="336"/>
  <c r="AD31" i="336"/>
  <c r="AD30" i="336"/>
  <c r="AD29" i="336"/>
  <c r="AD28" i="336"/>
  <c r="AD27" i="336"/>
  <c r="W59" i="336"/>
  <c r="W58" i="336"/>
  <c r="W57" i="336"/>
  <c r="W51" i="336"/>
  <c r="W50" i="336"/>
  <c r="W49" i="336"/>
  <c r="W48" i="336"/>
  <c r="W47" i="336"/>
  <c r="W46" i="336"/>
  <c r="W45" i="336"/>
  <c r="W44" i="336"/>
  <c r="W42" i="336"/>
  <c r="W41" i="336"/>
  <c r="W40" i="336"/>
  <c r="W39" i="336"/>
  <c r="W38" i="336"/>
  <c r="W37" i="336"/>
  <c r="W36" i="336"/>
  <c r="W35" i="336"/>
  <c r="W34" i="336"/>
  <c r="W33" i="336"/>
  <c r="W32" i="336"/>
  <c r="W31" i="336"/>
  <c r="W30" i="336"/>
  <c r="W29" i="336"/>
  <c r="W28" i="336"/>
  <c r="W27" i="336"/>
  <c r="P59" i="336"/>
  <c r="P58" i="336"/>
  <c r="P57" i="336"/>
  <c r="P51" i="336"/>
  <c r="P50" i="336"/>
  <c r="P49" i="336"/>
  <c r="P48" i="336"/>
  <c r="P47" i="336"/>
  <c r="P46" i="336"/>
  <c r="P45" i="336"/>
  <c r="P44" i="336"/>
  <c r="P42" i="336"/>
  <c r="P41" i="336"/>
  <c r="P40" i="336"/>
  <c r="P39" i="336"/>
  <c r="P38" i="336"/>
  <c r="P37" i="336"/>
  <c r="P36" i="336"/>
  <c r="P35" i="336"/>
  <c r="P34" i="336"/>
  <c r="P33" i="336"/>
  <c r="P32" i="336"/>
  <c r="P31" i="336"/>
  <c r="P30" i="336"/>
  <c r="P29" i="336"/>
  <c r="P28" i="336"/>
  <c r="I28" i="336"/>
  <c r="P27" i="336"/>
  <c r="AC59" i="336"/>
  <c r="AA59" i="336"/>
  <c r="Y59" i="336"/>
  <c r="X59" i="336"/>
  <c r="V59" i="336"/>
  <c r="T59" i="336"/>
  <c r="R59" i="336"/>
  <c r="I59" i="336"/>
  <c r="AC58" i="336"/>
  <c r="AA58" i="336"/>
  <c r="Y58" i="336"/>
  <c r="X58" i="336"/>
  <c r="V58" i="336"/>
  <c r="T58" i="336"/>
  <c r="R58" i="336"/>
  <c r="I58" i="336"/>
  <c r="AC57" i="336"/>
  <c r="AA57" i="336"/>
  <c r="Y57" i="336"/>
  <c r="X57" i="336"/>
  <c r="V57" i="336"/>
  <c r="T57" i="336"/>
  <c r="R57" i="336"/>
  <c r="I57" i="336"/>
  <c r="AC51" i="336"/>
  <c r="AA51" i="336"/>
  <c r="Y51" i="336"/>
  <c r="X51" i="336"/>
  <c r="V51" i="336"/>
  <c r="T51" i="336"/>
  <c r="R51" i="336"/>
  <c r="J51" i="336"/>
  <c r="I51" i="336"/>
  <c r="H51" i="336"/>
  <c r="F51" i="336"/>
  <c r="D51" i="336"/>
  <c r="AC50" i="336"/>
  <c r="AA50" i="336"/>
  <c r="Y50" i="336"/>
  <c r="X50" i="336"/>
  <c r="V50" i="336"/>
  <c r="T50" i="336"/>
  <c r="R50" i="336"/>
  <c r="J50" i="336"/>
  <c r="I50" i="336"/>
  <c r="H50" i="336"/>
  <c r="F50" i="336"/>
  <c r="D50" i="336"/>
  <c r="AC49" i="336"/>
  <c r="AA49" i="336"/>
  <c r="Y49" i="336"/>
  <c r="X49" i="336"/>
  <c r="V49" i="336"/>
  <c r="T49" i="336"/>
  <c r="R49" i="336"/>
  <c r="J49" i="336"/>
  <c r="I49" i="336"/>
  <c r="H49" i="336"/>
  <c r="F49" i="336"/>
  <c r="D49" i="336"/>
  <c r="AC48" i="336"/>
  <c r="AA48" i="336"/>
  <c r="Y48" i="336"/>
  <c r="X48" i="336"/>
  <c r="V48" i="336"/>
  <c r="T48" i="336"/>
  <c r="R48" i="336"/>
  <c r="J48" i="336"/>
  <c r="I48" i="336"/>
  <c r="H48" i="336"/>
  <c r="F48" i="336"/>
  <c r="D48" i="336"/>
  <c r="AC47" i="336"/>
  <c r="AA47" i="336"/>
  <c r="Y47" i="336"/>
  <c r="X47" i="336"/>
  <c r="V47" i="336"/>
  <c r="T47" i="336"/>
  <c r="R47" i="336"/>
  <c r="J47" i="336"/>
  <c r="I47" i="336"/>
  <c r="H47" i="336"/>
  <c r="F47" i="336"/>
  <c r="D47" i="336"/>
  <c r="AC46" i="336"/>
  <c r="AA46" i="336"/>
  <c r="Y46" i="336"/>
  <c r="X46" i="336"/>
  <c r="V46" i="336"/>
  <c r="T46" i="336"/>
  <c r="R46" i="336"/>
  <c r="J46" i="336"/>
  <c r="I46" i="336"/>
  <c r="H46" i="336"/>
  <c r="F46" i="336"/>
  <c r="D46" i="336"/>
  <c r="AC45" i="336"/>
  <c r="AA45" i="336"/>
  <c r="Y45" i="336"/>
  <c r="X45" i="336"/>
  <c r="V45" i="336"/>
  <c r="T45" i="336"/>
  <c r="R45" i="336"/>
  <c r="J45" i="336"/>
  <c r="I45" i="336"/>
  <c r="H45" i="336"/>
  <c r="F45" i="336"/>
  <c r="D45" i="336"/>
  <c r="AC44" i="336"/>
  <c r="AA44" i="336"/>
  <c r="Y44" i="336"/>
  <c r="X44" i="336"/>
  <c r="V44" i="336"/>
  <c r="T44" i="336"/>
  <c r="R44" i="336"/>
  <c r="J44" i="336"/>
  <c r="I44" i="336"/>
  <c r="H44" i="336"/>
  <c r="F44" i="336"/>
  <c r="D44" i="336"/>
  <c r="AC43" i="336"/>
  <c r="AA43" i="336"/>
  <c r="Y43" i="336"/>
  <c r="X43" i="336"/>
  <c r="V43" i="336"/>
  <c r="T43" i="336"/>
  <c r="R43" i="336"/>
  <c r="J43" i="336"/>
  <c r="H43" i="336"/>
  <c r="F43" i="336"/>
  <c r="D43" i="336"/>
  <c r="AC42" i="336"/>
  <c r="AA42" i="336"/>
  <c r="Y42" i="336"/>
  <c r="X42" i="336"/>
  <c r="V42" i="336"/>
  <c r="T42" i="336"/>
  <c r="R42" i="336"/>
  <c r="J42" i="336"/>
  <c r="I42" i="336"/>
  <c r="H42" i="336"/>
  <c r="F42" i="336"/>
  <c r="D42" i="336"/>
  <c r="AC41" i="336"/>
  <c r="AA41" i="336"/>
  <c r="Y41" i="336"/>
  <c r="X41" i="336"/>
  <c r="V41" i="336"/>
  <c r="T41" i="336"/>
  <c r="R41" i="336"/>
  <c r="J41" i="336"/>
  <c r="I41" i="336"/>
  <c r="H41" i="336"/>
  <c r="F41" i="336"/>
  <c r="D41" i="336"/>
  <c r="AC40" i="336"/>
  <c r="AA40" i="336"/>
  <c r="Y40" i="336"/>
  <c r="X40" i="336"/>
  <c r="V40" i="336"/>
  <c r="T40" i="336"/>
  <c r="R40" i="336"/>
  <c r="J40" i="336"/>
  <c r="I40" i="336"/>
  <c r="H40" i="336"/>
  <c r="F40" i="336"/>
  <c r="D40" i="336"/>
  <c r="AC39" i="336"/>
  <c r="AA39" i="336"/>
  <c r="Y39" i="336"/>
  <c r="X39" i="336"/>
  <c r="V39" i="336"/>
  <c r="T39" i="336"/>
  <c r="R39" i="336"/>
  <c r="J39" i="336"/>
  <c r="I39" i="336"/>
  <c r="H39" i="336"/>
  <c r="F39" i="336"/>
  <c r="D39" i="336"/>
  <c r="AC38" i="336"/>
  <c r="AA38" i="336"/>
  <c r="Y38" i="336"/>
  <c r="X38" i="336"/>
  <c r="V38" i="336"/>
  <c r="T38" i="336"/>
  <c r="R38" i="336"/>
  <c r="J38" i="336"/>
  <c r="I38" i="336"/>
  <c r="H38" i="336"/>
  <c r="F38" i="336"/>
  <c r="D38" i="336"/>
  <c r="AC37" i="336"/>
  <c r="AA37" i="336"/>
  <c r="Y37" i="336"/>
  <c r="X37" i="336"/>
  <c r="V37" i="336"/>
  <c r="T37" i="336"/>
  <c r="R37" i="336"/>
  <c r="J37" i="336"/>
  <c r="I37" i="336"/>
  <c r="H37" i="336"/>
  <c r="F37" i="336"/>
  <c r="D37" i="336"/>
  <c r="AC36" i="336"/>
  <c r="AA36" i="336"/>
  <c r="Y36" i="336"/>
  <c r="X36" i="336"/>
  <c r="V36" i="336"/>
  <c r="T36" i="336"/>
  <c r="R36" i="336"/>
  <c r="J36" i="336"/>
  <c r="I36" i="336"/>
  <c r="H36" i="336"/>
  <c r="F36" i="336"/>
  <c r="D36" i="336"/>
  <c r="AC35" i="336"/>
  <c r="AA35" i="336"/>
  <c r="Y35" i="336"/>
  <c r="X35" i="336"/>
  <c r="V35" i="336"/>
  <c r="T35" i="336"/>
  <c r="R35" i="336"/>
  <c r="J35" i="336"/>
  <c r="I35" i="336"/>
  <c r="H35" i="336"/>
  <c r="F35" i="336"/>
  <c r="D35" i="336"/>
  <c r="AC34" i="336"/>
  <c r="AA34" i="336"/>
  <c r="Y34" i="336"/>
  <c r="X34" i="336"/>
  <c r="V34" i="336"/>
  <c r="T34" i="336"/>
  <c r="R34" i="336"/>
  <c r="J34" i="336"/>
  <c r="I34" i="336"/>
  <c r="H34" i="336"/>
  <c r="F34" i="336"/>
  <c r="D34" i="336"/>
  <c r="AC33" i="336"/>
  <c r="AA33" i="336"/>
  <c r="Y33" i="336"/>
  <c r="X33" i="336"/>
  <c r="V33" i="336"/>
  <c r="T33" i="336"/>
  <c r="R33" i="336"/>
  <c r="J33" i="336"/>
  <c r="I33" i="336"/>
  <c r="H33" i="336"/>
  <c r="F33" i="336"/>
  <c r="D33" i="336"/>
  <c r="AC32" i="336"/>
  <c r="AA32" i="336"/>
  <c r="Y32" i="336"/>
  <c r="X32" i="336"/>
  <c r="V32" i="336"/>
  <c r="T32" i="336"/>
  <c r="R32" i="336"/>
  <c r="J32" i="336"/>
  <c r="I32" i="336"/>
  <c r="H32" i="336"/>
  <c r="F32" i="336"/>
  <c r="D32" i="336"/>
  <c r="AC31" i="336"/>
  <c r="AA31" i="336"/>
  <c r="Y31" i="336"/>
  <c r="X31" i="336"/>
  <c r="V31" i="336"/>
  <c r="T31" i="336"/>
  <c r="R31" i="336"/>
  <c r="J31" i="336"/>
  <c r="I31" i="336"/>
  <c r="H31" i="336"/>
  <c r="F31" i="336"/>
  <c r="D31" i="336"/>
  <c r="AC30" i="336"/>
  <c r="AA30" i="336"/>
  <c r="Y30" i="336"/>
  <c r="X30" i="336"/>
  <c r="V30" i="336"/>
  <c r="T30" i="336"/>
  <c r="R30" i="336"/>
  <c r="J30" i="336"/>
  <c r="I30" i="336"/>
  <c r="H30" i="336"/>
  <c r="F30" i="336"/>
  <c r="D30" i="336"/>
  <c r="AC29" i="336"/>
  <c r="AA29" i="336"/>
  <c r="Y29" i="336"/>
  <c r="X29" i="336"/>
  <c r="V29" i="336"/>
  <c r="T29" i="336"/>
  <c r="R29" i="336"/>
  <c r="J29" i="336"/>
  <c r="I29" i="336"/>
  <c r="H29" i="336"/>
  <c r="F29" i="336"/>
  <c r="D29" i="336"/>
  <c r="AC28" i="336"/>
  <c r="AA28" i="336"/>
  <c r="Y28" i="336"/>
  <c r="X28" i="336"/>
  <c r="V28" i="336"/>
  <c r="T28" i="336"/>
  <c r="R28" i="336"/>
  <c r="J28" i="336"/>
  <c r="H28" i="336"/>
  <c r="F28" i="336"/>
  <c r="D28" i="336"/>
  <c r="AE27" i="336"/>
  <c r="AC27" i="336"/>
  <c r="AA27" i="336"/>
  <c r="Y27" i="336"/>
  <c r="X27" i="336"/>
  <c r="V27" i="336"/>
  <c r="T27" i="336"/>
  <c r="Q27" i="336"/>
  <c r="O27" i="336"/>
  <c r="M27" i="336"/>
  <c r="K27" i="336"/>
  <c r="H27" i="336"/>
  <c r="J27" i="336"/>
  <c r="F27" i="336"/>
  <c r="D27" i="336"/>
  <c r="I27" i="336"/>
  <c r="C16" i="336"/>
  <c r="C14" i="336"/>
  <c r="C2" i="336"/>
  <c r="B3" i="336"/>
  <c r="AA240" i="335"/>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AP135" i="335" s="1"/>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AP71" i="335" s="1"/>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AP7" i="335" s="1"/>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AP185" i="335" s="1"/>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AP121" i="335" s="1"/>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AP57" i="335" s="1"/>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D228" i="335" a="1"/>
  <c r="AD228" i="335" s="1"/>
  <c r="AN227" i="335"/>
  <c r="AL227" i="335"/>
  <c r="AJ227" i="335"/>
  <c r="AH227" i="335"/>
  <c r="AG227" i="335"/>
  <c r="AE227" i="335" s="1" a="1"/>
  <c r="AE227" i="335" s="1"/>
  <c r="AO226" i="335"/>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D221" i="335" a="1"/>
  <c r="AD221" i="335" s="1"/>
  <c r="AN220" i="335"/>
  <c r="AL220" i="335"/>
  <c r="AJ220" i="335"/>
  <c r="AO220" i="335" s="1"/>
  <c r="AH220" i="335"/>
  <c r="AG220" i="335"/>
  <c r="AE220" i="335" s="1" a="1"/>
  <c r="AE220" i="335" s="1"/>
  <c r="G220" i="335" a="1"/>
  <c r="G220" i="335" s="1"/>
  <c r="AN219" i="335"/>
  <c r="AL219" i="335"/>
  <c r="AJ219" i="335"/>
  <c r="AH219" i="335"/>
  <c r="AG219" i="335"/>
  <c r="AE219" i="335" s="1" a="1"/>
  <c r="AE219" i="335" s="1"/>
  <c r="AN218" i="335"/>
  <c r="AL218" i="335"/>
  <c r="AJ218" i="335"/>
  <c r="AH218" i="335"/>
  <c r="AG218" i="335"/>
  <c r="AE218" i="335" s="1" a="1"/>
  <c r="AE218" i="335" s="1"/>
  <c r="AD218" i="335" a="1"/>
  <c r="AD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E174" i="335" a="1"/>
  <c r="AE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D170" i="335" a="1"/>
  <c r="AD170" i="335" s="1"/>
  <c r="AO169" i="335"/>
  <c r="AN169" i="335"/>
  <c r="AL169" i="335"/>
  <c r="AJ169" i="335"/>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G165" i="335" a="1"/>
  <c r="G165" i="335" s="1"/>
  <c r="AN164" i="335"/>
  <c r="AL164" i="335"/>
  <c r="AJ164" i="335"/>
  <c r="AH164" i="335"/>
  <c r="AG164" i="335"/>
  <c r="AE164" i="335" s="1" a="1"/>
  <c r="AE164" i="335"/>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E156" i="335" a="1"/>
  <c r="AE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E125" i="335" a="1"/>
  <c r="AE125" i="335" s="1"/>
  <c r="AN124" i="335"/>
  <c r="AL124" i="335"/>
  <c r="AJ124" i="335"/>
  <c r="AK124" i="335" s="1"/>
  <c r="AH124" i="335"/>
  <c r="AG124" i="335"/>
  <c r="AE124" i="335" s="1" a="1"/>
  <c r="AE124" i="335" s="1"/>
  <c r="AN123" i="335"/>
  <c r="AL123" i="335"/>
  <c r="AJ123" i="335"/>
  <c r="AH123" i="335"/>
  <c r="AG123" i="335"/>
  <c r="AO122" i="335"/>
  <c r="AN122" i="335"/>
  <c r="AL122" i="335"/>
  <c r="AJ122" i="335"/>
  <c r="AK122" i="335" s="1"/>
  <c r="AH122" i="335"/>
  <c r="AG122" i="335"/>
  <c r="AE122" i="335" a="1"/>
  <c r="AE122" i="335" s="1"/>
  <c r="AD122" i="335" a="1"/>
  <c r="AD122" i="335" s="1"/>
  <c r="G122" i="335" a="1"/>
  <c r="G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D112" i="335" a="1"/>
  <c r="AD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a="1"/>
  <c r="AE103" i="335" s="1"/>
  <c r="AD103" i="335" a="1"/>
  <c r="AD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E97" i="335" a="1"/>
  <c r="AE97" i="335" s="1"/>
  <c r="AN96" i="335"/>
  <c r="AL96" i="335"/>
  <c r="AJ96" i="335"/>
  <c r="AH96" i="335"/>
  <c r="AG96" i="335"/>
  <c r="AD96" i="335" s="1" a="1"/>
  <c r="AD96" i="335" s="1"/>
  <c r="AE96" i="335" a="1"/>
  <c r="AE96" i="335" s="1"/>
  <c r="AN95" i="335"/>
  <c r="AL95" i="335"/>
  <c r="AJ95" i="335"/>
  <c r="G95" i="335" s="1" a="1"/>
  <c r="G95" i="335" s="1"/>
  <c r="AH95" i="335"/>
  <c r="AG95" i="335"/>
  <c r="AD95" i="335" s="1" a="1"/>
  <c r="AE95" i="335" a="1"/>
  <c r="AE95" i="335" s="1"/>
  <c r="AD95" i="335"/>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E86" i="335" a="1"/>
  <c r="AE86" i="335" s="1"/>
  <c r="AN85" i="335"/>
  <c r="AL85" i="335"/>
  <c r="AJ85" i="335"/>
  <c r="AH85" i="335"/>
  <c r="AG85" i="335"/>
  <c r="AE85" i="335" a="1"/>
  <c r="AE85" i="335" s="1"/>
  <c r="AD85" i="335" a="1"/>
  <c r="AD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E74" i="335" a="1"/>
  <c r="AE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O60" i="335"/>
  <c r="AN60" i="335"/>
  <c r="AL60" i="335"/>
  <c r="AJ60" i="335"/>
  <c r="G60" i="335" s="1" a="1"/>
  <c r="G60" i="335" s="1"/>
  <c r="AH60" i="335"/>
  <c r="AG60" i="335"/>
  <c r="AD60" i="335" s="1" a="1"/>
  <c r="AD60" i="335" s="1"/>
  <c r="AE60" i="335" a="1"/>
  <c r="AE60" i="335" s="1"/>
  <c r="AN59" i="335"/>
  <c r="AL59" i="335"/>
  <c r="AJ59" i="335"/>
  <c r="G59" i="335" s="1" a="1"/>
  <c r="G59" i="335" s="1"/>
  <c r="AH59" i="335"/>
  <c r="AG59" i="335"/>
  <c r="AE59" i="335" s="1" a="1"/>
  <c r="AE59" i="335" s="1"/>
  <c r="AN58" i="335"/>
  <c r="AL58" i="335"/>
  <c r="AJ58" i="335"/>
  <c r="AH58" i="335"/>
  <c r="AG58" i="335"/>
  <c r="AE58" i="335" s="1" a="1"/>
  <c r="AE58" i="335" s="1"/>
  <c r="AD58" i="335" a="1"/>
  <c r="AD58" i="335" s="1"/>
  <c r="AO57" i="335"/>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G32" i="335" a="1"/>
  <c r="G32" i="335" s="1"/>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K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D11" i="335" a="1"/>
  <c r="AD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K176" i="335" l="1"/>
  <c r="AP18" i="335"/>
  <c r="AP50" i="335"/>
  <c r="AP82" i="335"/>
  <c r="AP114" i="335"/>
  <c r="AP146" i="335"/>
  <c r="AP178" i="335"/>
  <c r="AP210" i="335"/>
  <c r="AP19" i="335"/>
  <c r="AP51" i="335"/>
  <c r="AP83" i="335"/>
  <c r="AP115" i="335"/>
  <c r="AP147" i="335"/>
  <c r="AP179" i="335"/>
  <c r="AO146" i="335"/>
  <c r="AD190" i="335" a="1"/>
  <c r="AD190" i="335" s="1"/>
  <c r="G226" i="335" a="1"/>
  <c r="G226" i="335" s="1"/>
  <c r="AP21" i="335"/>
  <c r="AP53" i="335"/>
  <c r="AP85" i="335"/>
  <c r="AP117" i="335"/>
  <c r="AP149" i="335"/>
  <c r="AP181" i="335"/>
  <c r="AP213" i="335"/>
  <c r="G130" i="335" a="1"/>
  <c r="G130" i="335" s="1"/>
  <c r="AO215" i="335"/>
  <c r="G204" i="335" a="1"/>
  <c r="G204" i="335" s="1"/>
  <c r="G240" i="335" a="1"/>
  <c r="G240" i="335" s="1"/>
  <c r="AI240" i="335" s="1"/>
  <c r="AP29" i="335"/>
  <c r="AP61" i="335"/>
  <c r="AP93" i="335"/>
  <c r="AP125" i="335"/>
  <c r="AP157" i="335"/>
  <c r="AP189" i="335"/>
  <c r="AP221" i="335"/>
  <c r="AP16" i="335"/>
  <c r="AP48" i="335"/>
  <c r="AP80" i="335"/>
  <c r="AP112" i="335"/>
  <c r="AP144" i="335"/>
  <c r="AP176" i="335"/>
  <c r="AP35" i="335"/>
  <c r="AP99" i="335"/>
  <c r="AP163" i="335"/>
  <c r="AE39" i="335" a="1"/>
  <c r="AE39" i="335" s="1"/>
  <c r="AD143" i="335" a="1"/>
  <c r="AD143" i="335" s="1"/>
  <c r="AE222" i="335" a="1"/>
  <c r="AE222" i="335" s="1"/>
  <c r="AP34" i="335"/>
  <c r="AP66" i="335"/>
  <c r="AP98" i="335"/>
  <c r="AP130" i="335"/>
  <c r="AP162" i="335"/>
  <c r="AP194" i="335"/>
  <c r="AP226" i="335"/>
  <c r="AP67" i="335"/>
  <c r="AP131" i="335"/>
  <c r="AP195" i="335"/>
  <c r="AP227" i="335"/>
  <c r="G205" i="335" a="1"/>
  <c r="G205" i="335" s="1"/>
  <c r="AP23" i="335"/>
  <c r="AP55" i="335"/>
  <c r="AP87" i="335"/>
  <c r="AP119" i="335"/>
  <c r="AP151" i="335"/>
  <c r="AP183" i="335"/>
  <c r="AP215" i="335"/>
  <c r="AP39" i="335"/>
  <c r="AP103" i="335"/>
  <c r="AP167" i="335"/>
  <c r="AD35" i="335" a="1"/>
  <c r="AD35" i="335" s="1"/>
  <c r="AD145" i="335" a="1"/>
  <c r="AD145" i="335" s="1"/>
  <c r="AO205" i="335"/>
  <c r="G224" i="335" a="1"/>
  <c r="G224" i="335" s="1"/>
  <c r="AP10" i="335"/>
  <c r="AP42" i="335"/>
  <c r="AP74" i="335"/>
  <c r="AP106" i="335"/>
  <c r="AP138" i="335"/>
  <c r="AP170" i="335"/>
  <c r="AP202" i="335"/>
  <c r="AP234" i="335"/>
  <c r="AP13" i="335"/>
  <c r="AP45" i="335"/>
  <c r="AP77" i="335"/>
  <c r="AP109" i="335"/>
  <c r="AP141" i="335"/>
  <c r="AP173" i="335"/>
  <c r="AP205" i="335"/>
  <c r="AP237" i="335"/>
  <c r="AP32" i="335"/>
  <c r="AP64" i="335"/>
  <c r="AP96" i="335"/>
  <c r="AP128" i="335"/>
  <c r="AP160" i="335"/>
  <c r="AP192" i="335"/>
  <c r="AP224" i="335"/>
  <c r="AP25" i="335"/>
  <c r="AP89" i="335"/>
  <c r="AP153" i="335"/>
  <c r="AP217" i="335"/>
  <c r="AD152" i="335" a="1"/>
  <c r="AD152" i="335" s="1"/>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AP94" i="335"/>
  <c r="AP126" i="335"/>
  <c r="AP158" i="335"/>
  <c r="AP190" i="335"/>
  <c r="AP222" i="335"/>
  <c r="G229" i="335" a="1"/>
  <c r="G229" i="335" s="1"/>
  <c r="AI229" i="335" s="1"/>
  <c r="AP11" i="335"/>
  <c r="AP43" i="335"/>
  <c r="AP75" i="335"/>
  <c r="AP107" i="335"/>
  <c r="AP139" i="335"/>
  <c r="AP171" i="335"/>
  <c r="AP203" i="335"/>
  <c r="AP235" i="335"/>
  <c r="AP22" i="335"/>
  <c r="AP54" i="335"/>
  <c r="AP86" i="335"/>
  <c r="AP118" i="335"/>
  <c r="AP150" i="335"/>
  <c r="AP182" i="335"/>
  <c r="AP214" i="335"/>
  <c r="C65" i="336"/>
  <c r="C67" i="336"/>
  <c r="C66" i="336"/>
  <c r="C64" i="336"/>
  <c r="C59" i="336"/>
  <c r="C56" i="336"/>
  <c r="C46" i="336"/>
  <c r="C45" i="336"/>
  <c r="C44" i="336"/>
  <c r="C47" i="336"/>
  <c r="C51" i="336"/>
  <c r="C49" i="336"/>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I226" i="335" s="1"/>
  <c r="C48" i="336"/>
  <c r="AK231" i="335"/>
  <c r="AK237" i="335"/>
  <c r="AK210" i="335"/>
  <c r="AK183" i="335"/>
  <c r="AO21" i="335"/>
  <c r="AO183" i="335"/>
  <c r="G4" i="335" a="1"/>
  <c r="G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I92" i="335" s="1"/>
  <c r="AE53" i="335" a="1"/>
  <c r="AE53" i="335" s="1"/>
  <c r="AI53" i="335" s="1"/>
  <c r="G63" i="335" a="1"/>
  <c r="G63" i="335" s="1"/>
  <c r="AE69" i="335" a="1"/>
  <c r="AE69" i="335" s="1"/>
  <c r="AD135" i="335" a="1"/>
  <c r="AD135" i="335" s="1"/>
  <c r="AI135" i="335" s="1"/>
  <c r="AD164" i="335" a="1"/>
  <c r="AD164" i="335" s="1"/>
  <c r="G180" i="335" a="1"/>
  <c r="G180" i="335" s="1"/>
  <c r="AI180" i="335" s="1"/>
  <c r="AE185" i="335" a="1"/>
  <c r="AE185" i="335" s="1"/>
  <c r="C50" i="336"/>
  <c r="AK111" i="335"/>
  <c r="AK234" i="335"/>
  <c r="AK53" i="335"/>
  <c r="AD59" i="335" a="1"/>
  <c r="AD59" i="335" s="1"/>
  <c r="AI59" i="335" s="1"/>
  <c r="AK135" i="335"/>
  <c r="AK180" i="335"/>
  <c r="AD229" i="335" a="1"/>
  <c r="AD229" i="335" s="1"/>
  <c r="AK47" i="335"/>
  <c r="AK175" i="335"/>
  <c r="AO202" i="335"/>
  <c r="G76" i="335" a="1"/>
  <c r="G76" i="335" s="1"/>
  <c r="C57" i="336"/>
  <c r="C58" i="336"/>
  <c r="C36" i="336"/>
  <c r="C37" i="336"/>
  <c r="C38" i="336"/>
  <c r="C39" i="336"/>
  <c r="C40" i="336"/>
  <c r="C41" i="336"/>
  <c r="C42" i="336"/>
  <c r="C27" i="336"/>
  <c r="C33" i="336"/>
  <c r="C28" i="336"/>
  <c r="C31" i="336"/>
  <c r="C35" i="336"/>
  <c r="C34" i="336"/>
  <c r="C32" i="336"/>
  <c r="C30" i="336"/>
  <c r="C29" i="336"/>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I110" i="335" s="1"/>
  <c r="AK128" i="335"/>
  <c r="AD146" i="335" a="1"/>
  <c r="AD146" i="335" s="1"/>
  <c r="AI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I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I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K60" i="335"/>
  <c r="AK64" i="335"/>
  <c r="AO75" i="335"/>
  <c r="AD78" i="335" a="1"/>
  <c r="AD78" i="335" s="1"/>
  <c r="AE91" i="335" a="1"/>
  <c r="AE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I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I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I85" i="335" s="1"/>
  <c r="AO85" i="335"/>
  <c r="AK85" i="335"/>
  <c r="AO86" i="335"/>
  <c r="G86" i="335" a="1"/>
  <c r="G86" i="335" s="1"/>
  <c r="AI86" i="335" s="1"/>
  <c r="AK86" i="335"/>
  <c r="AE210" i="335" a="1"/>
  <c r="AE210" i="335" s="1"/>
  <c r="AD210" i="335" a="1"/>
  <c r="AD210" i="335" s="1"/>
  <c r="AO212" i="335"/>
  <c r="G212" i="335" a="1"/>
  <c r="G212" i="335" s="1"/>
  <c r="AK212" i="335"/>
  <c r="AO232" i="335"/>
  <c r="AK232" i="335"/>
  <c r="AO100" i="335"/>
  <c r="G100" i="335" a="1"/>
  <c r="G100" i="335" s="1"/>
  <c r="AI100" i="335" s="1"/>
  <c r="AK100" i="335"/>
  <c r="AO116" i="335"/>
  <c r="G116" i="335" a="1"/>
  <c r="G116" i="335" s="1"/>
  <c r="AI116" i="335" s="1"/>
  <c r="AK116" i="335"/>
  <c r="AD5" i="335" a="1"/>
  <c r="AD5" i="335" s="1"/>
  <c r="AI5" i="335" s="1"/>
  <c r="AD27" i="335" a="1"/>
  <c r="AD27" i="335" s="1"/>
  <c r="AI27" i="335" s="1"/>
  <c r="AD29" i="335" a="1"/>
  <c r="AD29" i="335" s="1"/>
  <c r="AI29" i="335" s="1"/>
  <c r="AK46" i="335"/>
  <c r="AD66" i="335" a="1"/>
  <c r="AD66" i="335" s="1"/>
  <c r="AD88" i="335" a="1"/>
  <c r="AD88" i="335" s="1"/>
  <c r="AE88" i="335" a="1"/>
  <c r="AE88" i="335" s="1"/>
  <c r="AK114" i="335"/>
  <c r="AD120" i="335" a="1"/>
  <c r="AD120" i="335" s="1"/>
  <c r="AO154" i="335"/>
  <c r="G154" i="335" a="1"/>
  <c r="G154" i="335" s="1"/>
  <c r="AI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I78" i="335" s="1"/>
  <c r="AD30" i="335" a="1"/>
  <c r="AD30" i="335" s="1"/>
  <c r="AE30" i="335" a="1"/>
  <c r="AE30" i="335" s="1"/>
  <c r="G38" i="335" a="1"/>
  <c r="G38" i="335" s="1"/>
  <c r="AI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AI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I162" i="335" s="1"/>
  <c r="AK162" i="335"/>
  <c r="AE191" i="335" a="1"/>
  <c r="AE191" i="335" s="1"/>
  <c r="AI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I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I91" i="335"/>
  <c r="AE132" i="335" a="1"/>
  <c r="AE132" i="335" s="1"/>
  <c r="AD132" i="335" a="1"/>
  <c r="AD132" i="335" s="1"/>
  <c r="G142" i="335" a="1"/>
  <c r="G142" i="335" s="1"/>
  <c r="AO163" i="335"/>
  <c r="AO194" i="335"/>
  <c r="G194" i="335" a="1"/>
  <c r="G194" i="335" s="1"/>
  <c r="AI194" i="335" s="1"/>
  <c r="AK194" i="335"/>
  <c r="AO218" i="335"/>
  <c r="G218" i="335" a="1"/>
  <c r="G218" i="335" s="1"/>
  <c r="AI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I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I95" i="335"/>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I125" i="335" s="1"/>
  <c r="AO125" i="335"/>
  <c r="AK127" i="335"/>
  <c r="G144" i="335" a="1"/>
  <c r="G144" i="335" s="1"/>
  <c r="AK144" i="335"/>
  <c r="G149" i="335" a="1"/>
  <c r="G149" i="335" s="1"/>
  <c r="AO149" i="335"/>
  <c r="G152" i="335" a="1"/>
  <c r="G152" i="335" s="1"/>
  <c r="AI152" i="335" s="1"/>
  <c r="G157" i="335" a="1"/>
  <c r="G157" i="335" s="1"/>
  <c r="AO157" i="335"/>
  <c r="AK165" i="335"/>
  <c r="G168" i="335" a="1"/>
  <c r="G168" i="335" s="1"/>
  <c r="AI168" i="335" s="1"/>
  <c r="G173" i="335" a="1"/>
  <c r="G173" i="335" s="1"/>
  <c r="G188" i="335" a="1"/>
  <c r="G188" i="335" s="1"/>
  <c r="AD197" i="335" a="1"/>
  <c r="AD197" i="335" s="1"/>
  <c r="AK215" i="335"/>
  <c r="AI4" i="335"/>
  <c r="AO51" i="335"/>
  <c r="G51" i="335" a="1"/>
  <c r="G51" i="335" s="1"/>
  <c r="AK79" i="335"/>
  <c r="G79" i="335" a="1"/>
  <c r="G79" i="335" s="1"/>
  <c r="AO79" i="335"/>
  <c r="AK81" i="335"/>
  <c r="AO81" i="335"/>
  <c r="G81" i="335" a="1"/>
  <c r="G81" i="335" s="1"/>
  <c r="AO58" i="335"/>
  <c r="AK58" i="335"/>
  <c r="G11" i="335" a="1"/>
  <c r="G11" i="335" s="1"/>
  <c r="AI11" i="335" s="1"/>
  <c r="AK4" i="335"/>
  <c r="AO10" i="335"/>
  <c r="AK10" i="335"/>
  <c r="AE15" i="335" a="1"/>
  <c r="AE15" i="335" s="1"/>
  <c r="AD24" i="335" a="1"/>
  <c r="AD24" i="335" s="1"/>
  <c r="AE24" i="335" a="1"/>
  <c r="AE24" i="335" s="1"/>
  <c r="AE25" i="335" a="1"/>
  <c r="AE25" i="335" s="1"/>
  <c r="AD25" i="335" a="1"/>
  <c r="AD25" i="335" s="1"/>
  <c r="AO28" i="335"/>
  <c r="G28" i="335" a="1"/>
  <c r="G28" i="335" s="1"/>
  <c r="AI28" i="335" s="1"/>
  <c r="AI45" i="335"/>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I39" i="335"/>
  <c r="AD40" i="335" a="1"/>
  <c r="AD40" i="335" s="1"/>
  <c r="AE40" i="335" a="1"/>
  <c r="AE40" i="335" s="1"/>
  <c r="AE41" i="335" a="1"/>
  <c r="AE41" i="335" s="1"/>
  <c r="AD41" i="335" a="1"/>
  <c r="AD41" i="335" s="1"/>
  <c r="G43" i="335" a="1"/>
  <c r="G43" i="335" s="1"/>
  <c r="AO44" i="335"/>
  <c r="G44" i="335" a="1"/>
  <c r="G44" i="335" s="1"/>
  <c r="AI44" i="335" s="1"/>
  <c r="G58" i="335" a="1"/>
  <c r="G58" i="335" s="1"/>
  <c r="AI58" i="335" s="1"/>
  <c r="AI60" i="335"/>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I35" i="335" s="1"/>
  <c r="AO36" i="335"/>
  <c r="G36" i="335" a="1"/>
  <c r="G36" i="335" s="1"/>
  <c r="AI36" i="335" s="1"/>
  <c r="AK44" i="335"/>
  <c r="G55" i="335" a="1"/>
  <c r="G55" i="335" s="1"/>
  <c r="AE57" i="335" a="1"/>
  <c r="AE57" i="335" s="1"/>
  <c r="AD57" i="335" a="1"/>
  <c r="AD57" i="335" s="1"/>
  <c r="AO5" i="335"/>
  <c r="AI22"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AI97" i="335"/>
  <c r="G118" i="335" a="1"/>
  <c r="G118" i="335" s="1"/>
  <c r="AI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I161" i="335" s="1"/>
  <c r="AO161" i="335"/>
  <c r="G7" i="335" a="1"/>
  <c r="G7" i="335" s="1"/>
  <c r="AI7" i="335" s="1"/>
  <c r="G15" i="335" a="1"/>
  <c r="G15" i="335" s="1"/>
  <c r="G23" i="335" a="1"/>
  <c r="G23" i="335" s="1"/>
  <c r="G31" i="335" a="1"/>
  <c r="G31" i="335" s="1"/>
  <c r="AI31" i="335" s="1"/>
  <c r="AK61" i="335"/>
  <c r="AD65" i="335" a="1"/>
  <c r="AD65" i="335" s="1"/>
  <c r="AI65" i="335" s="1"/>
  <c r="G73" i="335" a="1"/>
  <c r="G73" i="335" s="1"/>
  <c r="AK76" i="335"/>
  <c r="AK82" i="335"/>
  <c r="AE89" i="335" a="1"/>
  <c r="AE89" i="335" s="1"/>
  <c r="AD89" i="335" a="1"/>
  <c r="AD89" i="335" s="1"/>
  <c r="AD90" i="335" a="1"/>
  <c r="AD90" i="335" s="1"/>
  <c r="AI122" i="335"/>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I124" i="335"/>
  <c r="AO126" i="335"/>
  <c r="AK126" i="335"/>
  <c r="G126" i="335" a="1"/>
  <c r="G126" i="335" s="1"/>
  <c r="AK141" i="335"/>
  <c r="AO141" i="335"/>
  <c r="G141" i="335" a="1"/>
  <c r="G141" i="335" s="1"/>
  <c r="AI141" i="335" s="1"/>
  <c r="AI103" i="335"/>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I109" i="335" s="1"/>
  <c r="AK115" i="335"/>
  <c r="G115" i="335" a="1"/>
  <c r="G115" i="335" s="1"/>
  <c r="AD128" i="335" a="1"/>
  <c r="AD128" i="335" s="1"/>
  <c r="AD130" i="335" a="1"/>
  <c r="AD130" i="335" s="1"/>
  <c r="AD136" i="335" a="1"/>
  <c r="AD136" i="335" s="1"/>
  <c r="AD138" i="335" a="1"/>
  <c r="AD138" i="335" s="1"/>
  <c r="AI138" i="335" s="1"/>
  <c r="G150" i="335" a="1"/>
  <c r="G150" i="335" s="1"/>
  <c r="AI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I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I153" i="335" s="1"/>
  <c r="AO153" i="335"/>
  <c r="AE158" i="335" a="1"/>
  <c r="AE158" i="335" s="1"/>
  <c r="AD158" i="335" a="1"/>
  <c r="AD158" i="335" s="1"/>
  <c r="AI167" i="335"/>
  <c r="AE171" i="335" a="1"/>
  <c r="AE171" i="335" s="1"/>
  <c r="AD171" i="335" a="1"/>
  <c r="AD171" i="335" s="1"/>
  <c r="AI196" i="335"/>
  <c r="AE200" i="335" a="1"/>
  <c r="AE200" i="335" s="1"/>
  <c r="AD200" i="335" a="1"/>
  <c r="AD200" i="335" s="1"/>
  <c r="AI220" i="335"/>
  <c r="AI228" i="335"/>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I175" i="335"/>
  <c r="AE176" i="335" a="1"/>
  <c r="AE176" i="335" s="1"/>
  <c r="AK177" i="335"/>
  <c r="G177" i="335" a="1"/>
  <c r="G177" i="335" s="1"/>
  <c r="AK185" i="335"/>
  <c r="G185" i="335" a="1"/>
  <c r="G185" i="335" s="1"/>
  <c r="AK193" i="335"/>
  <c r="G193" i="335" a="1"/>
  <c r="G193" i="335" s="1"/>
  <c r="AI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I232" i="335" s="1"/>
  <c r="AO198" i="335"/>
  <c r="G201" i="335" a="1"/>
  <c r="G201" i="335" s="1"/>
  <c r="AI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AI198" i="335" s="1"/>
  <c r="G206" i="335" a="1"/>
  <c r="G206" i="335" s="1"/>
  <c r="G214" i="335" a="1"/>
  <c r="G214" i="335" s="1"/>
  <c r="G222" i="335" a="1"/>
  <c r="G222" i="335" s="1"/>
  <c r="AI222" i="335" s="1"/>
  <c r="G230" i="335" a="1"/>
  <c r="G230" i="335" s="1"/>
  <c r="AI230" i="335" s="1"/>
  <c r="AI108" i="335" l="1"/>
  <c r="AI30" i="335"/>
  <c r="AI157" i="335"/>
  <c r="AI47" i="335"/>
  <c r="AI177" i="335"/>
  <c r="AI205" i="335"/>
  <c r="AI149" i="335"/>
  <c r="AI121" i="335"/>
  <c r="AI20" i="335"/>
  <c r="AI93" i="335"/>
  <c r="AI72" i="335"/>
  <c r="AI144" i="335"/>
  <c r="AI70" i="335"/>
  <c r="AI51" i="335"/>
  <c r="AI128" i="335"/>
  <c r="AI133" i="335"/>
  <c r="AI130" i="335"/>
  <c r="AI225" i="335"/>
  <c r="AI137" i="335"/>
  <c r="AI190" i="335"/>
  <c r="AI238" i="335"/>
  <c r="AI178" i="335"/>
  <c r="AI131" i="335"/>
  <c r="AI202" i="335"/>
  <c r="AI90" i="335"/>
  <c r="AI182" i="335"/>
  <c r="AI217"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c r="AE70" i="332" a="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AP62" i="332"/>
  <c r="AN62" i="332"/>
  <c r="AL62" i="332"/>
  <c r="AM62" i="332" s="1"/>
  <c r="AJ62" i="332"/>
  <c r="AI62" i="332"/>
  <c r="AG62" i="332"/>
  <c r="AE62" i="332" a="1"/>
  <c r="AE62" i="33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G213" i="331" a="1"/>
  <c r="AG213" i="331" s="1"/>
  <c r="AP212" i="331"/>
  <c r="AN212" i="331"/>
  <c r="AL212" i="331"/>
  <c r="AQ212" i="331" s="1"/>
  <c r="AJ212" i="331"/>
  <c r="AI212" i="331"/>
  <c r="AG212" i="331" s="1" a="1"/>
  <c r="AG212" i="331" s="1"/>
  <c r="AP211" i="331"/>
  <c r="AN211" i="331"/>
  <c r="AL211" i="331"/>
  <c r="AQ211" i="331" s="1"/>
  <c r="AJ211" i="331"/>
  <c r="AI211" i="331"/>
  <c r="G211" i="331" a="1"/>
  <c r="G211" i="331" s="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G205" i="331" a="1"/>
  <c r="G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Q200" i="331"/>
  <c r="AP200" i="331"/>
  <c r="AN200" i="331"/>
  <c r="AL200" i="331"/>
  <c r="AM200" i="331" s="1"/>
  <c r="AJ200" i="331"/>
  <c r="AI200" i="331"/>
  <c r="AF200" i="331" s="1" a="1"/>
  <c r="AF200" i="331" s="1"/>
  <c r="G200" i="331" a="1"/>
  <c r="G200" i="331" s="1"/>
  <c r="AP199" i="331"/>
  <c r="AN199" i="331"/>
  <c r="AL199" i="331"/>
  <c r="AQ199" i="331" s="1"/>
  <c r="AJ199" i="331"/>
  <c r="AI199" i="331"/>
  <c r="AF199" i="331" s="1" a="1"/>
  <c r="AF199" i="331" s="1"/>
  <c r="AG199" i="331" a="1"/>
  <c r="AG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G190" i="331" a="1"/>
  <c r="AG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AJ187" i="331"/>
  <c r="AI187" i="331"/>
  <c r="AG187" i="331" s="1" a="1"/>
  <c r="AG187" i="331" s="1"/>
  <c r="G187" i="331" a="1"/>
  <c r="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G184" i="331" a="1"/>
  <c r="G184" i="331" s="1"/>
  <c r="AP183" i="331"/>
  <c r="AN183" i="331"/>
  <c r="AL183" i="331"/>
  <c r="AQ183" i="331" s="1"/>
  <c r="AJ183" i="331"/>
  <c r="AI183" i="331"/>
  <c r="AF183" i="331" s="1" a="1"/>
  <c r="AF183" i="331" s="1"/>
  <c r="AP182" i="331"/>
  <c r="AN182" i="331"/>
  <c r="AL182" i="331"/>
  <c r="AJ182" i="331"/>
  <c r="AI182" i="331"/>
  <c r="AG182" i="331" a="1"/>
  <c r="AG182" i="331" s="1"/>
  <c r="AF182" i="331" a="1"/>
  <c r="AF182" i="331" s="1"/>
  <c r="AP181" i="331"/>
  <c r="AN181" i="331"/>
  <c r="AL181" i="331"/>
  <c r="G181" i="331" s="1" a="1"/>
  <c r="G181" i="331" s="1"/>
  <c r="AJ181" i="331"/>
  <c r="AI181" i="331"/>
  <c r="AF181" i="331" s="1" a="1"/>
  <c r="AF181" i="331" s="1"/>
  <c r="AG181" i="331" a="1"/>
  <c r="AG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F179" i="331" a="1"/>
  <c r="AF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F169" i="331" s="1" a="1"/>
  <c r="AF169" i="331" s="1"/>
  <c r="AG169" i="33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M162" i="331"/>
  <c r="AL162" i="331"/>
  <c r="AQ162" i="331" s="1"/>
  <c r="AJ162" i="331"/>
  <c r="AI162" i="331"/>
  <c r="AG162" i="331" s="1" a="1"/>
  <c r="AG162" i="331" s="1"/>
  <c r="AP161" i="331"/>
  <c r="AN161" i="331"/>
  <c r="AL161" i="331"/>
  <c r="AQ161" i="331" s="1"/>
  <c r="AJ161" i="331"/>
  <c r="AI161" i="331"/>
  <c r="AG161" i="331" a="1"/>
  <c r="AG161" i="331" s="1"/>
  <c r="AF161" i="331" a="1"/>
  <c r="AF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G158" i="331" a="1"/>
  <c r="G158" i="331" s="1"/>
  <c r="AP157" i="331"/>
  <c r="AN157" i="331"/>
  <c r="AL157" i="331"/>
  <c r="AQ157" i="331" s="1"/>
  <c r="AJ157" i="331"/>
  <c r="AI157" i="331"/>
  <c r="AG157" i="331" s="1" a="1"/>
  <c r="AG157" i="331" s="1"/>
  <c r="G157" i="331" a="1"/>
  <c r="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Q148" i="331"/>
  <c r="AP148" i="331"/>
  <c r="AN148" i="331"/>
  <c r="AL148" i="331"/>
  <c r="AM148" i="331" s="1"/>
  <c r="AJ148" i="331"/>
  <c r="AI148" i="331"/>
  <c r="AG148" i="331" s="1" a="1"/>
  <c r="AG148" i="331" s="1"/>
  <c r="AP147" i="331"/>
  <c r="AN147" i="331"/>
  <c r="AL147" i="331"/>
  <c r="AJ147" i="331"/>
  <c r="AI147" i="331"/>
  <c r="AG147" i="331" s="1" a="1"/>
  <c r="AG147" i="331" s="1"/>
  <c r="G147" i="331" a="1"/>
  <c r="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G130" i="331" a="1"/>
  <c r="AG130" i="331" s="1"/>
  <c r="AP129" i="331"/>
  <c r="AN129" i="331"/>
  <c r="AL129" i="331"/>
  <c r="AM129" i="331" s="1"/>
  <c r="AJ129" i="331"/>
  <c r="AI129" i="331"/>
  <c r="AP128" i="331"/>
  <c r="AN128" i="331"/>
  <c r="AL128" i="331"/>
  <c r="AQ128" i="331" s="1"/>
  <c r="AJ128" i="331"/>
  <c r="AI128" i="331"/>
  <c r="AG128" i="331" s="1" a="1"/>
  <c r="AG128" i="331" s="1"/>
  <c r="AF128" i="331" a="1"/>
  <c r="AF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M114" i="331"/>
  <c r="AL114" i="331"/>
  <c r="AQ114" i="331" s="1"/>
  <c r="AJ114" i="331"/>
  <c r="AI114" i="331"/>
  <c r="AF114" i="331" s="1" a="1"/>
  <c r="AF114" i="331" s="1"/>
  <c r="AG114" i="331" a="1"/>
  <c r="AG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G50" i="331" a="1"/>
  <c r="AG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G36" i="331" a="1"/>
  <c r="AG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G20" i="331" a="1"/>
  <c r="G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F17" i="331" a="1"/>
  <c r="AF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G5" i="331" a="1"/>
  <c r="G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G118" i="331" l="1" a="1"/>
  <c r="G118" i="331" s="1"/>
  <c r="G124" i="331" a="1"/>
  <c r="G124" i="331" s="1"/>
  <c r="G81" i="331" a="1"/>
  <c r="G81" i="331" s="1"/>
  <c r="G172" i="331" a="1"/>
  <c r="G172" i="331" s="1"/>
  <c r="G232" i="331" a="1"/>
  <c r="G232" i="331" s="1"/>
  <c r="AF56" i="331" a="1"/>
  <c r="AF56" i="331" s="1"/>
  <c r="G239" i="331" a="1"/>
  <c r="G239" i="331" s="1"/>
  <c r="AG102" i="331" a="1"/>
  <c r="AG102" i="331" s="1"/>
  <c r="G203" i="331" a="1"/>
  <c r="G203" i="331" s="1"/>
  <c r="AQ20" i="331"/>
  <c r="G21" i="331" a="1"/>
  <c r="G21" i="331" s="1"/>
  <c r="AF133" i="331" a="1"/>
  <c r="AF133" i="331" s="1"/>
  <c r="G163" i="331" a="1"/>
  <c r="G163" i="331" s="1"/>
  <c r="AK163" i="331" s="1"/>
  <c r="AK211" i="332"/>
  <c r="AQ84" i="331"/>
  <c r="AG67" i="331" a="1"/>
  <c r="AG67" i="331" s="1"/>
  <c r="AF123" i="331" a="1"/>
  <c r="AF123" i="331" s="1"/>
  <c r="AF194" i="331" a="1"/>
  <c r="AF194" i="331" s="1"/>
  <c r="AM163" i="331"/>
  <c r="G148" i="331" a="1"/>
  <c r="G148" i="331" s="1"/>
  <c r="AM194" i="331"/>
  <c r="AF189" i="331" a="1"/>
  <c r="AF189" i="331" s="1"/>
  <c r="AK189" i="331" s="1"/>
  <c r="G32" i="331" a="1"/>
  <c r="G32" i="331" s="1"/>
  <c r="AG42" i="331" a="1"/>
  <c r="AG42" i="331" s="1"/>
  <c r="AK42" i="331" s="1"/>
  <c r="AG48" i="331" a="1"/>
  <c r="AG48" i="331" s="1"/>
  <c r="G155" i="331" a="1"/>
  <c r="G155" i="331" s="1"/>
  <c r="G159" i="331" a="1"/>
  <c r="G159" i="331" s="1"/>
  <c r="AQ204" i="331"/>
  <c r="AF12" i="331" a="1"/>
  <c r="AF12" i="331" s="1"/>
  <c r="AF41" i="331" a="1"/>
  <c r="AF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K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G153" i="331" a="1"/>
  <c r="G153" i="331" s="1"/>
  <c r="AQ233" i="331"/>
  <c r="AF136" i="331" a="1"/>
  <c r="AF136" i="331" s="1"/>
  <c r="AM184" i="331"/>
  <c r="AF234" i="331" a="1"/>
  <c r="AF234" i="331" s="1"/>
  <c r="AF97" i="331" a="1"/>
  <c r="AF97" i="331" s="1"/>
  <c r="AK97" i="331" s="1"/>
  <c r="AM211" i="331"/>
  <c r="AF63" i="331" a="1"/>
  <c r="AF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K41" i="331"/>
  <c r="AM58" i="331"/>
  <c r="G76" i="331" a="1"/>
  <c r="G76" i="331" s="1"/>
  <c r="G144" i="331" a="1"/>
  <c r="G144" i="331" s="1"/>
  <c r="AK144" i="331" s="1"/>
  <c r="AM160" i="331"/>
  <c r="AM197" i="331"/>
  <c r="G219" i="331" a="1"/>
  <c r="G219" i="331" s="1"/>
  <c r="AK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K213" i="331" s="1"/>
  <c r="AQ225" i="331"/>
  <c r="AK69" i="332"/>
  <c r="AK70" i="332"/>
  <c r="AK139" i="332"/>
  <c r="G13" i="331" a="1"/>
  <c r="G13" i="331" s="1"/>
  <c r="AQ97" i="331"/>
  <c r="G123" i="331" a="1"/>
  <c r="G123" i="331" s="1"/>
  <c r="G128" i="331" a="1"/>
  <c r="G128" i="331" s="1"/>
  <c r="AK128" i="331" s="1"/>
  <c r="G133" i="331" a="1"/>
  <c r="G133" i="331" s="1"/>
  <c r="AQ136" i="331"/>
  <c r="G178" i="331" a="1"/>
  <c r="G178" i="331" s="1"/>
  <c r="G225" i="331" a="1"/>
  <c r="G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K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K192" i="331" s="1"/>
  <c r="AQ192" i="331"/>
  <c r="AQ193" i="331"/>
  <c r="AQ208" i="331"/>
  <c r="AM219" i="331"/>
  <c r="G224" i="331" a="1"/>
  <c r="G224" i="331" s="1"/>
  <c r="G229" i="331" a="1"/>
  <c r="G229" i="331" s="1"/>
  <c r="AK229" i="331" s="1"/>
  <c r="AQ229" i="331"/>
  <c r="AM233" i="331"/>
  <c r="G236" i="331" a="1"/>
  <c r="G236" i="331" s="1"/>
  <c r="G237" i="331" a="1"/>
  <c r="G237" i="331" s="1"/>
  <c r="AR87" i="330"/>
  <c r="AR172" i="330"/>
  <c r="AN215" i="330"/>
  <c r="AN218" i="330"/>
  <c r="AF6" i="331" a="1"/>
  <c r="AF6" i="331" s="1"/>
  <c r="AK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G140" i="331" a="1"/>
  <c r="G140" i="331" s="1"/>
  <c r="G145" i="331" a="1"/>
  <c r="G145" i="331" s="1"/>
  <c r="AF146" i="331" a="1"/>
  <c r="AF146" i="331" s="1"/>
  <c r="AF147" i="331" a="1"/>
  <c r="AF147" i="331" s="1"/>
  <c r="AK147" i="331" s="1"/>
  <c r="AF148" i="331" a="1"/>
  <c r="AF148" i="331" s="1"/>
  <c r="AK148" i="331" s="1"/>
  <c r="G152" i="331" a="1"/>
  <c r="G152" i="331" s="1"/>
  <c r="AQ159" i="331"/>
  <c r="AF165" i="331" a="1"/>
  <c r="AF165" i="331" s="1"/>
  <c r="AM173" i="331"/>
  <c r="AF184" i="331" a="1"/>
  <c r="AF184" i="331" s="1"/>
  <c r="AK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K29" i="331" s="1"/>
  <c r="AF30" i="331" a="1"/>
  <c r="AF30" i="331" s="1"/>
  <c r="AK30" i="331" s="1"/>
  <c r="AF43" i="331" a="1"/>
  <c r="AF43" i="331" s="1"/>
  <c r="AG83" i="331" a="1"/>
  <c r="AG83" i="331" s="1"/>
  <c r="AG131" i="331" a="1"/>
  <c r="AG131" i="331" s="1"/>
  <c r="AK131" i="331" s="1"/>
  <c r="AG144" i="331" a="1"/>
  <c r="AG144" i="331" s="1"/>
  <c r="AQ156" i="331"/>
  <c r="G161" i="331" a="1"/>
  <c r="G161" i="331" s="1"/>
  <c r="AK161" i="331" s="1"/>
  <c r="AF162" i="331" a="1"/>
  <c r="AF162" i="331" s="1"/>
  <c r="AF163" i="331" a="1"/>
  <c r="AF163" i="331" s="1"/>
  <c r="G170" i="331" a="1"/>
  <c r="G170" i="331" s="1"/>
  <c r="AF195" i="331" a="1"/>
  <c r="AF195" i="331" s="1"/>
  <c r="AG200" i="331" a="1"/>
  <c r="AG200" i="331" s="1"/>
  <c r="AK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AK205" i="331" s="1"/>
  <c r="G212" i="331" a="1"/>
  <c r="G212" i="331" s="1"/>
  <c r="AF218" i="331" a="1"/>
  <c r="AF218" i="331" s="1"/>
  <c r="AF232" i="331" a="1"/>
  <c r="AF232" i="331" s="1"/>
  <c r="AK232" i="331" s="1"/>
  <c r="AN49" i="330"/>
  <c r="AN147" i="330"/>
  <c r="AR169" i="330"/>
  <c r="AN169" i="330"/>
  <c r="AR206" i="330"/>
  <c r="AN206" i="330"/>
  <c r="AQ22" i="331"/>
  <c r="G22" i="331" a="1"/>
  <c r="G22" i="331" s="1"/>
  <c r="AQ23" i="331"/>
  <c r="G23" i="331" a="1"/>
  <c r="G23" i="331" s="1"/>
  <c r="AK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K36" i="331" s="1"/>
  <c r="AF68" i="331" a="1"/>
  <c r="AF68" i="331" s="1"/>
  <c r="AG68" i="331" a="1"/>
  <c r="AG68" i="331" s="1"/>
  <c r="AQ91" i="331"/>
  <c r="AM91" i="331"/>
  <c r="G91" i="331" a="1"/>
  <c r="G91" i="331" s="1"/>
  <c r="AQ115" i="331"/>
  <c r="G115" i="331" a="1"/>
  <c r="G115" i="331" s="1"/>
  <c r="AK115" i="331" s="1"/>
  <c r="AM115" i="331"/>
  <c r="AF118" i="331" a="1"/>
  <c r="AF118" i="331" s="1"/>
  <c r="AG118" i="331" a="1"/>
  <c r="AG118" i="331" s="1"/>
  <c r="AN31" i="330"/>
  <c r="AN118" i="330"/>
  <c r="AN143" i="330"/>
  <c r="AR143" i="330"/>
  <c r="AN183" i="330"/>
  <c r="AN186" i="330"/>
  <c r="AR205" i="330"/>
  <c r="AN205" i="330"/>
  <c r="AN239" i="330"/>
  <c r="AQ8" i="331"/>
  <c r="G8" i="331" a="1"/>
  <c r="G8" i="331" s="1"/>
  <c r="AK8" i="331" s="1"/>
  <c r="AQ11" i="331"/>
  <c r="G11" i="331" a="1"/>
  <c r="G11" i="331" s="1"/>
  <c r="AK11" i="331" s="1"/>
  <c r="AM11" i="331"/>
  <c r="AM36" i="331"/>
  <c r="AQ43" i="331"/>
  <c r="G43" i="331" a="1"/>
  <c r="G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K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K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K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K169" i="331" s="1"/>
  <c r="AG172" i="331" a="1"/>
  <c r="AG172" i="331" s="1"/>
  <c r="AF172" i="331" a="1"/>
  <c r="AF172" i="331" s="1"/>
  <c r="AM104" i="331"/>
  <c r="G104" i="331" a="1"/>
  <c r="G104" i="331" s="1"/>
  <c r="G106" i="331" a="1"/>
  <c r="G106" i="331" s="1"/>
  <c r="AK106" i="331" s="1"/>
  <c r="AM106" i="331"/>
  <c r="AG110" i="331" a="1"/>
  <c r="AG110" i="331" s="1"/>
  <c r="AF110" i="331" a="1"/>
  <c r="AF110" i="331" s="1"/>
  <c r="AK157" i="331"/>
  <c r="AQ217" i="331"/>
  <c r="G217" i="331" a="1"/>
  <c r="G217" i="331" s="1"/>
  <c r="AG177" i="331" a="1"/>
  <c r="AG177" i="331" s="1"/>
  <c r="AF177" i="331" a="1"/>
  <c r="AF177" i="331" s="1"/>
  <c r="AQ189" i="331"/>
  <c r="AM189" i="331"/>
  <c r="AQ195" i="331"/>
  <c r="G195" i="331" a="1"/>
  <c r="G195" i="331" s="1"/>
  <c r="AK195" i="331" s="1"/>
  <c r="AM195" i="331"/>
  <c r="AQ209" i="331"/>
  <c r="G209" i="331" a="1"/>
  <c r="G209" i="331" s="1"/>
  <c r="AM217" i="331"/>
  <c r="AG14" i="331" a="1"/>
  <c r="AG14" i="331" s="1"/>
  <c r="AG19" i="331" a="1"/>
  <c r="AG19" i="331" s="1"/>
  <c r="AF31" i="331" a="1"/>
  <c r="AF31" i="331" s="1"/>
  <c r="G53" i="331" a="1"/>
  <c r="G53" i="331" s="1"/>
  <c r="AM53" i="331"/>
  <c r="AF57" i="331" a="1"/>
  <c r="AF57" i="331" s="1"/>
  <c r="AK57" i="331" s="1"/>
  <c r="AQ67" i="331"/>
  <c r="G67" i="331" a="1"/>
  <c r="G67" i="331" s="1"/>
  <c r="AG73" i="331" a="1"/>
  <c r="AG73" i="331" s="1"/>
  <c r="AF73" i="331" a="1"/>
  <c r="AF73" i="331" s="1"/>
  <c r="AG75" i="331" a="1"/>
  <c r="AG75" i="331" s="1"/>
  <c r="AK75" i="331" s="1"/>
  <c r="AF76" i="331" a="1"/>
  <c r="AF76" i="331" s="1"/>
  <c r="AK76" i="331" s="1"/>
  <c r="AF81" i="331" a="1"/>
  <c r="AF81" i="331" s="1"/>
  <c r="AK81" i="331" s="1"/>
  <c r="AF89" i="331" a="1"/>
  <c r="AF89" i="331" s="1"/>
  <c r="AM92" i="331"/>
  <c r="G92" i="331" a="1"/>
  <c r="G92" i="331" s="1"/>
  <c r="AK127" i="331"/>
  <c r="AK136" i="331"/>
  <c r="AG140" i="331" a="1"/>
  <c r="AG140" i="331" s="1"/>
  <c r="AF140" i="331" a="1"/>
  <c r="AF140" i="331" s="1"/>
  <c r="AF153" i="331" a="1"/>
  <c r="AF153" i="331" s="1"/>
  <c r="AK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K20" i="331" s="1"/>
  <c r="AG32" i="331" a="1"/>
  <c r="AG32" i="331" s="1"/>
  <c r="AK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K50" i="331"/>
  <c r="AQ51" i="331"/>
  <c r="G60" i="331" a="1"/>
  <c r="G60" i="331" s="1"/>
  <c r="AK63" i="331"/>
  <c r="AQ73" i="331"/>
  <c r="G73" i="331" a="1"/>
  <c r="G73" i="331" s="1"/>
  <c r="G77" i="331" a="1"/>
  <c r="G77" i="331" s="1"/>
  <c r="AQ77" i="331"/>
  <c r="G102" i="331" a="1"/>
  <c r="G102" i="331" s="1"/>
  <c r="AK102" i="331" s="1"/>
  <c r="AQ102" i="331"/>
  <c r="G114" i="331" a="1"/>
  <c r="G114" i="331" s="1"/>
  <c r="AK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K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AK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K178" i="33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AK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AK65" i="331"/>
  <c r="G87" i="331" a="1"/>
  <c r="G87" i="331" s="1"/>
  <c r="AQ95" i="331"/>
  <c r="AM95" i="331"/>
  <c r="AM46" i="331"/>
  <c r="AQ46" i="331"/>
  <c r="G95" i="331" a="1"/>
  <c r="G95" i="331" s="1"/>
  <c r="AQ94" i="331"/>
  <c r="AM94" i="331"/>
  <c r="AM42" i="331"/>
  <c r="AQ42" i="331"/>
  <c r="AK53"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K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AK88" i="331" s="1"/>
  <c r="G96" i="331" a="1"/>
  <c r="G96" i="331" s="1"/>
  <c r="AQ104" i="331"/>
  <c r="AQ107" i="331"/>
  <c r="AM107" i="331"/>
  <c r="G112" i="331" a="1"/>
  <c r="G112" i="331" s="1"/>
  <c r="AQ112" i="331"/>
  <c r="AF116" i="331" a="1"/>
  <c r="AF116" i="331" s="1"/>
  <c r="AQ119" i="331"/>
  <c r="AM119" i="331"/>
  <c r="AQ130" i="331"/>
  <c r="AM130" i="331"/>
  <c r="G130" i="331" a="1"/>
  <c r="G130" i="331" s="1"/>
  <c r="AK130" i="331" s="1"/>
  <c r="AQ131" i="331"/>
  <c r="AM131" i="331"/>
  <c r="AQ138" i="331"/>
  <c r="AM138" i="331"/>
  <c r="G138" i="331" a="1"/>
  <c r="G138" i="331" s="1"/>
  <c r="AK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K119" i="331" s="1"/>
  <c r="AM120" i="331"/>
  <c r="AF112" i="331" a="1"/>
  <c r="AF112" i="331" s="1"/>
  <c r="AQ126" i="331"/>
  <c r="AM126" i="331"/>
  <c r="G126" i="331" a="1"/>
  <c r="G126" i="331" s="1"/>
  <c r="AK126" i="331" s="1"/>
  <c r="AQ143" i="331"/>
  <c r="AM143" i="331"/>
  <c r="AG107" i="331" a="1"/>
  <c r="AG107" i="331" s="1"/>
  <c r="AK107" i="331" s="1"/>
  <c r="AM110" i="331"/>
  <c r="AK113"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164" i="331"/>
  <c r="AQ182" i="331"/>
  <c r="AM182" i="331"/>
  <c r="G182" i="331" a="1"/>
  <c r="G182" i="331" s="1"/>
  <c r="AK182" i="331" s="1"/>
  <c r="AK194" i="331"/>
  <c r="AK225" i="331"/>
  <c r="G142" i="331" a="1"/>
  <c r="G142" i="331" s="1"/>
  <c r="AM142" i="331"/>
  <c r="G146" i="331" a="1"/>
  <c r="G146" i="331" s="1"/>
  <c r="AM146" i="331"/>
  <c r="G150" i="331" a="1"/>
  <c r="G150" i="331" s="1"/>
  <c r="AM150" i="331"/>
  <c r="G154" i="331" a="1"/>
  <c r="G154" i="331" s="1"/>
  <c r="AM154" i="331"/>
  <c r="AG158" i="331" a="1"/>
  <c r="AG158" i="331" s="1"/>
  <c r="AK158" i="331" s="1"/>
  <c r="AQ166" i="331"/>
  <c r="AM166" i="331"/>
  <c r="G166" i="331" a="1"/>
  <c r="G166" i="331" s="1"/>
  <c r="AK171" i="33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K237" i="331" s="1"/>
  <c r="AF187" i="331" a="1"/>
  <c r="AF187" i="331" s="1"/>
  <c r="AK187" i="331" s="1"/>
  <c r="G190" i="331" a="1"/>
  <c r="G190" i="331" s="1"/>
  <c r="AK190" i="331" s="1"/>
  <c r="AM190" i="331"/>
  <c r="AF215" i="331" a="1"/>
  <c r="AF215" i="331" s="1"/>
  <c r="AK215" i="331" s="1"/>
  <c r="G218" i="331" a="1"/>
  <c r="G218" i="331" s="1"/>
  <c r="AM218" i="331"/>
  <c r="AF235" i="331" a="1"/>
  <c r="AF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AK221" i="331" s="1"/>
  <c r="G186" i="331" a="1"/>
  <c r="G186" i="331" s="1"/>
  <c r="AK186" i="331" s="1"/>
  <c r="AM186" i="331"/>
  <c r="AF196" i="331" a="1"/>
  <c r="AF196" i="331" s="1"/>
  <c r="AK196" i="331" s="1"/>
  <c r="AF204" i="331" a="1"/>
  <c r="AF204" i="331" s="1"/>
  <c r="AK204" i="331" s="1"/>
  <c r="G214" i="331" a="1"/>
  <c r="G214" i="331" s="1"/>
  <c r="AM214" i="331"/>
  <c r="AF224" i="331" a="1"/>
  <c r="AF224" i="331" s="1"/>
  <c r="G234" i="331" a="1"/>
  <c r="G234" i="331" s="1"/>
  <c r="AK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B1" i="336" a="1"/>
  <c r="AK133" i="331" l="1"/>
  <c r="AK154" i="331"/>
  <c r="AK104" i="331"/>
  <c r="AK123" i="331"/>
  <c r="AK150" i="331"/>
  <c r="AK99" i="331"/>
  <c r="AK22" i="331"/>
  <c r="AK39" i="331"/>
  <c r="AK67" i="331"/>
  <c r="AK214" i="331"/>
  <c r="AK210" i="331"/>
  <c r="AK54" i="331"/>
  <c r="AK159" i="331"/>
  <c r="AK31" i="331"/>
  <c r="AK230" i="331"/>
  <c r="AK21" i="331"/>
  <c r="AK203" i="331"/>
  <c r="AK48" i="331"/>
  <c r="AK202" i="331"/>
  <c r="AK122" i="331"/>
  <c r="AK155" i="331"/>
  <c r="AK15" i="331"/>
  <c r="AK89" i="331"/>
  <c r="AK208" i="331"/>
  <c r="AK227" i="331"/>
  <c r="AK12" i="331"/>
  <c r="AK66" i="331"/>
  <c r="AK24" i="331"/>
  <c r="AK162" i="331"/>
  <c r="AK235" i="331"/>
  <c r="AK43" i="331"/>
  <c r="AK170" i="331"/>
  <c r="AK121" i="331"/>
  <c r="B1" i="336"/>
  <c r="B12" i="338"/>
  <c r="C12" i="338" s="1"/>
  <c r="B15" i="338"/>
  <c r="C15" i="338" s="1"/>
  <c r="A23" i="338"/>
  <c r="B23" i="338" s="1"/>
  <c r="C23" i="338" s="1"/>
  <c r="B11" i="338"/>
  <c r="C11" i="338" s="1"/>
  <c r="A24" i="338"/>
  <c r="B24" i="338" s="1"/>
  <c r="C24" i="338" s="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B12" i="336" l="1"/>
  <c r="C12" i="336" s="1"/>
  <c r="A24" i="336"/>
  <c r="B24" i="336" s="1"/>
  <c r="C24" i="336" s="1"/>
  <c r="B15" i="336"/>
  <c r="C15" i="336" s="1"/>
  <c r="A23" i="336"/>
  <c r="B23" i="336" s="1"/>
  <c r="C23" i="336" s="1"/>
  <c r="B11" i="336"/>
  <c r="C11" i="336"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B1" i="341" a="1"/>
  <c r="B1" i="341" l="1"/>
  <c r="A482" i="242"/>
  <c r="C482" i="242" s="1"/>
  <c r="B483" i="242"/>
  <c r="B274" i="242"/>
  <c r="A273" i="242"/>
  <c r="C273" i="242"/>
  <c r="C173" i="242"/>
  <c r="B174" i="242"/>
  <c r="C669" i="240"/>
  <c r="C157" i="240"/>
  <c r="A274" i="240"/>
  <c r="B275" i="240"/>
  <c r="C274" i="240"/>
  <c r="B171" i="240"/>
  <c r="C170" i="240"/>
  <c r="A483" i="240"/>
  <c r="B484" i="240"/>
  <c r="A46" i="65"/>
  <c r="B1" i="345" a="1"/>
  <c r="B1" i="345" l="1"/>
  <c r="A23" i="341"/>
  <c r="B23" i="341" s="1"/>
  <c r="K23" i="341" s="1"/>
  <c r="A22" i="341"/>
  <c r="B22" i="341" s="1"/>
  <c r="K22" i="341" s="1"/>
  <c r="B11" i="341"/>
  <c r="K11" i="341" s="1"/>
  <c r="K1" i="341"/>
  <c r="K4" i="341" s="1"/>
  <c r="B10" i="341"/>
  <c r="K10" i="341" s="1"/>
  <c r="B14" i="341"/>
  <c r="K14" i="341" s="1"/>
  <c r="B175" i="242"/>
  <c r="C174" i="242"/>
  <c r="A274" i="242"/>
  <c r="B275" i="242"/>
  <c r="C274" i="242"/>
  <c r="B484" i="242"/>
  <c r="A483" i="242"/>
  <c r="C483" i="242" s="1"/>
  <c r="A484" i="240"/>
  <c r="B485" i="240"/>
  <c r="A275" i="240"/>
  <c r="B276" i="240"/>
  <c r="C275" i="240"/>
  <c r="B172" i="240"/>
  <c r="C171" i="240"/>
  <c r="A50" i="65"/>
  <c r="B1" i="344" a="1"/>
  <c r="B7" i="341" l="1" a="1"/>
  <c r="B7" i="341" s="1"/>
  <c r="B16" i="341" s="1"/>
  <c r="K16" i="341" s="1"/>
  <c r="B1" i="344"/>
  <c r="A23" i="344" s="1"/>
  <c r="B23" i="344" s="1"/>
  <c r="K23" i="344" s="1"/>
  <c r="B11" i="345"/>
  <c r="K11" i="345" s="1"/>
  <c r="A23" i="345"/>
  <c r="B23" i="345" s="1"/>
  <c r="K23" i="345" s="1"/>
  <c r="B12" i="345"/>
  <c r="K12" i="345" s="1"/>
  <c r="B15" i="345"/>
  <c r="K15" i="345" s="1"/>
  <c r="K1" i="345"/>
  <c r="A24" i="345"/>
  <c r="B24" i="345" s="1"/>
  <c r="K24" i="345" s="1"/>
  <c r="B9" i="341"/>
  <c r="K9" i="341" s="1"/>
  <c r="K67" i="341"/>
  <c r="B8" i="341"/>
  <c r="K8" i="341" s="1"/>
  <c r="B485" i="242"/>
  <c r="A484" i="242"/>
  <c r="C484" i="242" s="1"/>
  <c r="A275" i="242"/>
  <c r="B276" i="242"/>
  <c r="C275" i="242"/>
  <c r="B176" i="242"/>
  <c r="C175" i="242"/>
  <c r="B173" i="240"/>
  <c r="C172" i="240"/>
  <c r="B277" i="240"/>
  <c r="A276" i="240"/>
  <c r="C276" i="240"/>
  <c r="A485" i="240"/>
  <c r="B486" i="240"/>
  <c r="A102" i="65"/>
  <c r="B1" i="343" a="1"/>
  <c r="K7" i="341" l="1"/>
  <c r="B11" i="344"/>
  <c r="K11" i="344" s="1"/>
  <c r="B10" i="344"/>
  <c r="K10" i="344" s="1"/>
  <c r="A22" i="344"/>
  <c r="B22" i="344" s="1"/>
  <c r="K22" i="344" s="1"/>
  <c r="B14" i="344"/>
  <c r="K14" i="344" s="1"/>
  <c r="K1" i="344"/>
  <c r="K67" i="344" s="1"/>
  <c r="B1" i="343"/>
  <c r="K63" i="345"/>
  <c r="B10" i="345"/>
  <c r="K10" i="345" s="1"/>
  <c r="B9" i="345"/>
  <c r="K9" i="345" s="1"/>
  <c r="B8" i="345" a="1"/>
  <c r="B8" i="345" s="1"/>
  <c r="K5" i="345"/>
  <c r="B177" i="242"/>
  <c r="C176" i="242"/>
  <c r="A276" i="242"/>
  <c r="B277" i="242"/>
  <c r="C276" i="242"/>
  <c r="A485" i="242"/>
  <c r="C485" i="242" s="1"/>
  <c r="B486" i="242"/>
  <c r="C486" i="242" s="1"/>
  <c r="B487" i="240"/>
  <c r="A486" i="240"/>
  <c r="A277" i="240"/>
  <c r="B278" i="240"/>
  <c r="C277" i="240"/>
  <c r="B174" i="240"/>
  <c r="C173" i="240"/>
  <c r="A120" i="65"/>
  <c r="B1" i="337" a="1"/>
  <c r="B8" i="344" l="1"/>
  <c r="K8" i="344" s="1"/>
  <c r="B7" i="344" a="1"/>
  <c r="B7" i="344" s="1"/>
  <c r="B16" i="344" s="1"/>
  <c r="K16" i="344" s="1"/>
  <c r="K4" i="344"/>
  <c r="B9" i="344"/>
  <c r="K9" i="344" s="1"/>
  <c r="B1" i="337"/>
  <c r="A23" i="337" s="1"/>
  <c r="B23" i="337" s="1"/>
  <c r="C23" i="337" s="1"/>
  <c r="A24" i="343"/>
  <c r="B24" i="343" s="1"/>
  <c r="AD24" i="343" s="1"/>
  <c r="B11" i="343"/>
  <c r="AD11" i="343" s="1"/>
  <c r="B12" i="343"/>
  <c r="AD12" i="343" s="1"/>
  <c r="AD1" i="343"/>
  <c r="B9" i="343" s="1"/>
  <c r="B15" i="343"/>
  <c r="AD15" i="343" s="1"/>
  <c r="A23" i="343"/>
  <c r="B23" i="343" s="1"/>
  <c r="AD23" i="343" s="1"/>
  <c r="B17" i="345"/>
  <c r="K17" i="345" s="1"/>
  <c r="K8" i="345"/>
  <c r="A486" i="242"/>
  <c r="B487" i="242"/>
  <c r="B278" i="242"/>
  <c r="A277" i="242"/>
  <c r="C277" i="242"/>
  <c r="B178" i="242"/>
  <c r="C177" i="242"/>
  <c r="B175" i="240"/>
  <c r="C174" i="240"/>
  <c r="A278" i="240"/>
  <c r="B279" i="240"/>
  <c r="C278" i="240"/>
  <c r="A487" i="240"/>
  <c r="B488" i="240"/>
  <c r="A139" i="65"/>
  <c r="K7" i="344" l="1"/>
  <c r="B8" i="343" a="1"/>
  <c r="B8" i="343" s="1"/>
  <c r="AD8" i="343" s="1"/>
  <c r="AD5" i="343"/>
  <c r="B10" i="343"/>
  <c r="AD10" i="343" s="1"/>
  <c r="C1" i="337"/>
  <c r="B9" i="337" s="1"/>
  <c r="B11" i="337"/>
  <c r="C11" i="337" s="1"/>
  <c r="B12" i="337"/>
  <c r="C12" i="337" s="1"/>
  <c r="A24" i="337"/>
  <c r="B24" i="337" s="1"/>
  <c r="C24" i="337" s="1"/>
  <c r="B15" i="337"/>
  <c r="C15" i="337" s="1"/>
  <c r="AD68" i="343"/>
  <c r="AD9" i="343"/>
  <c r="B179" i="242"/>
  <c r="C178" i="242"/>
  <c r="B279" i="242"/>
  <c r="A278" i="242"/>
  <c r="C278" i="242"/>
  <c r="A487" i="242"/>
  <c r="C487" i="242" s="1"/>
  <c r="B488" i="242"/>
  <c r="A488" i="240"/>
  <c r="B489" i="240"/>
  <c r="A279" i="240"/>
  <c r="B280" i="240"/>
  <c r="C279" i="240"/>
  <c r="B176" i="240"/>
  <c r="C175" i="240"/>
  <c r="A206" i="65"/>
  <c r="B8" i="337" l="1" a="1"/>
  <c r="B8" i="337" s="1"/>
  <c r="C8" i="337" s="1"/>
  <c r="B17" i="343"/>
  <c r="AD17" i="343" s="1"/>
  <c r="C5" i="337"/>
  <c r="B10" i="337"/>
  <c r="C10" i="337" s="1"/>
  <c r="C68" i="337"/>
  <c r="C9" i="337"/>
  <c r="A488" i="242"/>
  <c r="C488" i="242" s="1"/>
  <c r="B489" i="242"/>
  <c r="C489" i="242" s="1"/>
  <c r="A279" i="242"/>
  <c r="B280" i="242"/>
  <c r="C279" i="242"/>
  <c r="B180" i="242"/>
  <c r="C179" i="242"/>
  <c r="B177" i="240"/>
  <c r="C176" i="240"/>
  <c r="A280" i="240"/>
  <c r="C280" i="240" s="1"/>
  <c r="B281" i="240"/>
  <c r="B490" i="240"/>
  <c r="A489" i="240"/>
  <c r="B17" i="337" l="1"/>
  <c r="C17" i="337" s="1"/>
  <c r="B181" i="242"/>
  <c r="C180" i="242"/>
  <c r="B281" i="242"/>
  <c r="A280" i="242"/>
  <c r="C280" i="242" s="1"/>
  <c r="B490" i="242"/>
  <c r="A489" i="242"/>
  <c r="A490" i="240"/>
  <c r="B491" i="240"/>
  <c r="B282" i="240"/>
  <c r="A281" i="240"/>
  <c r="C281" i="240"/>
  <c r="C177" i="240"/>
  <c r="B178" i="240"/>
  <c r="A490" i="242" l="1"/>
  <c r="C490" i="242" s="1"/>
  <c r="B491" i="242"/>
  <c r="B282" i="242"/>
  <c r="A281" i="242"/>
  <c r="C281" i="242" s="1"/>
  <c r="C181" i="242"/>
  <c r="B182" i="242"/>
  <c r="B179" i="240"/>
  <c r="C178" i="240"/>
  <c r="A282" i="240"/>
  <c r="B283" i="240"/>
  <c r="C282" i="240"/>
  <c r="B492" i="240"/>
  <c r="A491" i="240"/>
  <c r="B183" i="242" l="1"/>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B190" i="242" l="1"/>
  <c r="B191" i="242" s="1"/>
  <c r="C189" i="242"/>
  <c r="A498" i="242"/>
  <c r="C498" i="242" s="1"/>
  <c r="B499" i="242"/>
  <c r="C499" i="242" s="1"/>
  <c r="B290" i="242"/>
  <c r="A289" i="242"/>
  <c r="C289" i="242" s="1"/>
  <c r="B500" i="240"/>
  <c r="A499" i="240"/>
  <c r="A290" i="240"/>
  <c r="B291" i="240"/>
  <c r="C290" i="240"/>
  <c r="B187" i="240"/>
  <c r="C186" i="240"/>
  <c r="C190" i="242" l="1"/>
  <c r="B192" i="242"/>
  <c r="C191" i="242"/>
  <c r="A290" i="242"/>
  <c r="B291" i="242"/>
  <c r="C290" i="242"/>
  <c r="B500" i="242"/>
  <c r="C500" i="242" s="1"/>
  <c r="A499" i="242"/>
  <c r="B188" i="240"/>
  <c r="C187" i="240"/>
  <c r="B292" i="240"/>
  <c r="A291" i="240"/>
  <c r="C291" i="240"/>
  <c r="A500" i="240"/>
  <c r="B501" i="240"/>
  <c r="B193" i="242" l="1"/>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94" i="242" l="1"/>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B216" i="242" l="1"/>
  <c r="C215" i="242"/>
  <c r="A314" i="242"/>
  <c r="C314" i="242" s="1"/>
  <c r="B315" i="242"/>
  <c r="B524" i="242"/>
  <c r="A523" i="242"/>
  <c r="A315" i="240"/>
  <c r="B316" i="240"/>
  <c r="A524" i="240"/>
  <c r="B525" i="240"/>
  <c r="B217" i="242" l="1"/>
  <c r="C216" i="242"/>
  <c r="A524" i="242"/>
  <c r="B525" i="242"/>
  <c r="A315" i="242"/>
  <c r="C315" i="242" s="1"/>
  <c r="B316" i="242"/>
  <c r="B526" i="240"/>
  <c r="A525" i="240"/>
  <c r="B317" i="240"/>
  <c r="A316" i="240"/>
  <c r="B218" i="242" l="1"/>
  <c r="C217" i="242"/>
  <c r="B317" i="242"/>
  <c r="A316" i="242"/>
  <c r="C316" i="242" s="1"/>
  <c r="B526" i="242"/>
  <c r="A525" i="242"/>
  <c r="A317" i="240"/>
  <c r="B318" i="240"/>
  <c r="A526" i="240"/>
  <c r="B527" i="240"/>
  <c r="B219" i="242" l="1"/>
  <c r="C218" i="242"/>
  <c r="A526" i="242"/>
  <c r="B527" i="242"/>
  <c r="B318" i="242"/>
  <c r="A317" i="242"/>
  <c r="C317" i="242" s="1"/>
  <c r="A527" i="240"/>
  <c r="B528" i="240"/>
  <c r="A318" i="240"/>
  <c r="B319" i="240"/>
  <c r="B220" i="242" l="1"/>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AL6" i="2"/>
  <c r="G13" i="4" s="1"/>
  <c r="B13" i="4" s="1" a="1"/>
  <c r="B13" i="4" s="1"/>
  <c r="K13" i="4" s="1"/>
  <c r="AL7" i="2"/>
  <c r="AL8" i="2"/>
  <c r="C1" i="336" s="1"/>
  <c r="AL9" i="2"/>
  <c r="G16" i="4" s="1"/>
  <c r="B16" i="4" s="1" a="1"/>
  <c r="B16" i="4" s="1"/>
  <c r="AL10" i="2"/>
  <c r="G17" i="4" s="1"/>
  <c r="B17" i="4" s="1" a="1"/>
  <c r="B17" i="4" s="1"/>
  <c r="AL11" i="2"/>
  <c r="AL12" i="2"/>
  <c r="G19" i="4" s="1"/>
  <c r="B19" i="4" s="1" a="1"/>
  <c r="B19" i="4" s="1"/>
  <c r="AL13" i="2"/>
  <c r="G188" i="4" s="1"/>
  <c r="B188" i="4" s="1" a="1"/>
  <c r="B188" i="4" s="1"/>
  <c r="AL14" i="2"/>
  <c r="AL15" i="2"/>
  <c r="AL16" i="2"/>
  <c r="G21" i="4" s="1"/>
  <c r="B21" i="4" s="1" a="1"/>
  <c r="B21" i="4" s="1"/>
  <c r="AL17" i="2"/>
  <c r="G22" i="4" s="1"/>
  <c r="B22" i="4" s="1" a="1"/>
  <c r="B22" i="4" s="1"/>
  <c r="K22" i="4" s="1"/>
  <c r="AL18" i="2"/>
  <c r="G23" i="4" s="1"/>
  <c r="B23" i="4" s="1" a="1"/>
  <c r="B23" i="4" s="1"/>
  <c r="K23" i="4" s="1"/>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D151" i="242" s="1"/>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AL86" i="2"/>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G12" i="4" l="1"/>
  <c r="B12" i="4" s="1" a="1"/>
  <c r="B12" i="4" s="1"/>
  <c r="C1" i="338"/>
  <c r="B10" i="336"/>
  <c r="C10" i="336" s="1"/>
  <c r="B8" i="336" a="1"/>
  <c r="B8" i="336" s="1"/>
  <c r="C5" i="336"/>
  <c r="B9" i="336"/>
  <c r="G15" i="4"/>
  <c r="B15" i="4" s="1" a="1"/>
  <c r="B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C151" i="242"/>
  <c r="I1" i="242"/>
  <c r="A615" i="242"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15" i="4"/>
  <c r="L15" i="4" s="1"/>
  <c r="K127" i="4"/>
  <c r="L127" i="4" s="1"/>
  <c r="K16" i="4"/>
  <c r="L16" i="4" s="1"/>
  <c r="L13" i="4"/>
  <c r="K12" i="4"/>
  <c r="L12" i="4" s="1"/>
  <c r="K17" i="4"/>
  <c r="L17" i="4" s="1"/>
  <c r="K65" i="4"/>
  <c r="L65" i="4" s="1"/>
  <c r="K81" i="4"/>
  <c r="L81" i="4" s="1"/>
  <c r="G196" i="4"/>
  <c r="B196" i="4" s="1" a="1"/>
  <c r="B196" i="4" s="1"/>
  <c r="K19" i="4"/>
  <c r="L19" i="4" s="1"/>
  <c r="L23" i="4"/>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A233" i="3"/>
  <c r="E232" i="3"/>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82" i="4" l="1"/>
  <c r="A232" i="4"/>
  <c r="D232" i="4" s="1"/>
  <c r="AK89" i="2"/>
  <c r="C5" i="338"/>
  <c r="B8" i="338" a="1"/>
  <c r="B8" i="338" s="1"/>
  <c r="B10" i="338"/>
  <c r="C10" i="338" s="1"/>
  <c r="B9" i="338"/>
  <c r="L93" i="4"/>
  <c r="L119" i="4"/>
  <c r="C9" i="336"/>
  <c r="C68" i="336"/>
  <c r="AG200" i="332"/>
  <c r="AK200" i="332" s="1"/>
  <c r="H199" i="3"/>
  <c r="AK16" i="2"/>
  <c r="K138" i="4"/>
  <c r="L138" i="4" s="1"/>
  <c r="B17" i="336"/>
  <c r="C17" i="336" s="1"/>
  <c r="C8" i="336"/>
  <c r="K197" i="4"/>
  <c r="L197" i="4" s="1"/>
  <c r="K220" i="4"/>
  <c r="L220" i="4" s="1"/>
  <c r="AH206" i="330"/>
  <c r="AL206" i="330" s="1"/>
  <c r="AG206" i="332"/>
  <c r="AK206" i="332"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G232" i="4"/>
  <c r="B232" i="4" s="1" a="1"/>
  <c r="B232"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A233" i="4"/>
  <c r="D233" i="4" s="1"/>
  <c r="E232" i="4"/>
  <c r="I232" i="4"/>
  <c r="G197" i="3"/>
  <c r="A234" i="3"/>
  <c r="AH215" i="330" s="1"/>
  <c r="AL215" i="330" s="1"/>
  <c r="E233" i="3"/>
  <c r="D233" i="3"/>
  <c r="E232" i="1"/>
  <c r="A233" i="1"/>
  <c r="C9" i="338" l="1"/>
  <c r="C68" i="338"/>
  <c r="B17" i="338"/>
  <c r="C17" i="338" s="1"/>
  <c r="C8" i="338"/>
  <c r="H232" i="4"/>
  <c r="F232" i="4" s="1"/>
  <c r="K232" i="4" s="1"/>
  <c r="L232" i="4" s="1"/>
  <c r="AG215" i="332"/>
  <c r="AK215" i="332" s="1"/>
  <c r="B1" i="240"/>
  <c r="C873" i="242"/>
  <c r="C634" i="242"/>
  <c r="C624" i="242"/>
  <c r="C624" i="240"/>
  <c r="C873" i="240"/>
  <c r="C634" i="240"/>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C233" i="3"/>
  <c r="B233" i="3" a="1"/>
  <c r="B233" i="3" s="1"/>
  <c r="A235" i="3"/>
  <c r="E234" i="3"/>
  <c r="D234" i="3"/>
  <c r="C232" i="1" a="1"/>
  <c r="C232" i="1" s="1"/>
  <c r="B232" i="1" s="1"/>
  <c r="E233" i="1"/>
  <c r="A234" i="1"/>
  <c r="AG4" i="332" l="1"/>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<sst xmlns="http://schemas.openxmlformats.org/spreadsheetml/2006/main" count="36603" uniqueCount="2355">
  <si>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</si>
  <si>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</si>
  <si>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</si>
  <si>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</si>
  <si>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</si>
  <si>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</si>
  <si>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</si>
  <si>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</si>
  <si>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</si>
  <si>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</si>
  <si>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</si>
  <si>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</si>
  <si>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</si>
  <si>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</si>
  <si>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</si>
  <si>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</si>
  <si>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</si>
  <si>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</si>
  <si>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</si>
  <si>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</si>
  <si>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</si>
  <si>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</si>
  <si>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</si>
  <si>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</si>
  <si>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</si>
  <si>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</si>
  <si>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</si>
  <si>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</si>
  <si>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</si>
  <si>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</si>
  <si>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</si>
  <si>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</si>
  <si>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</si>
  <si>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</si>
  <si>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</si>
  <si>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</si>
  <si>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</si>
  <si>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</si>
  <si>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</si>
  <si>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</si>
  <si>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</si>
  <si>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</si>
  <si>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</si>
  <si>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</si>
  <si>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</si>
  <si>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</si>
  <si>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</si>
  <si>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</si>
  <si>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</si>
  <si>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</si>
  <si>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</si>
  <si>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</si>
  <si>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</si>
  <si>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</si>
  <si>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</si>
  <si>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</si>
  <si>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</si>
  <si>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</si>
  <si>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</si>
  <si>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</si>
  <si>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</si>
  <si>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</si>
  <si>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</si>
  <si>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</si>
  <si>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</si>
  <si>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</si>
  <si>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</si>
  <si>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</si>
  <si>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</si>
  <si>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</si>
  <si>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</si>
  <si>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</si>
  <si>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</si>
  <si>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</si>
  <si>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</si>
  <si>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</si>
  <si>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</si>
  <si>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</si>
  <si>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</si>
  <si>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</si>
  <si>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</si>
  <si>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</si>
  <si>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</si>
  <si>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</si>
  <si>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</si>
  <si>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</si>
  <si>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</si>
  <si>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</si>
  <si>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</si>
  <si>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</si>
  <si>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</si>
  <si>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</si>
  <si>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</si>
  <si>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</si>
  <si>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</si>
  <si>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</si>
  <si>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</si>
  <si>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</si>
  <si>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</si>
  <si>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</si>
  <si>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</si>
  <si>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</si>
  <si>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</si>
  <si>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</si>
  <si>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</si>
  <si>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</si>
  <si>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</si>
  <si>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</si>
  <si>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</si>
  <si>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</si>
  <si>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</si>
  <si>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</si>
  <si>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</si>
  <si>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</si>
  <si>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</si>
  <si>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</si>
  <si>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</si>
  <si>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</si>
  <si>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</si>
  <si>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</si>
  <si>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</si>
  <si>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</si>
  <si>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</si>
  <si>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</si>
  <si>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</si>
  <si>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</si>
  <si>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</si>
  <si>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</si>
  <si>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</si>
  <si>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</si>
  <si>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</si>
  <si>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</si>
  <si>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</si>
  <si>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</si>
  <si>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</si>
  <si>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</si>
  <si>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</si>
  <si>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</si>
  <si>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</si>
  <si>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</si>
  <si>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</si>
  <si>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</si>
  <si>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</si>
  <si>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</si>
  <si>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</si>
  <si>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</si>
  <si>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</si>
  <si>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</si>
  <si>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</si>
  <si>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</si>
  <si>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</si>
  <si>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</si>
  <si>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</si>
  <si>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</si>
  <si>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</si>
  <si>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</si>
  <si>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</si>
  <si>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</si>
  <si>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</si>
  <si>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</si>
  <si>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</si>
  <si>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</si>
  <si>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</si>
  <si>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</si>
  <si>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</si>
  <si>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</si>
  <si>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</si>
  <si>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</si>
  <si>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</si>
  <si>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</si>
  <si>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</si>
  <si>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</si>
  <si>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</si>
  <si>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</si>
  <si>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</si>
  <si>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</si>
  <si>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</si>
  <si>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</si>
  <si>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</si>
  <si>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</si>
  <si>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</si>
  <si>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</si>
  <si>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</si>
  <si>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</si>
  <si>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</si>
  <si>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</si>
  <si>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</si>
  <si>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</si>
  <si>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</si>
  <si>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</si>
  <si>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</si>
  <si>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</si>
  <si>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</si>
  <si>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</si>
  <si>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</si>
  <si>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</si>
  <si>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</si>
  <si>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</si>
  <si>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</si>
  <si>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</si>
  <si>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</si>
  <si>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</si>
  <si>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</si>
  <si>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</si>
  <si>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</si>
  <si>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</si>
  <si>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</si>
  <si>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</si>
  <si>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</si>
  <si>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</si>
  <si>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</si>
  <si>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</si>
  <si>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</si>
  <si>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</si>
  <si>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</si>
  <si>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</si>
  <si>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</si>
  <si>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</si>
  <si>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</si>
  <si>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</si>
  <si>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</si>
  <si>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</si>
  <si>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</si>
  <si>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</si>
  <si>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</si>
  <si>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</si>
  <si>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</si>
  <si>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</si>
  <si>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</si>
  <si>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</si>
  <si>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</si>
  <si>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</si>
  <si>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</si>
  <si>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</si>
  <si>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</si>
  <si>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</si>
  <si>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</si>
  <si>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</si>
  <si>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</si>
  <si>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</si>
  <si>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</si>
  <si>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</si>
  <si>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</si>
  <si>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</si>
  <si>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</si>
  <si>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</si>
  <si>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</si>
  <si>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</si>
  <si>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</si>
  <si>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</si>
  <si>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</si>
  <si>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</si>
  <si>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</si>
  <si>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</si>
  <si>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</si>
  <si>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</si>
  <si>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</si>
  <si>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</si>
  <si>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</si>
  <si>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</si>
  <si>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</si>
  <si>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</si>
  <si>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</si>
  <si>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</si>
  <si>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</si>
  <si>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</si>
  <si>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</si>
  <si>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</si>
  <si>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</si>
  <si>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</si>
  <si>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</si>
  <si>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</si>
  <si>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</si>
  <si>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</si>
  <si>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</si>
  <si>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</si>
  <si>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</si>
  <si>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</si>
  <si>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</si>
  <si>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</si>
  <si>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</si>
  <si>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</si>
  <si>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</si>
  <si>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</si>
  <si>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</si>
  <si>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</si>
  <si>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</si>
  <si>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</si>
  <si>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</si>
  <si>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</si>
  <si>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</si>
  <si>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</si>
  <si>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</si>
  <si>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</si>
  <si>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</si>
  <si>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</si>
  <si>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</si>
  <si>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</si>
  <si>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</si>
  <si>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</si>
  <si>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</si>
  <si>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</si>
  <si>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</si>
  <si>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</si>
  <si>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</si>
  <si>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</si>
  <si>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</si>
  <si>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</si>
  <si>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</si>
  <si>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</si>
  <si>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</si>
  <si>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</si>
  <si>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</si>
  <si>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</si>
  <si>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</si>
  <si>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</si>
  <si>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</si>
  <si>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</si>
  <si>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</si>
  <si>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</si>
  <si>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</si>
  <si>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</si>
  <si>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</si>
  <si>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</si>
  <si>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</si>
  <si>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</si>
  <si>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</si>
  <si>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</si>
  <si>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</si>
  <si>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</si>
  <si>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</si>
  <si>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</si>
  <si>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</si>
  <si>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</si>
  <si>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</si>
  <si>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</si>
  <si>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</si>
  <si>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</si>
  <si>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</si>
  <si>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</si>
  <si>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</si>
  <si>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</si>
  <si>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</si>
  <si>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</si>
  <si>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</si>
  <si>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</si>
  <si>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</si>
  <si>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</si>
  <si>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</si>
  <si>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</si>
  <si>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</si>
  <si>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</si>
  <si>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</si>
  <si>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</si>
  <si>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</si>
  <si>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</si>
  <si>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</si>
  <si>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</si>
  <si>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</si>
  <si>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</si>
  <si>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</si>
  <si>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</si>
  <si>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</si>
  <si>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</si>
  <si>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</si>
  <si>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</si>
  <si>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</si>
  <si>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</si>
  <si>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</si>
  <si>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</si>
  <si>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</si>
  <si>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</si>
  <si>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</si>
  <si>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</si>
  <si>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</si>
  <si>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</si>
  <si>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</si>
  <si>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</si>
  <si>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</si>
  <si>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</si>
  <si>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</si>
  <si>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</si>
  <si>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</si>
  <si>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</si>
  <si>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</si>
  <si>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</si>
  <si>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</si>
  <si>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</si>
  <si>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</si>
  <si>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</si>
  <si>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</si>
  <si>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</si>
  <si>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</si>
  <si>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</si>
  <si>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</si>
  <si>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</si>
  <si>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</si>
  <si>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</si>
  <si>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</si>
  <si>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</si>
  <si>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</si>
  <si>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</si>
  <si>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</si>
  <si>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</si>
  <si>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</si>
  <si>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</si>
  <si>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</si>
  <si>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</si>
  <si>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</si>
  <si>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</si>
  <si>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</si>
  <si>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</si>
  <si>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</si>
  <si>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</si>
  <si>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</si>
  <si>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</si>
  <si>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</si>
  <si>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</si>
  <si>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</si>
  <si>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</si>
  <si>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</si>
  <si>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</si>
  <si>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</si>
  <si>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</si>
  <si>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</si>
  <si>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</si>
  <si>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</si>
  <si>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</si>
  <si>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</si>
  <si>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</si>
  <si>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</si>
  <si>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</si>
  <si>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</si>
  <si>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</si>
  <si>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</si>
  <si>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</si>
  <si>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</si>
  <si>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</si>
  <si>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</si>
  <si>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</si>
  <si>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</si>
  <si>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</si>
  <si>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</si>
  <si>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</si>
  <si>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</si>
  <si>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</si>
  <si>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</si>
  <si>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</si>
  <si>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</si>
  <si>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</si>
  <si>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</si>
  <si>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</si>
  <si>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</si>
  <si>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</si>
  <si>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</si>
  <si>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</si>
  <si>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</si>
  <si>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</si>
  <si>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</si>
  <si>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</si>
  <si>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</si>
  <si>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</si>
  <si>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</si>
  <si>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</si>
  <si>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</si>
  <si>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</si>
  <si>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</si>
  <si>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</si>
  <si>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</si>
  <si>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</si>
  <si>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</si>
  <si>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</si>
  <si>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</si>
  <si>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</si>
  <si>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</si>
  <si>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</si>
  <si>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</si>
  <si>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</si>
  <si>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</si>
  <si>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</si>
  <si>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</si>
  <si>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</si>
  <si>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</si>
  <si>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</si>
  <si>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</si>
  <si>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</si>
  <si>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</si>
  <si>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</si>
  <si>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</si>
  <si>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</si>
  <si>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</si>
  <si>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</si>
  <si>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</si>
  <si>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</si>
  <si>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</si>
  <si>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</si>
  <si>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</si>
  <si>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</si>
  <si>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</si>
  <si>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</si>
  <si>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</si>
  <si>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</si>
  <si>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</si>
  <si>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</si>
  <si>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</si>
  <si>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</si>
  <si>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</si>
  <si>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</si>
  <si>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</si>
  <si>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</si>
  <si>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</si>
  <si>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</si>
  <si>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</si>
  <si>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</si>
  <si>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</si>
  <si>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</si>
  <si>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</si>
  <si>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</si>
  <si>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</si>
  <si>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</si>
  <si>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</si>
  <si>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</si>
  <si>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</si>
  <si>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</si>
  <si>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</si>
  <si>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</si>
  <si>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</si>
  <si>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</si>
  <si>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</si>
  <si>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</si>
  <si>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</si>
  <si>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</si>
  <si>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</si>
  <si>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</si>
  <si>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</si>
  <si>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</si>
  <si>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</si>
  <si>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</si>
  <si>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</si>
  <si>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</si>
  <si>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</si>
  <si>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</si>
  <si>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</si>
  <si>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</si>
  <si>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</si>
  <si>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</si>
  <si>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</si>
  <si>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</si>
  <si>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</si>
  <si>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</si>
  <si>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</si>
  <si>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</si>
  <si>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</si>
  <si>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</si>
  <si>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</si>
  <si>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</si>
  <si>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</si>
  <si>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</si>
  <si>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</si>
  <si>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</si>
  <si>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</si>
  <si>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</si>
  <si>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</si>
  <si>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</si>
  <si>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</si>
  <si>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</si>
  <si>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</si>
  <si>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</si>
  <si>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</si>
  <si>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</si>
  <si>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</si>
  <si>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</si>
  <si>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</si>
  <si>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</si>
  <si>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</si>
  <si>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</si>
  <si>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</si>
  <si>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</si>
  <si>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</si>
  <si>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</si>
  <si>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</si>
  <si>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</si>
  <si>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</si>
  <si>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</si>
  <si>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</si>
  <si>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</si>
  <si>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</si>
  <si>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</si>
  <si>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</si>
  <si>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</si>
  <si>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</si>
  <si>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</si>
  <si>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</si>
  <si>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</si>
  <si>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</si>
  <si>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</si>
  <si>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</si>
  <si>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</si>
  <si>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</si>
  <si>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</si>
  <si>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</si>
  <si>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</si>
  <si>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</si>
  <si>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</si>
  <si>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</si>
  <si>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</si>
  <si>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</si>
  <si>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</si>
  <si>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</si>
  <si>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</si>
  <si>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</si>
  <si>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</si>
  <si>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</si>
  <si>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</si>
  <si>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</si>
  <si>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</si>
  <si>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</si>
  <si>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</si>
  <si>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</si>
  <si>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</si>
  <si>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</si>
  <si>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</si>
  <si>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</si>
  <si>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</si>
  <si>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</si>
  <si>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</si>
  <si>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</si>
  <si>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</si>
  <si>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</si>
  <si>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</si>
  <si>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</si>
  <si>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</si>
  <si>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</si>
  <si>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</si>
  <si>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</si>
  <si>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</si>
  <si>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</si>
  <si>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</si>
  <si>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</si>
  <si>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</si>
  <si>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</si>
  <si>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</si>
  <si>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</si>
  <si>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</si>
  <si>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</si>
  <si>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</si>
  <si>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</si>
  <si>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</si>
  <si>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</si>
  <si>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</si>
  <si>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</si>
  <si>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</si>
  <si>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</si>
  <si>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</si>
  <si>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</si>
  <si>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</si>
  <si>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</si>
  <si>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</si>
  <si>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</si>
  <si>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</si>
  <si>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</si>
  <si>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</si>
  <si>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</si>
  <si>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</si>
  <si>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</si>
  <si>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</si>
  <si>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</si>
  <si>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</si>
  <si>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</si>
  <si>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</si>
  <si>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</si>
  <si>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</si>
  <si>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</si>
  <si>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</si>
  <si>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</si>
  <si>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</si>
  <si>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</si>
  <si>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</si>
  <si>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</si>
  <si>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</si>
  <si>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</si>
  <si>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</si>
  <si>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</si>
  <si>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</si>
  <si>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</si>
  <si>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</si>
  <si>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</si>
  <si>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</si>
  <si>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</si>
  <si>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</si>
  <si>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</si>
  <si>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</si>
  <si>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</si>
  <si>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</si>
  <si>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</si>
  <si>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</si>
  <si>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</si>
  <si>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</si>
  <si>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</si>
  <si>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</si>
  <si>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</si>
  <si>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</si>
  <si>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</si>
  <si>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</si>
  <si>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</si>
  <si>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</si>
  <si>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</si>
  <si>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</si>
  <si>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</si>
  <si>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</si>
  <si>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</si>
  <si>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</si>
  <si>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</si>
  <si>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</si>
  <si>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</si>
  <si>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</si>
  <si>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</si>
  <si>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</si>
  <si>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</si>
  <si>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</si>
  <si>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</si>
  <si>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</si>
  <si>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</si>
  <si>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</si>
  <si>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</si>
  <si>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</si>
  <si>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</si>
  <si>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</si>
  <si>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</si>
  <si>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</si>
  <si>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</si>
  <si>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</si>
  <si>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</si>
  <si>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</si>
  <si>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</si>
  <si>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</si>
  <si>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</si>
  <si>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</si>
  <si>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</si>
  <si>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</si>
  <si>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</si>
  <si>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</si>
  <si>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</si>
  <si>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</si>
  <si>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</si>
  <si>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</si>
  <si>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</si>
  <si>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</si>
  <si>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</si>
  <si>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</si>
  <si>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</si>
  <si>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</si>
  <si>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</si>
  <si>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</si>
  <si>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</si>
  <si>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</si>
  <si>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</si>
  <si>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</si>
  <si>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</si>
  <si>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</si>
  <si>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</si>
  <si>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</si>
  <si>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</si>
  <si>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</si>
  <si>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</si>
  <si>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</si>
  <si>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</si>
  <si>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</si>
  <si>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</si>
  <si>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</si>
  <si>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</si>
  <si>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</si>
  <si>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</si>
  <si>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</si>
  <si>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</si>
  <si>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</si>
  <si>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</si>
  <si>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</si>
  <si>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</si>
  <si>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</si>
  <si>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</si>
  <si>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</si>
  <si>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</si>
  <si>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</si>
  <si>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</si>
  <si>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</si>
  <si>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</si>
  <si>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</si>
  <si>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</si>
  <si>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</si>
  <si>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</si>
  <si>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</si>
  <si>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</si>
  <si>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</si>
  <si>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</si>
  <si>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</si>
  <si>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</si>
  <si>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</si>
  <si>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</si>
  <si>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</si>
  <si>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</si>
  <si>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</si>
  <si>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</si>
  <si>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</si>
  <si>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</si>
  <si>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</si>
  <si>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</si>
  <si>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</si>
  <si>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</si>
  <si>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</si>
  <si>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</si>
  <si>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</si>
  <si>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</si>
  <si>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</si>
  <si>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</si>
  <si>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</si>
  <si>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</si>
  <si>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</si>
  <si>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</si>
  <si>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</si>
  <si>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</si>
  <si>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</si>
  <si>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</si>
  <si>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</si>
  <si>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</si>
  <si>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</si>
  <si>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</si>
  <si>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</si>
  <si>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</si>
  <si>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</si>
  <si>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</si>
  <si>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</si>
  <si>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</si>
  <si>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</si>
  <si>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</si>
  <si>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</si>
  <si>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</si>
  <si>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</si>
  <si>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</si>
  <si>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</si>
  <si>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</si>
  <si>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</si>
  <si>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</si>
  <si>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</si>
  <si>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</si>
  <si>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</si>
  <si>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</si>
  <si>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</si>
  <si>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</si>
  <si>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</si>
  <si>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</si>
  <si>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</si>
  <si>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</si>
  <si>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</si>
  <si>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</si>
  <si>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</si>
  <si>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</si>
  <si>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</si>
  <si>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</si>
  <si>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</si>
  <si>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</si>
  <si>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</si>
  <si>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</si>
  <si>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</si>
  <si>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</si>
  <si>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</si>
  <si>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</si>
  <si>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</si>
  <si>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</si>
  <si>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</si>
  <si>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</si>
  <si>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</si>
  <si>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</si>
  <si>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</si>
  <si>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</si>
  <si>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</si>
  <si>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</si>
  <si>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</si>
  <si>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</si>
  <si>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</si>
  <si>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</si>
  <si>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</si>
  <si>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</si>
  <si>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</si>
  <si>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</si>
  <si>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</si>
  <si>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</si>
  <si>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</si>
  <si>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</si>
  <si>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</si>
  <si>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</si>
  <si>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</si>
  <si>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</si>
  <si>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</si>
  <si>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</si>
  <si>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</si>
  <si>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</si>
  <si>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</si>
  <si>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</si>
  <si>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</si>
  <si>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</si>
  <si>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</si>
  <si>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</si>
  <si>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</si>
  <si>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</si>
  <si>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</si>
  <si>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</si>
  <si>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</si>
  <si>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</si>
  <si>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</si>
  <si>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</si>
  <si>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</si>
  <si>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</si>
  <si>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</si>
  <si>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</si>
  <si>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</si>
  <si>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</si>
  <si>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</si>
  <si>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</si>
  <si>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</si>
  <si>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</si>
  <si>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</si>
  <si>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</si>
  <si>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</si>
  <si>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</si>
  <si>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</si>
  <si>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</si>
  <si>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</si>
  <si>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</si>
  <si>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</si>
  <si>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</si>
  <si>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</si>
  <si>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</si>
  <si>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</si>
  <si>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</si>
  <si>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</si>
  <si>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</si>
  <si>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</si>
  <si>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</si>
  <si>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</si>
  <si>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</si>
  <si>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</si>
  <si>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</si>
  <si>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</si>
  <si>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</si>
  <si>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</si>
  <si>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</si>
  <si>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</si>
  <si>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</si>
  <si>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</si>
  <si>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</si>
  <si>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</si>
  <si>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</si>
  <si>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</si>
  <si>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</si>
  <si>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</si>
  <si>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</si>
  <si>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</si>
  <si>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</si>
  <si>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</si>
  <si>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</si>
  <si>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</si>
  <si>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</si>
  <si>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</si>
  <si>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</si>
  <si>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</si>
  <si>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</si>
  <si>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</si>
  <si>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</si>
  <si>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</si>
  <si>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</si>
  <si>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</si>
  <si>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</si>
  <si>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</si>
  <si>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</si>
  <si>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</si>
  <si>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</si>
  <si>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</si>
  <si>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</si>
  <si>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</si>
  <si>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</si>
  <si>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</si>
  <si>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</si>
  <si>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</si>
  <si>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</si>
  <si>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</si>
  <si>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</si>
  <si>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</si>
  <si>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</si>
  <si>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</si>
  <si>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</si>
  <si>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</si>
  <si>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</si>
  <si>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</si>
  <si>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</si>
  <si>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</si>
  <si>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</si>
  <si>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</si>
  <si>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</si>
  <si>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</si>
  <si>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</si>
  <si>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</si>
  <si>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</si>
  <si>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</si>
  <si>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</si>
  <si>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</si>
  <si>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</si>
  <si>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</si>
  <si>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</si>
  <si>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</si>
  <si>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</si>
  <si>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</si>
  <si>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</si>
  <si>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</si>
  <si>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</si>
  <si>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</si>
  <si>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</si>
  <si>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</si>
  <si>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</si>
  <si>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</si>
  <si>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</si>
  <si>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</si>
  <si>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</si>
  <si>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</si>
  <si>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</si>
  <si>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</si>
  <si>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</si>
  <si>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</si>
  <si>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</si>
  <si>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</si>
  <si>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</si>
  <si>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</si>
  <si>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</si>
  <si>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</si>
  <si>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</si>
  <si>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</si>
  <si>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</si>
  <si>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</si>
  <si>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</si>
  <si>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</si>
  <si>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</si>
  <si>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</si>
  <si>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</si>
  <si>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</si>
  <si>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</si>
  <si>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</si>
  <si>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</si>
  <si>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</si>
  <si>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</si>
  <si>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</si>
  <si>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</si>
  <si>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</si>
  <si>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</si>
  <si>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</si>
  <si>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</si>
  <si>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</si>
  <si>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</si>
  <si>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</si>
  <si>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</si>
  <si>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</si>
  <si>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</si>
  <si>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</si>
  <si>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</si>
  <si>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</si>
  <si>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</si>
  <si>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</si>
  <si>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</si>
  <si>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</si>
  <si>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</si>
  <si>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</si>
  <si>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</si>
  <si>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</si>
  <si>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</si>
  <si>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</si>
  <si>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</si>
  <si>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</si>
  <si>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</si>
  <si>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</si>
  <si>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</si>
  <si>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</si>
  <si>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</si>
  <si>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</si>
  <si>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</si>
  <si>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</si>
  <si>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</si>
  <si>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</si>
  <si>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</si>
  <si>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</si>
  <si>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</si>
  <si>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</si>
  <si>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</si>
  <si>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</si>
  <si>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</si>
  <si>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</si>
  <si>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</si>
  <si>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</si>
  <si>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</si>
  <si>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</si>
  <si>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</si>
  <si>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</si>
  <si>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</si>
  <si>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</si>
  <si>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</si>
  <si>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</si>
  <si>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</si>
  <si>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</si>
  <si>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</si>
  <si>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</si>
  <si>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</si>
  <si>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</si>
  <si>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</si>
  <si>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</si>
  <si>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</si>
  <si>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</si>
  <si>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</si>
  <si>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</si>
  <si>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</si>
  <si>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</si>
  <si>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</si>
  <si>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</si>
  <si>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</si>
  <si>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</si>
  <si>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</si>
  <si>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</si>
  <si>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</si>
  <si>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</si>
  <si>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</si>
  <si>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</si>
  <si>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</si>
  <si>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</si>
  <si>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</si>
  <si>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</si>
  <si>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</si>
  <si>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</si>
  <si>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</si>
  <si>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</si>
  <si>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</si>
  <si>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</si>
  <si>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</si>
  <si>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</si>
  <si>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</si>
  <si>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</si>
  <si>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</si>
  <si>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</si>
  <si>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</si>
  <si>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</si>
  <si>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</si>
  <si>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</si>
  <si>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</si>
  <si>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</si>
  <si>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</si>
  <si>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</si>
  <si>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</si>
  <si>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</si>
  <si>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</si>
  <si>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</si>
  <si>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</si>
  <si>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</si>
  <si>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</si>
  <si>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</si>
  <si>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</si>
  <si>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</si>
  <si>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</si>
  <si>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</si>
  <si>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</si>
  <si>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</si>
  <si>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</si>
  <si>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</si>
  <si>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</si>
  <si>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</si>
  <si>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</si>
  <si>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</si>
  <si>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</si>
  <si>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</si>
  <si>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</si>
  <si>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</si>
  <si>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</si>
  <si>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</si>
  <si>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</si>
  <si>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</si>
  <si>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</si>
  <si>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</si>
  <si>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</si>
  <si>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</si>
  <si>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</si>
  <si>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</si>
  <si>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</si>
  <si>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</si>
  <si>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</si>
  <si>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</si>
  <si>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</si>
  <si>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</si>
  <si>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</si>
  <si>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</si>
  <si>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</si>
  <si>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</si>
  <si>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</si>
  <si>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</si>
  <si>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</si>
  <si>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</si>
  <si>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</si>
  <si>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</si>
  <si>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</si>
  <si>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</si>
  <si>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</si>
  <si>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</si>
  <si>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</si>
  <si>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</si>
  <si>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</si>
  <si>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</si>
  <si>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</si>
  <si>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</si>
  <si>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</si>
  <si>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</si>
  <si>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</si>
  <si>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</si>
  <si>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</si>
  <si>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</si>
  <si>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</si>
  <si>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</si>
  <si>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</si>
  <si>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</si>
  <si>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</si>
  <si>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</si>
  <si>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</si>
  <si>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</si>
  <si>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</si>
  <si>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</si>
  <si>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</si>
  <si>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</si>
  <si>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</si>
  <si>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</si>
  <si>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</si>
  <si>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</si>
  <si>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</si>
  <si>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</si>
  <si>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</si>
  <si>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</si>
  <si>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</si>
  <si>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</si>
  <si>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</si>
  <si>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</si>
  <si>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</si>
  <si>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</si>
  <si>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</si>
  <si>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</si>
  <si>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</si>
  <si>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</si>
  <si>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</si>
  <si>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</si>
  <si>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</si>
  <si>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</si>
  <si>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</si>
  <si>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</si>
  <si>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</si>
  <si>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</si>
  <si>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</si>
  <si>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</si>
  <si>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</si>
  <si>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</si>
  <si>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</si>
  <si>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</si>
  <si>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</si>
  <si>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</si>
  <si>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</si>
  <si>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</si>
  <si>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</si>
  <si>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</si>
  <si>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</si>
  <si>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</si>
  <si>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</si>
  <si>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</si>
  <si>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</si>
  <si>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</si>
  <si>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</si>
  <si>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</si>
  <si>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</si>
  <si>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</si>
  <si>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</si>
  <si>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</si>
  <si>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</si>
  <si>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</si>
  <si>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</si>
  <si>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</si>
  <si>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</si>
  <si>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</si>
  <si>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</si>
  <si>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</si>
  <si>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</si>
  <si>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</si>
  <si>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</si>
  <si>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</si>
  <si>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</si>
  <si>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</si>
  <si>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</si>
  <si>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</si>
  <si>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</si>
  <si>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</si>
  <si>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</si>
  <si>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</si>
  <si>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</si>
  <si>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</si>
  <si>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</si>
  <si>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</si>
  <si>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</si>
  <si>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</si>
  <si>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</si>
  <si>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</si>
  <si>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</si>
  <si>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</si>
  <si>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</si>
  <si>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</si>
  <si>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</si>
  <si>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</si>
  <si>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</si>
  <si>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</si>
  <si>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</si>
  <si>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</si>
  <si>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</si>
  <si>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</si>
  <si>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</si>
  <si>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</si>
  <si>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</si>
  <si>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</si>
  <si>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</si>
  <si>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</si>
  <si>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</si>
  <si>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</si>
  <si>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</si>
  <si>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</si>
  <si>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</si>
  <si>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</si>
  <si>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</si>
  <si>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</si>
  <si>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</si>
  <si>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</si>
  <si>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</si>
  <si>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</si>
  <si>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</si>
  <si>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</si>
  <si>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</si>
  <si>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</si>
  <si>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</si>
  <si>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</si>
  <si>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</si>
  <si>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</si>
  <si>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</si>
  <si>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</si>
  <si>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</si>
  <si>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</si>
  <si>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</si>
  <si>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</si>
  <si>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</si>
  <si>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</si>
  <si>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</si>
  <si>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</si>
  <si>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</si>
  <si>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</si>
  <si>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</si>
  <si>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</si>
  <si>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</si>
  <si>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</si>
  <si>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</si>
  <si>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</si>
  <si>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</si>
  <si>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</si>
  <si>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</si>
  <si>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</si>
  <si>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</si>
  <si>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</si>
  <si>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</si>
  <si>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</si>
  <si>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</si>
  <si>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</si>
  <si>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</si>
  <si>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</si>
  <si>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</si>
  <si>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</si>
  <si>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</si>
  <si>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</si>
  <si>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</si>
  <si>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</si>
  <si>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</si>
  <si>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</si>
  <si>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</si>
  <si>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</si>
  <si>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</si>
  <si>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</si>
  <si>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</si>
  <si>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</si>
  <si>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</si>
  <si>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</si>
  <si>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</si>
  <si>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</si>
  <si>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</si>
  <si>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</si>
  <si>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</si>
  <si>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</si>
  <si>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</si>
  <si>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</si>
  <si>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</si>
  <si>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</si>
  <si>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</si>
  <si>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</si>
  <si>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</si>
  <si>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</si>
  <si>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</si>
  <si>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</si>
  <si>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</si>
  <si>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</si>
  <si>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</si>
  <si>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</si>
  <si>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</si>
  <si>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</si>
  <si>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</si>
  <si>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</si>
  <si>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</si>
  <si>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</si>
  <si>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</si>
  <si>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</si>
  <si>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</si>
  <si>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</si>
  <si>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</si>
  <si>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</si>
  <si>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</si>
  <si>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</si>
  <si>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</si>
  <si>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</si>
  <si>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</si>
  <si>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</si>
  <si>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</si>
  <si>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</si>
  <si>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</si>
  <si>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</si>
  <si>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</si>
  <si>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</si>
  <si>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</si>
  <si>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</si>
  <si>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</si>
  <si>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</si>
  <si>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</si>
  <si>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</si>
  <si>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</si>
  <si>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</si>
  <si>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</si>
  <si>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</si>
  <si>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</si>
  <si>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</si>
  <si>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</si>
  <si>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</si>
  <si>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</si>
  <si>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</si>
  <si>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</si>
  <si>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</si>
  <si>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</si>
  <si>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</si>
  <si>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</si>
  <si>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</si>
  <si>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</si>
  <si>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</si>
  <si>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</si>
  <si>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</si>
  <si>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</si>
  <si>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</si>
  <si>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</si>
  <si>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</si>
  <si>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</si>
  <si>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</si>
  <si>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</si>
  <si>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</si>
  <si>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</si>
  <si>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</si>
  <si>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</si>
  <si>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</si>
  <si>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</si>
  <si>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</si>
  <si>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</si>
  <si>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</si>
  <si>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</si>
  <si>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</si>
  <si>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</si>
  <si>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</si>
  <si>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</si>
  <si>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</si>
  <si>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</si>
  <si>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</si>
  <si>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</si>
  <si>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</si>
  <si>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</si>
  <si>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</si>
  <si>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</si>
  <si>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</si>
  <si>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</si>
  <si>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</si>
  <si>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</si>
  <si>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</si>
  <si>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</si>
  <si>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</si>
  <si>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</si>
  <si>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</si>
  <si>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</si>
  <si>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</si>
  <si>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</si>
  <si>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</si>
  <si>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</si>
  <si>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</si>
  <si>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</si>
  <si>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</si>
  <si>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</si>
  <si>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</si>
  <si>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</si>
  <si>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</si>
  <si>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</si>
  <si>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</si>
  <si>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</si>
  <si>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</si>
  <si>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</si>
  <si>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</si>
  <si>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</si>
  <si>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</si>
  <si>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</si>
  <si>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</si>
  <si>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</si>
  <si>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</si>
  <si>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</si>
  <si>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</si>
  <si>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</si>
  <si>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</si>
  <si>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</si>
  <si>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</si>
  <si>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</si>
  <si>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</si>
  <si>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</si>
  <si>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</si>
  <si>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</si>
  <si>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</si>
  <si>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</si>
  <si>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</si>
  <si>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</si>
  <si>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</si>
  <si>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</si>
  <si>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</si>
  <si>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</si>
  <si>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</si>
  <si>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</si>
  <si>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</si>
  <si>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</si>
  <si>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</si>
  <si>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</si>
  <si>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</si>
  <si>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</si>
  <si>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</si>
  <si>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</si>
  <si>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</si>
  <si>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</si>
  <si>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</si>
  <si>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</si>
  <si>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</si>
  <si>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</si>
  <si>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</si>
  <si>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</si>
  <si>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</si>
  <si>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</si>
  <si>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</si>
  <si>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</si>
  <si>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</si>
  <si>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</si>
  <si>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</si>
  <si>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</si>
  <si>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</si>
  <si>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</si>
  <si>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</si>
  <si>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</si>
  <si>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</si>
  <si>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</si>
  <si>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</si>
  <si>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</si>
  <si>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</si>
  <si>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</si>
  <si>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</si>
  <si>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</si>
  <si>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</si>
  <si>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</si>
  <si>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</si>
  <si>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</si>
  <si>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</si>
  <si>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</si>
  <si>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</si>
  <si>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</si>
  <si>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</si>
  <si>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</si>
  <si>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</si>
  <si>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</si>
  <si>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</si>
  <si>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</si>
  <si>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</si>
  <si>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</si>
  <si>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</si>
  <si>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</si>
  <si>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</si>
  <si>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</si>
  <si>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</si>
  <si>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</si>
  <si>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</si>
  <si>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</si>
  <si>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</si>
  <si>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</si>
  <si>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</si>
  <si>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</si>
  <si>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</si>
  <si>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</si>
  <si>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</si>
  <si>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</si>
  <si>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</si>
  <si>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</si>
  <si>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</si>
  <si>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</si>
  <si>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</si>
  <si>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</si>
  <si>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</si>
  <si>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</si>
  <si>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</si>
  <si>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</si>
  <si>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</si>
  <si>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</si>
  <si>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</si>
  <si>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</si>
  <si>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</si>
  <si>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</si>
  <si>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</si>
  <si>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</si>
  <si>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</si>
  <si>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</si>
  <si>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</si>
  <si>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</si>
  <si>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</si>
  <si>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</si>
  <si>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</si>
  <si>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</si>
  <si>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</si>
  <si>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</si>
  <si>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</si>
  <si>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</si>
  <si>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</si>
  <si>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</si>
  <si>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</si>
  <si>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</si>
  <si>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</si>
  <si>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</si>
  <si>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</si>
  <si>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</si>
  <si>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</si>
  <si>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</si>
  <si>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</si>
  <si>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</si>
  <si>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</si>
  <si>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</si>
  <si>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</si>
  <si>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</si>
  <si>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</si>
  <si>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</si>
  <si>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</si>
  <si>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</si>
  <si>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</si>
  <si>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</si>
  <si>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</si>
  <si>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</si>
  <si>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</si>
  <si>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</si>
  <si>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</si>
  <si>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</si>
  <si>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</si>
  <si>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</si>
  <si>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</si>
  <si>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</si>
  <si>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</si>
  <si>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</si>
  <si>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</si>
  <si>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</si>
  <si>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</si>
  <si>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</si>
  <si>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</si>
  <si>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</si>
  <si>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</si>
  <si>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</si>
  <si>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</si>
  <si>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</si>
  <si>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</si>
  <si>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</si>
  <si>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</si>
  <si>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</si>
  <si>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</si>
  <si>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</si>
  <si>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</si>
  <si>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</si>
  <si>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</si>
  <si>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</si>
  <si>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</si>
  <si>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</si>
  <si>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</si>
  <si>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</si>
  <si>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</si>
  <si>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</si>
  <si>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</si>
  <si>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</si>
  <si>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</si>
  <si>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</si>
  <si>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</si>
  <si>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</si>
  <si>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</si>
  <si>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</si>
  <si>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</si>
  <si>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</si>
  <si>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</si>
  <si>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</si>
  <si>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</si>
  <si>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</si>
  <si>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</si>
  <si>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</si>
  <si>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</si>
  <si>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</si>
  <si>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</si>
  <si>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</si>
  <si>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</si>
  <si>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</si>
  <si>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</si>
  <si>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</si>
  <si>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</si>
  <si>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</si>
  <si>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</si>
  <si>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</si>
  <si>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</si>
  <si>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</si>
  <si>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</si>
  <si>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</si>
  <si>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</si>
  <si>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</si>
  <si>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</si>
  <si>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</si>
  <si>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</si>
  <si>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</si>
  <si>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</si>
  <si>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</si>
  <si>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</si>
  <si>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</si>
  <si>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</si>
  <si>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</si>
  <si>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</si>
  <si>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</si>
  <si>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</si>
  <si>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</si>
  <si>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</si>
  <si>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</si>
  <si>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</si>
  <si>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</si>
  <si>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</si>
  <si>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</si>
  <si>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</si>
  <si>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</si>
  <si>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</si>
  <si>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</si>
  <si>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</si>
  <si>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</si>
  <si>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</si>
  <si>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</si>
  <si>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</si>
  <si>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</si>
  <si>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</si>
  <si>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</si>
  <si>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</si>
  <si>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</si>
  <si>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</si>
  <si>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</si>
  <si>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</si>
  <si>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</si>
  <si>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</si>
  <si>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</si>
  <si>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</si>
  <si>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</si>
  <si>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</si>
  <si>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</si>
  <si>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</si>
  <si>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</si>
  <si>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</si>
  <si>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</si>
  <si>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</si>
  <si>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</si>
  <si>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</si>
  <si>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</si>
  <si>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</si>
  <si>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</si>
  <si>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</si>
  <si>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</si>
  <si>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</si>
  <si>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</si>
  <si>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</si>
  <si>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</si>
  <si>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</si>
  <si>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</si>
  <si>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</si>
  <si>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</si>
  <si>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</si>
  <si>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</si>
  <si>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</si>
  <si>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</si>
  <si>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</si>
  <si>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</si>
  <si>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</si>
  <si>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</si>
  <si>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</si>
  <si>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</si>
  <si>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</si>
  <si>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</si>
  <si>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</si>
  <si>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</si>
  <si>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</si>
  <si>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</si>
  <si>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</si>
  <si>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</si>
  <si>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</si>
  <si>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</si>
  <si>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</si>
  <si>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</si>
  <si>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</si>
  <si>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</si>
  <si>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</si>
  <si>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</si>
  <si>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</si>
  <si>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</si>
  <si>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</si>
  <si>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</si>
  <si>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</si>
  <si>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</si>
  <si>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</si>
  <si>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</si>
  <si>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</si>
  <si>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</si>
  <si>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</si>
  <si>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</si>
  <si>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</si>
  <si>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</si>
  <si>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</si>
  <si>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</si>
  <si>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</si>
  <si>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</si>
  <si>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</si>
  <si>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</si>
  <si>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</si>
  <si>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</si>
  <si>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</si>
  <si>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</si>
  <si>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</si>
  <si>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</si>
  <si>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</si>
  <si>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</si>
  <si>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</si>
  <si>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</si>
  <si>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</si>
  <si>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</si>
  <si>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</si>
  <si>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</si>
  <si>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</si>
  <si>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</si>
  <si>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</si>
  <si>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</si>
  <si>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</si>
  <si>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</si>
  <si>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</si>
  <si>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</si>
  <si>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</si>
  <si>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</si>
  <si>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</si>
  <si>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</si>
  <si>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</si>
  <si>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</si>
  <si>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</si>
  <si>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</si>
  <si>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</si>
  <si>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</si>
  <si>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</si>
  <si>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</si>
  <si>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</si>
  <si>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</si>
  <si>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</si>
  <si>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</si>
  <si>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</si>
  <si>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</si>
  <si>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</si>
  <si>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</si>
  <si>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</si>
  <si>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</si>
  <si>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</si>
  <si>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</si>
  <si>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</si>
  <si>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</si>
  <si>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</si>
  <si>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</si>
  <si>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</si>
  <si>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</si>
  <si>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</si>
  <si>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</si>
  <si>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</si>
  <si>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</si>
  <si>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</si>
  <si>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</si>
  <si>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</si>
  <si>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</si>
  <si>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</si>
  <si>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</si>
  <si>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</si>
  <si>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</si>
  <si>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</si>
  <si>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</si>
  <si>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</si>
  <si>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</si>
  <si>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</si>
  <si>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</si>
  <si>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</si>
  <si>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</si>
  <si>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</si>
  <si>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</si>
  <si>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</si>
  <si>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</si>
  <si>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</si>
  <si>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</si>
  <si>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</si>
  <si>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</si>
  <si>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</si>
  <si>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</si>
  <si>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</si>
  <si>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</si>
  <si>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</si>
  <si>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</si>
  <si>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</si>
  <si>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</si>
  <si>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</si>
  <si>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</si>
  <si>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</si>
  <si>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</si>
  <si>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</si>
  <si>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</si>
  <si>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</si>
  <si>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</si>
  <si>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</si>
  <si>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</si>
  <si>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</si>
  <si>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</si>
  <si>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</si>
  <si>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</si>
  <si>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</si>
  <si>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</si>
  <si>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</si>
  <si>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</si>
  <si>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</si>
  <si>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</si>
  <si>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</si>
  <si>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</si>
  <si>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</si>
  <si>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</si>
  <si>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</si>
  <si>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</si>
  <si>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</si>
  <si>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</si>
  <si>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</si>
  <si>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</si>
  <si>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</si>
  <si>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</si>
  <si>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</si>
  <si>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</si>
  <si>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</si>
  <si>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</si>
  <si>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</si>
  <si>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</si>
  <si>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</si>
  <si>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</si>
  <si>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</si>
  <si>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</si>
  <si>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</si>
  <si>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</si>
  <si>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</si>
  <si>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</si>
  <si>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</si>
  <si>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</si>
  <si>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</si>
  <si>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</si>
  <si>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</si>
  <si>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</si>
  <si>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</si>
  <si>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</si>
  <si>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</si>
  <si>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</si>
  <si>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</si>
  <si>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</si>
  <si>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</si>
  <si>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</si>
  <si>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</si>
  <si>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</si>
  <si>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</si>
  <si>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</si>
  <si>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</si>
  <si>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</si>
  <si>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</si>
  <si>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</si>
  <si>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</si>
  <si>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</si>
  <si>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</si>
  <si>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</si>
  <si>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</si>
  <si>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</si>
  <si>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</si>
  <si>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</si>
  <si>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</si>
  <si>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</si>
  <si>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</si>
  <si>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</si>
  <si>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</si>
  <si>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</si>
  <si>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</si>
  <si>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</si>
  <si>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</si>
  <si>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</si>
  <si>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</si>
  <si>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</si>
  <si>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</si>
  <si>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</si>
  <si>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</si>
  <si>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</si>
  <si>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</si>
  <si>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</si>
  <si>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</si>
  <si>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</si>
  <si>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</si>
  <si>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</si>
  <si>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</si>
  <si>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</si>
  <si>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</si>
  <si>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</si>
  <si>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</si>
  <si>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</si>
  <si>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</si>
  <si>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</si>
  <si>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</si>
  <si>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</si>
  <si>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</si>
  <si>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</si>
  <si>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</si>
  <si>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</si>
  <si>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</si>
  <si>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</si>
  <si>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</si>
  <si>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</si>
  <si>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</si>
  <si>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</si>
  <si>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</si>
  <si>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</si>
  <si>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</si>
  <si>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</si>
  <si>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</si>
  <si>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</si>
  <si>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</si>
  <si>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</si>
  <si>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</si>
  <si>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</si>
  <si>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</si>
  <si>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</si>
  <si>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</si>
  <si>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</si>
  <si>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</si>
  <si>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</si>
  <si>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</si>
  <si>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</si>
  <si>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</si>
  <si>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</si>
  <si>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</si>
  <si>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</si>
  <si>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</si>
  <si>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</si>
  <si>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</si>
  <si>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</si>
  <si>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</si>
  <si>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</si>
  <si>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</si>
  <si>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</si>
  <si>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</si>
  <si>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</si>
  <si>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</si>
  <si>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</si>
  <si>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</si>
  <si>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</si>
  <si>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</si>
  <si>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</si>
  <si>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</si>
  <si>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</si>
  <si>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</si>
  <si>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</si>
  <si>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</si>
  <si>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</si>
  <si>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</si>
  <si>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</si>
  <si>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</si>
  <si>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</si>
  <si>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</si>
  <si>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</si>
  <si>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</si>
  <si>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</si>
  <si>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</si>
  <si>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</si>
  <si>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</si>
  <si>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</si>
  <si>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</si>
  <si>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</si>
  <si>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</si>
  <si>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</si>
  <si>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</si>
  <si>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</si>
  <si>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</si>
  <si>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</si>
  <si>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</si>
  <si>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</si>
  <si>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</si>
  <si>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</si>
  <si>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</si>
  <si>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</si>
  <si>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</si>
  <si>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</si>
  <si>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</si>
  <si>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</si>
  <si>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</si>
  <si>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</si>
  <si>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</si>
  <si>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</si>
  <si>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</si>
  <si>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</si>
  <si>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</si>
  <si>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</si>
  <si>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</si>
  <si>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</si>
  <si>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</si>
  <si>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</si>
  <si>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</si>
  <si>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</si>
  <si>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</si>
  <si>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</si>
  <si>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</si>
  <si>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</si>
  <si>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</si>
  <si>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</si>
  <si>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</si>
  <si>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</si>
  <si>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</si>
  <si>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</si>
  <si>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</si>
  <si>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</si>
  <si>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</si>
  <si>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</si>
  <si>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</si>
  <si>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</si>
  <si>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</si>
  <si>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</si>
  <si>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</si>
  <si>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</si>
  <si>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</si>
  <si>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</si>
  <si>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</si>
  <si>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</si>
  <si>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</si>
  <si>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</si>
  <si>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</si>
  <si>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</si>
  <si>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</si>
  <si>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</si>
  <si>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</si>
  <si>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</si>
  <si>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</si>
  <si>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</si>
  <si>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</si>
  <si>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</si>
  <si>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</si>
  <si>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</si>
  <si>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</si>
  <si>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</si>
  <si>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</si>
  <si>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</si>
  <si>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</si>
  <si>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</si>
  <si>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</si>
  <si>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Sheet7</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</si>
  <si>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</si>
  <si>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</si>
  <si>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</si>
  <si>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</si>
  <si>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</si>
  <si>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</si>
  <si>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</si>
  <si>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</si>
  <si>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</si>
  <si>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</si>
  <si>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</si>
  <si>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</si>
  <si>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</si>
  <si>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</si>
  <si>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</si>
  <si>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</si>
  <si>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</si>
  <si>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</si>
  <si>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</si>
  <si>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</si>
  <si>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</si>
  <si>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</si>
  <si>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</si>
  <si>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</si>
  <si>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</si>
  <si>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</si>
  <si>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</si>
  <si>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</si>
  <si>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</si>
  <si>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</si>
  <si>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</si>
  <si>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</si>
  <si>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</si>
  <si>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</si>
  <si>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</si>
  <si>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</si>
  <si>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</si>
  <si>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</si>
  <si>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</si>
  <si>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</si>
  <si>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</si>
  <si>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</si>
  <si>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</si>
  <si>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</si>
  <si>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</si>
  <si>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</si>
  <si>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</si>
  <si>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</si>
  <si>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</si>
  <si>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</si>
  <si>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</si>
  <si>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</si>
  <si>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</si>
  <si>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</si>
  <si>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</si>
  <si>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</si>
  <si>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</si>
  <si>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</si>
  <si>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</si>
  <si>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</si>
  <si>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</si>
  <si>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</si>
  <si>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</si>
  <si>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</si>
  <si>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</si>
  <si>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</si>
  <si>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</si>
  <si>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</si>
  <si>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</si>
  <si>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</si>
  <si>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</si>
  <si>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</si>
  <si>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</si>
  <si>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</si>
  <si>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</si>
  <si>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</si>
  <si>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</si>
  <si>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</si>
  <si>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</si>
  <si>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</si>
  <si>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</si>
  <si>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</si>
  <si>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</si>
  <si>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</si>
  <si>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</si>
  <si>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</si>
  <si>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</si>
  <si>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</si>
  <si>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</si>
  <si>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</si>
  <si>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</si>
  <si>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</si>
  <si>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</si>
  <si>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</si>
  <si>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</si>
  <si>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</si>
  <si>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</si>
  <si>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</si>
  <si>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</si>
  <si>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</si>
  <si>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</si>
  <si>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</si>
  <si>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</si>
  <si>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</si>
  <si>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</si>
  <si>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</si>
  <si>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</si>
  <si>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</si>
  <si>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</si>
  <si>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</si>
  <si>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</si>
  <si>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</si>
  <si>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</si>
  <si>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</si>
  <si>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</si>
  <si>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</si>
  <si>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</si>
  <si>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</si>
  <si>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</si>
  <si>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</si>
  <si>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</si>
  <si>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</si>
  <si>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</si>
  <si>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</si>
  <si>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</si>
  <si>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</si>
  <si>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</si>
  <si>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</si>
  <si>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</si>
  <si>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</si>
  <si>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</si>
  <si>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</si>
  <si>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</si>
  <si>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</si>
  <si>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</si>
  <si>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</si>
  <si>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A TI, SEÑOR, LEVANTO MI ALMA,</t>
  </si>
  <si>
    <t>A TI, OH DIOS MÍO.</t>
  </si>
  <si>
    <t>En ti confío, Señor,</t>
  </si>
  <si>
    <t>no triunfen sobre mí mis enemigos.</t>
  </si>
  <si>
    <t>Muéstrame, Señor, tu camino,</t>
  </si>
  <si>
    <t>enséñame, Señor, tu sendero.</t>
  </si>
  <si>
    <t>A TI, SEÑOR, LEVANTO MI ALMA...</t>
  </si>
  <si>
    <t>Acuérdate, Señor, de tu ternura,</t>
  </si>
  <si>
    <t>de tu inmensa compasión, que son de siempre.</t>
  </si>
  <si>
    <t>De mis pecados, Señor, no te acuerdes,</t>
  </si>
  <si>
    <t>acuérdate, Señor, que eres misericordia.</t>
  </si>
  <si>
    <t>Rocíame, Señor, de tu misericordia.</t>
  </si>
  <si>
    <t>Sumérgeme, Señor, en tu misericordia.</t>
  </si>
  <si>
    <t>b2</t>
  </si>
  <si>
    <t>A ti, Señor, se debe la alabanza, en Sión.</t>
  </si>
  <si>
    <t>A ti se te cumple el voto, en Jerusalén.</t>
  </si>
  <si>
    <t>A ti que escuchas la oración,</t>
  </si>
  <si>
    <t>viene todo mortal, viene todo mortal.</t>
  </si>
  <si>
    <t>A TI QUE ESCUCHAS LA ORACIÓN</t>
  </si>
  <si>
    <t>Si</t>
  </si>
  <si>
    <t>VIENE TODO MORTAL,</t>
  </si>
  <si>
    <t>VIENE TODO MORTAL.</t>
  </si>
  <si>
    <t>Pesan sobre nosotros nuestros pecados,</t>
  </si>
  <si>
    <t>mas tú perdonas nuestras culpas.</t>
  </si>
  <si>
    <t>Dichoso el que tú eliges, el que tú llamas,</t>
  </si>
  <si>
    <t>vivirá en tus atrios.</t>
  </si>
  <si>
    <t>Nos saciaremos de los bienes de tu casa,</t>
  </si>
  <si>
    <t>de la santidad de tu templo.</t>
  </si>
  <si>
    <t>Con los prodigios de tu amor tú nos hablas,</t>
  </si>
  <si>
    <t>con los portentos de tu justicia nos respondes.</t>
  </si>
  <si>
    <t>mt as</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</si>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</sst>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26">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sz val="30"/>
      <color rgb="FF00B0F0"/>
      <name val="MV Boli"/>
    </font>
    <font>
      <b/>
      <sz val="26"/>
      <name val="MV Boli"/>
    </font>
    <font>
      <sz val="26"/>
      <name val="MV Boli"/>
    </font>
    <font>
      <b/>
      <sz val="16"/>
      <color theme="0"/>
      <name val="MV Boli"/>
    </font>
    <font>
      <sz val="16"/>
      <color theme="1"/>
      <name val="MV Boli"/>
    </font>
    <font>
      <b/>
      <sz val="16"/>
      <name val="MV Boli"/>
    </font>
    <font>
      <b/>
      <sz val="16"/>
      <color theme="1"/>
      <name val="MV Boli"/>
    </font>
    <font>
      <sz val="16"/>
      <color theme="0"/>
      <name val="MV Boli"/>
    </font>
    <font>
      <b/>
      <sz val="16"/>
      <color theme="1"/>
      <name val="Aptos Narrow"/>
      <family val="2"/>
      <scheme val="minor"/>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s>
  <borders count="35">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double">
        <color theme="0"/>
      </left>
      <right style="double">
        <color theme="0"/>
      </right>
      <top style="double">
        <color theme="0"/>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double">
        <color rgb="FFFF0000"/>
      </left>
      <right style="double">
        <color rgb="FFFF0000"/>
      </right>
      <top style="double">
        <color rgb="FFFF0000"/>
      </top>
      <bottom/>
      <diagonal/>
    </border>
    <border>
      <left style="thin">
        <color rgb="FFFFFF00"/>
      </left>
      <right style="thin">
        <color rgb="FFFFFF00"/>
      </right>
      <top style="thin">
        <color rgb="FFFFFF00"/>
      </top>
      <bottom/>
      <diagonal/>
    </border>
    <border>
      <left style="thin">
        <color indexed="64"/>
      </left>
      <right/>
      <top style="thin">
        <color indexed="64"/>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270">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7" fillId="0" borderId="0" xfId="0" applyFont="1"/>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6" fillId="14" borderId="27" xfId="0" applyFont="1" applyFill="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applyAlignment="1">
      <alignment horizontal="center" vertical="center"/>
    </xf>
    <xf numFmtId="165" fontId="118" fillId="0" borderId="0" xfId="1" applyNumberFormat="1" applyFont="1" applyFill="1" applyBorder="1" applyAlignment="1">
      <alignment vertical="center"/>
    </xf>
    <xf numFmtId="165" fontId="119" fillId="0" borderId="0" xfId="1" applyNumberFormat="1" applyFont="1" applyFill="1" applyBorder="1" applyAlignment="1">
      <alignment vertical="center"/>
    </xf>
    <xf numFmtId="0" fontId="120" fillId="9" borderId="27" xfId="0" applyFont="1" applyFill="1" applyBorder="1" applyAlignment="1">
      <alignment horizontal="center" vertical="center"/>
    </xf>
    <xf numFmtId="0" fontId="121" fillId="0" borderId="27" xfId="0" applyFont="1" applyBorder="1" applyAlignment="1">
      <alignment horizontal="center" vertical="center"/>
    </xf>
    <xf numFmtId="0" fontId="122" fillId="14" borderId="27" xfId="0" applyFont="1" applyFill="1" applyBorder="1" applyAlignment="1">
      <alignment horizontal="center" vertical="center"/>
    </xf>
    <xf numFmtId="0" fontId="121" fillId="14" borderId="27" xfId="0" applyFont="1" applyFill="1" applyBorder="1" applyAlignment="1">
      <alignment horizontal="center" vertical="center"/>
    </xf>
    <xf numFmtId="0" fontId="122" fillId="23" borderId="27" xfId="0" applyFont="1" applyFill="1" applyBorder="1" applyAlignment="1">
      <alignment horizontal="center" vertical="center"/>
    </xf>
    <xf numFmtId="0" fontId="121" fillId="23" borderId="27" xfId="0" applyFont="1" applyFill="1" applyBorder="1" applyAlignment="1">
      <alignment horizontal="center" vertical="center"/>
    </xf>
    <xf numFmtId="0" fontId="123" fillId="0" borderId="27" xfId="0" applyFont="1" applyBorder="1" applyAlignment="1">
      <alignment horizontal="center" vertical="center"/>
    </xf>
    <xf numFmtId="0" fontId="123" fillId="14" borderId="27" xfId="0" applyFont="1" applyFill="1" applyBorder="1" applyAlignment="1">
      <alignment horizontal="center" vertical="center"/>
    </xf>
    <xf numFmtId="0" fontId="123" fillId="23" borderId="27" xfId="0" applyFont="1" applyFill="1" applyBorder="1" applyAlignment="1">
      <alignment horizontal="center" vertical="center"/>
    </xf>
    <xf numFmtId="0" fontId="121" fillId="0" borderId="0" xfId="0" applyFont="1" applyAlignment="1">
      <alignment horizontal="center" vertical="center"/>
    </xf>
    <xf numFmtId="0" fontId="17" fillId="22" borderId="0" xfId="0" applyFont="1" applyFill="1" applyAlignment="1">
      <alignment horizontal="center" vertical="center"/>
    </xf>
    <xf numFmtId="0" fontId="120" fillId="9" borderId="0" xfId="0" applyFont="1" applyFill="1" applyAlignment="1">
      <alignment horizontal="center" vertical="center"/>
    </xf>
    <xf numFmtId="0" fontId="124" fillId="9" borderId="0" xfId="0" applyFont="1" applyFill="1" applyAlignment="1">
      <alignment horizontal="center" vertical="center"/>
    </xf>
    <xf numFmtId="0" fontId="17" fillId="22" borderId="0" xfId="0" applyFont="1" applyFill="1"/>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05" fillId="9" borderId="28" xfId="0" applyFont="1" applyFill="1" applyBorder="1" applyAlignment="1">
      <alignment horizontal="center" vertical="center"/>
    </xf>
    <xf numFmtId="0" fontId="13" fillId="0" borderId="29" xfId="0" applyFont="1" applyBorder="1" applyAlignment="1">
      <alignment horizontal="center" vertical="center"/>
    </xf>
    <xf numFmtId="0" fontId="13" fillId="0" borderId="30" xfId="0" applyFont="1" applyBorder="1" applyAlignment="1">
      <alignment horizontal="center" vertical="center"/>
    </xf>
    <xf numFmtId="0" fontId="105" fillId="9" borderId="31" xfId="0" applyFont="1" applyFill="1" applyBorder="1" applyAlignment="1">
      <alignment horizontal="center" vertical="center"/>
    </xf>
    <xf numFmtId="0" fontId="107" fillId="3" borderId="32" xfId="0" applyFont="1" applyFill="1" applyBorder="1" applyAlignment="1">
      <alignment horizontal="center" vertical="center"/>
    </xf>
    <xf numFmtId="0" fontId="107" fillId="3" borderId="33" xfId="0" applyFont="1" applyFill="1" applyBorder="1" applyAlignment="1">
      <alignment horizontal="center" vertical="center"/>
    </xf>
    <xf numFmtId="0" fontId="105" fillId="9" borderId="34" xfId="0" applyFont="1" applyFill="1" applyBorder="1" applyAlignment="1">
      <alignment horizontal="center" vertical="center"/>
    </xf>
    <xf numFmtId="0" fontId="105" fillId="9" borderId="29" xfId="0" applyFont="1" applyFill="1" applyBorder="1" applyAlignment="1">
      <alignment horizontal="center" vertical="center"/>
    </xf>
    <xf numFmtId="0" fontId="105" fillId="9" borderId="30" xfId="0" applyFont="1" applyFill="1" applyBorder="1" applyAlignment="1">
      <alignment horizontal="center" vertical="center"/>
    </xf>
    <xf numFmtId="0" fontId="105" fillId="21" borderId="34" xfId="0" applyFont="1" applyFill="1" applyBorder="1" applyAlignment="1">
      <alignment horizontal="center" vertical="center"/>
    </xf>
    <xf numFmtId="0" fontId="107" fillId="3" borderId="29" xfId="0" applyFont="1" applyFill="1" applyBorder="1" applyAlignment="1">
      <alignment horizontal="center" vertical="center"/>
    </xf>
    <xf numFmtId="0" fontId="125" fillId="0" borderId="0" xfId="0" applyFont="1"/>
  </cellXfs>
  <cellStyles count="3">
    <cellStyle name="Hyperlink" xfId="1" builtinId="8"/>
    <cellStyle name="Input" xfId="2" builtinId="20"/>
    <cellStyle name="Normal" xfId="0" builtinId="0"/>
  </cellStyles>
  <dxfs count="19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2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300-0000014404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300-0000024404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300-000008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615</xdr:row>
          <xdr:rowOff>69850</xdr:rowOff>
        </xdr:from>
        <xdr:to>
          <xdr:col>0</xdr:col>
          <xdr:colOff>2419350</xdr:colOff>
          <xdr:row>616</xdr:row>
          <xdr:rowOff>279400</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300-00000B4404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88900</xdr:colOff>
          <xdr:row>0</xdr:row>
          <xdr:rowOff>431800</xdr:rowOff>
        </xdr:from>
        <xdr:to>
          <xdr:col>6</xdr:col>
          <xdr:colOff>838200</xdr:colOff>
          <xdr:row>0</xdr:row>
          <xdr:rowOff>831850</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400-0000015C05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450850</xdr:rowOff>
        </xdr:from>
        <xdr:to>
          <xdr:col>5</xdr:col>
          <xdr:colOff>1079500</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400-0000025C05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400-000003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717550</xdr:colOff>
          <xdr:row>615</xdr:row>
          <xdr:rowOff>107950</xdr:rowOff>
        </xdr:from>
        <xdr:to>
          <xdr:col>0</xdr:col>
          <xdr:colOff>1631950</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400-0000045C0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582DD6F-551F-45BB-BD76-1F8E03D5FBF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8609" name="Button 1" hidden="1">
              <a:extLst>
                <a:ext uri="{63B3BB69-23CF-44E3-9099-C40C66FF867C}">
                  <a14:compatExt spid="_x0000_s708609"/>
                </a:ext>
                <a:ext uri="{FF2B5EF4-FFF2-40B4-BE49-F238E27FC236}">
                  <a16:creationId xmlns:a16="http://schemas.microsoft.com/office/drawing/2014/main" id="{00000000-0008-0000-1000-000001D0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8610" name="Button 2" hidden="1">
              <a:extLst>
                <a:ext uri="{63B3BB69-23CF-44E3-9099-C40C66FF867C}">
                  <a14:compatExt spid="_x0000_s708610"/>
                </a:ext>
                <a:ext uri="{FF2B5EF4-FFF2-40B4-BE49-F238E27FC236}">
                  <a16:creationId xmlns:a16="http://schemas.microsoft.com/office/drawing/2014/main" id="{00000000-0008-0000-1000-000002D0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FDDEE9F-BB20-4AC1-A64F-C36B19E9D0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9633" name="Button 1" hidden="1">
              <a:extLst>
                <a:ext uri="{63B3BB69-23CF-44E3-9099-C40C66FF867C}">
                  <a14:compatExt spid="_x0000_s709633"/>
                </a:ext>
                <a:ext uri="{FF2B5EF4-FFF2-40B4-BE49-F238E27FC236}">
                  <a16:creationId xmlns:a16="http://schemas.microsoft.com/office/drawing/2014/main" id="{00000000-0008-0000-1100-000001D4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9634" name="Button 2" hidden="1">
              <a:extLst>
                <a:ext uri="{63B3BB69-23CF-44E3-9099-C40C66FF867C}">
                  <a14:compatExt spid="_x0000_s709634"/>
                </a:ext>
                <a:ext uri="{FF2B5EF4-FFF2-40B4-BE49-F238E27FC236}">
                  <a16:creationId xmlns:a16="http://schemas.microsoft.com/office/drawing/2014/main" id="{00000000-0008-0000-1100-000002D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CCD121-3987-4186-94EB-9EB7BC8D898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10657" name="Button 1" hidden="1">
              <a:extLst>
                <a:ext uri="{63B3BB69-23CF-44E3-9099-C40C66FF867C}">
                  <a14:compatExt spid="_x0000_s710657"/>
                </a:ext>
                <a:ext uri="{FF2B5EF4-FFF2-40B4-BE49-F238E27FC236}">
                  <a16:creationId xmlns:a16="http://schemas.microsoft.com/office/drawing/2014/main" id="{00000000-0008-0000-1200-000001D8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10658" name="Button 2" hidden="1">
              <a:extLst>
                <a:ext uri="{63B3BB69-23CF-44E3-9099-C40C66FF867C}">
                  <a14:compatExt spid="_x0000_s710658"/>
                </a:ext>
                <a:ext uri="{FF2B5EF4-FFF2-40B4-BE49-F238E27FC236}">
                  <a16:creationId xmlns:a16="http://schemas.microsoft.com/office/drawing/2014/main" id="{00000000-0008-0000-1200-000002D8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CE1EF0-B418-4D91-9C9C-76CA75C6AE1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691201" name="Button 1" hidden="1">
              <a:extLst>
                <a:ext uri="{63B3BB69-23CF-44E3-9099-C40C66FF867C}">
                  <a14:compatExt spid="_x0000_s691201"/>
                </a:ext>
                <a:ext uri="{FF2B5EF4-FFF2-40B4-BE49-F238E27FC236}">
                  <a16:creationId xmlns:a16="http://schemas.microsoft.com/office/drawing/2014/main" id="{00000000-0008-0000-1300-0000018C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691202" name="Button 2" hidden="1">
              <a:extLst>
                <a:ext uri="{63B3BB69-23CF-44E3-9099-C40C66FF867C}">
                  <a14:compatExt spid="_x0000_s691202"/>
                </a:ext>
                <a:ext uri="{FF2B5EF4-FFF2-40B4-BE49-F238E27FC236}">
                  <a16:creationId xmlns:a16="http://schemas.microsoft.com/office/drawing/2014/main" id="{00000000-0008-0000-1300-0000028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7D30F-B3AE-4B31-9B2D-ED6FB04AF1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647700</xdr:colOff>
          <xdr:row>1</xdr:row>
          <xdr:rowOff>114300</xdr:rowOff>
        </xdr:from>
        <xdr:to>
          <xdr:col>1</xdr:col>
          <xdr:colOff>3022600</xdr:colOff>
          <xdr:row>3</xdr:row>
          <xdr:rowOff>107950</xdr:rowOff>
        </xdr:to>
        <xdr:sp macro="" textlink="">
          <xdr:nvSpPr>
            <xdr:cNvPr id="711681" name="Button 1" hidden="1">
              <a:extLst>
                <a:ext uri="{63B3BB69-23CF-44E3-9099-C40C66FF867C}">
                  <a14:compatExt spid="_x0000_s711681"/>
                </a:ext>
                <a:ext uri="{FF2B5EF4-FFF2-40B4-BE49-F238E27FC236}">
                  <a16:creationId xmlns:a16="http://schemas.microsoft.com/office/drawing/2014/main" id="{00000000-0008-0000-1400-000001DC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222250</xdr:colOff>
          <xdr:row>0</xdr:row>
          <xdr:rowOff>152400</xdr:rowOff>
        </xdr:from>
        <xdr:to>
          <xdr:col>40</xdr:col>
          <xdr:colOff>228600</xdr:colOff>
          <xdr:row>0</xdr:row>
          <xdr:rowOff>704850</xdr:rowOff>
        </xdr:to>
        <xdr:sp macro="" textlink="">
          <xdr:nvSpPr>
            <xdr:cNvPr id="711682" name="Button 2" hidden="1">
              <a:extLst>
                <a:ext uri="{63B3BB69-23CF-44E3-9099-C40C66FF867C}">
                  <a14:compatExt spid="_x0000_s711682"/>
                </a:ext>
                <a:ext uri="{FF2B5EF4-FFF2-40B4-BE49-F238E27FC236}">
                  <a16:creationId xmlns:a16="http://schemas.microsoft.com/office/drawing/2014/main" id="{00000000-0008-0000-1400-000002D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75858</xdr:colOff>
      <xdr:row>0</xdr:row>
      <xdr:rowOff>17341</xdr:rowOff>
    </xdr:from>
    <xdr:to>
      <xdr:col>1</xdr:col>
      <xdr:colOff>747059</xdr:colOff>
      <xdr:row>1</xdr:row>
      <xdr:rowOff>351117</xdr:rowOff>
    </xdr:to>
    <xdr:pic>
      <xdr:nvPicPr>
        <xdr:cNvPr id="2" name="Picture 1">
          <a:hlinkClick xmlns:r="http://schemas.openxmlformats.org/officeDocument/2006/relationships" r:id="rId1"/>
          <a:extLst>
            <a:ext uri="{FF2B5EF4-FFF2-40B4-BE49-F238E27FC236}">
              <a16:creationId xmlns:a16="http://schemas.microsoft.com/office/drawing/2014/main" id="{56883BA4-B039-43B1-B5C9-05C3DCEA5B7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8" y="17341"/>
          <a:ext cx="1590083" cy="12451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162112</xdr:colOff>
          <xdr:row>0</xdr:row>
          <xdr:rowOff>136712</xdr:rowOff>
        </xdr:from>
        <xdr:to>
          <xdr:col>7</xdr:col>
          <xdr:colOff>146424</xdr:colOff>
          <xdr:row>0</xdr:row>
          <xdr:rowOff>862479</xdr:rowOff>
        </xdr:to>
        <xdr:sp macro="" textlink="">
          <xdr:nvSpPr>
            <xdr:cNvPr id="717825" name="Button 1" hidden="1">
              <a:extLst>
                <a:ext uri="{63B3BB69-23CF-44E3-9099-C40C66FF867C}">
                  <a14:compatExt spid="_x0000_s717825"/>
                </a:ext>
                <a:ext uri="{FF2B5EF4-FFF2-40B4-BE49-F238E27FC236}">
                  <a16:creationId xmlns:a16="http://schemas.microsoft.com/office/drawing/2014/main" id="{624D97CC-E64C-4DCA-8CD0-D8AF9B10BDB1}"/>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B54AB14-EFA9-44F0-90D5-6B6B69CF92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647700</xdr:colOff>
          <xdr:row>1</xdr:row>
          <xdr:rowOff>114300</xdr:rowOff>
        </xdr:from>
        <xdr:to>
          <xdr:col>1</xdr:col>
          <xdr:colOff>3022600</xdr:colOff>
          <xdr:row>3</xdr:row>
          <xdr:rowOff>107950</xdr:rowOff>
        </xdr:to>
        <xdr:sp macro="" textlink="">
          <xdr:nvSpPr>
            <xdr:cNvPr id="714753" name="Button 1" hidden="1">
              <a:extLst>
                <a:ext uri="{63B3BB69-23CF-44E3-9099-C40C66FF867C}">
                  <a14:compatExt spid="_x0000_s714753"/>
                </a:ext>
                <a:ext uri="{FF2B5EF4-FFF2-40B4-BE49-F238E27FC236}">
                  <a16:creationId xmlns:a16="http://schemas.microsoft.com/office/drawing/2014/main" id="{00000000-0008-0000-1500-000001E8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8585200</xdr:colOff>
          <xdr:row>1</xdr:row>
          <xdr:rowOff>88900</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1600-000001E4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7899400</xdr:colOff>
          <xdr:row>1</xdr:row>
          <xdr:rowOff>88900</xdr:rowOff>
        </xdr:from>
        <xdr:to>
          <xdr:col>29</xdr:col>
          <xdr:colOff>8489950</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1600-000002E4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8585200</xdr:colOff>
          <xdr:row>1</xdr:row>
          <xdr:rowOff>88900</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1700-000001CC0A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7899400</xdr:colOff>
          <xdr:row>1</xdr:row>
          <xdr:rowOff>88900</xdr:rowOff>
        </xdr:from>
        <xdr:to>
          <xdr:col>2</xdr:col>
          <xdr:colOff>8489950</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1700-000002CC0A0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196" dataDxfId="195">
  <autoFilter ref="B2:K103" xr:uid="{AA9297F1-B7F9-45B8-90A3-D93D6B7ACB7E}"/>
  <tableColumns count="10">
    <tableColumn id="1" xr3:uid="{408FDA70-7E0A-46F3-99E1-FE8235F5B0FF}" name="#" dataDxfId="194">
      <calculatedColumnFormula>+B2+1</calculatedColumnFormula>
    </tableColumn>
    <tableColumn id="2" xr3:uid="{2633544E-4656-40C6-9749-E18380CE854E}" name="CANTOR" dataDxfId="193"/>
    <tableColumn id="3" xr3:uid="{C80B7D4D-CDF7-4A40-9129-912200D66BDC}" name="Acorde" dataDxfId="192"/>
    <tableColumn id="4" xr3:uid="{6D175F67-FEC0-40DA-A812-FB6C4EFEFDCC}" name="Estado" dataDxfId="191"/>
    <tableColumn id="5" xr3:uid="{81C2FF47-13F5-4CB7-9B19-13614A511E65}" name="Acorde2" dataDxfId="190"/>
    <tableColumn id="6" xr3:uid="{40A1ECB1-792C-4DD3-B5EC-B6C49104AEEE}" name="Estado3" dataDxfId="189"/>
    <tableColumn id="7" xr3:uid="{6418BFAC-8F1F-40C7-80FA-BC72FD3FE108}" name="Acorde4" dataDxfId="188"/>
    <tableColumn id="8" xr3:uid="{B6236824-8C0C-41AD-AB2D-B50237C20BEF}" name="Estado5" dataDxfId="187"/>
    <tableColumn id="9" xr3:uid="{698BA74D-7BD6-4FF4-8754-D27618E6E7E7}" name="Acorde6" dataDxfId="186"/>
    <tableColumn id="10" xr3:uid="{C29B26BF-1E53-44A7-999F-30B6B5F09341}" name="Estado7" dataDxfId="18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184" dataDxfId="183">
  <autoFilter ref="M2:V103" xr:uid="{239EF559-C834-4AE6-AFB4-BCCA89CDB411}"/>
  <tableColumns count="10">
    <tableColumn id="1" xr3:uid="{E3E94BE1-E63D-4591-A782-35753DDA047C}" name="#" dataDxfId="182">
      <calculatedColumnFormula>+M2+1</calculatedColumnFormula>
    </tableColumn>
    <tableColumn id="2" xr3:uid="{BB2164C1-7174-4DC2-9753-5A95D20D8651}" name="ASAMBLEA" dataDxfId="181"/>
    <tableColumn id="3" xr3:uid="{9D19D012-C03B-4D91-9108-8A4B46EE6C80}" name="Acorde" dataDxfId="180"/>
    <tableColumn id="4" xr3:uid="{47779505-D691-4490-AA52-821B33008524}" name="Estado" dataDxfId="179"/>
    <tableColumn id="5" xr3:uid="{D46CFFD8-4990-45DE-9C15-D29A322DFB1E}" name="Acorde2" dataDxfId="178"/>
    <tableColumn id="6" xr3:uid="{E16B316A-32E1-43D0-926C-937D7262C048}" name="Estado3" dataDxfId="177"/>
    <tableColumn id="7" xr3:uid="{A6B32FEB-AD21-41D0-B98B-EC2FF1F1AC64}" name="Acorde4" dataDxfId="176"/>
    <tableColumn id="8" xr3:uid="{7A4B3EC7-0100-4428-90E3-FDCBDDF7033A}" name="Estado5" dataDxfId="175"/>
    <tableColumn id="9" xr3:uid="{8F03AB0D-8267-4521-B79C-8F40F6DE3CAC}" name="Acorde6" dataDxfId="174"/>
    <tableColumn id="10" xr3:uid="{1173B82C-C240-4F0D-AC39-AD507866B834}" name="Estado7" dataDxfId="173"/>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72" dataDxfId="171">
  <autoFilter ref="B2:K103" xr:uid="{AA9297F1-B7F9-45B8-90A3-D93D6B7ACB7E}"/>
  <tableColumns count="10">
    <tableColumn id="1" xr3:uid="{7B93B22A-2A49-4317-A3F5-8B0F83772808}" name="#" dataDxfId="170">
      <calculatedColumnFormula>+B2+1</calculatedColumnFormula>
    </tableColumn>
    <tableColumn id="2" xr3:uid="{B6A4AE29-1957-4418-B930-6F7F74A39D0D}" name="CANTOR" dataDxfId="169"/>
    <tableColumn id="3" xr3:uid="{D60C7FE1-4CA2-4299-8EAC-07CC0B40E7BE}" name="Acorde" dataDxfId="168"/>
    <tableColumn id="4" xr3:uid="{288B3AC4-DDA0-4A02-9E11-4F3F4143D205}" name="Estado" dataDxfId="167"/>
    <tableColumn id="5" xr3:uid="{FFB1E1DA-7D51-4895-94A2-D65ECDA659F4}" name="Acorde2" dataDxfId="166"/>
    <tableColumn id="6" xr3:uid="{F79789A9-BBB0-40DE-B2F4-876B0467B3C9}" name="Estado3" dataDxfId="165"/>
    <tableColumn id="7" xr3:uid="{A0FE958F-9C78-4079-87A0-6A2DB0966D89}" name="Acorde4" dataDxfId="164"/>
    <tableColumn id="8" xr3:uid="{06BEA176-DA9C-4A29-A3AC-A2C4BA974F73}" name="Estado5" dataDxfId="163"/>
    <tableColumn id="9" xr3:uid="{3E490970-F202-4CC5-B970-9839E1EAC85F}" name="Acorde6" dataDxfId="162"/>
    <tableColumn id="10" xr3:uid="{7B527207-9F41-4397-9472-30CCA313C54E}" name="Estado7" dataDxfId="161"/>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60" dataDxfId="159">
  <autoFilter ref="M2:V103" xr:uid="{239EF559-C834-4AE6-AFB4-BCCA89CDB411}"/>
  <tableColumns count="10">
    <tableColumn id="1" xr3:uid="{0FE71D38-94D4-46D7-A92C-04EB4A9AF54D}" name="#" dataDxfId="158">
      <calculatedColumnFormula>+M2+1</calculatedColumnFormula>
    </tableColumn>
    <tableColumn id="2" xr3:uid="{967A543B-F4EE-430A-AF2F-064E7EAA7A00}" name="ASAMBLEA" dataDxfId="157"/>
    <tableColumn id="3" xr3:uid="{1F4F9E69-85E7-4439-86AA-6C530CFC18EA}" name="Acorde" dataDxfId="156"/>
    <tableColumn id="4" xr3:uid="{607504A8-F829-4EB0-8047-D7DE9512D140}" name="Estado" dataDxfId="155"/>
    <tableColumn id="5" xr3:uid="{4C27F001-AFC0-4F89-A19D-D923ED26DDFF}" name="Acorde2" dataDxfId="154"/>
    <tableColumn id="6" xr3:uid="{93F279B2-7896-41E9-BAAD-DA6B063F969A}" name="Estado3" dataDxfId="153"/>
    <tableColumn id="7" xr3:uid="{288803E6-AAA3-49DE-A0B5-0FC4DEC8DEAB}" name="Acorde4" dataDxfId="152"/>
    <tableColumn id="8" xr3:uid="{39967F15-DB39-4E8C-8840-6D0338422EEE}" name="Estado5" dataDxfId="151"/>
    <tableColumn id="9" xr3:uid="{E0CF7F4A-D392-471E-A6B7-027835F2B0B2}" name="Acorde6" dataDxfId="150"/>
    <tableColumn id="10" xr3:uid="{194262BE-0DA2-4AC9-A28C-985C7CAFB69F}" name="Estado7" dataDxfId="149"/>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48">
      <calculatedColumnFormula>_xlfn.CONCAT("&lt;a href=""","/cantos/resucito/" &amp; LEFT(Table1[[#This Row],[id]], 1),"/",Table1[[#This Row],[id]],".html","""")</calculatedColumnFormula>
    </tableColumn>
    <tableColumn id="5" xr3:uid="{577EC704-701F-40D4-B28E-F576079F062D}" name="id" dataDxfId="147">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46"/>
    <tableColumn id="2" xr3:uid="{F3695778-3658-4F67-9234-1CC5A2DF7AD3}" name="CANTO"/>
    <tableColumn id="3" xr3:uid="{7BCFAC6A-73CE-4837-A066-0A68D2CE6B9E}" name="CITA" dataDxfId="145"/>
    <tableColumn id="9" xr3:uid="{AC10499F-C3CB-4156-8E75-31F9888949FF}" name="ab_citas"/>
    <tableColumn id="4" xr3:uid="{80E8E180-82E8-4B34-A7EE-8FC007B9894E}" name="LETRAS"/>
    <tableColumn id="7" xr3:uid="{2905DA12-F748-4761-B22D-99431EB986D4}" name="ARCHIVO" dataDxfId="144">
      <calculatedColumnFormula>_xlfn.CONCAT("""","archivo","""",": ","""","/cantos/resucito/" &amp; LEFT(Table1[[#This Row],[id]], 1),"/",Table1[[#This Row],[id]],".html","""")</calculatedColumnFormula>
    </tableColumn>
    <tableColumn id="8" xr3:uid="{5CE3485E-28A7-4D2F-BB04-44AA44AACEEA}" name="Column1" dataDxfId="143">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42"/>
    <tableColumn id="2" xr3:uid="{09110A58-B247-44A4-A4CD-76F0BEB5DD55}" name="ID" dataDxfId="141"/>
    <tableColumn id="3" xr3:uid="{92EE5B6C-DFF7-4EB2-BB44-699FF8B06765}" name="Or#" dataDxfId="140"/>
    <tableColumn id="4" xr3:uid="{9D9DFC61-8723-4063-8E31-08E21F7D49AD}" name="c" dataDxfId="139"/>
    <tableColumn id="5" xr3:uid="{E8C1FCF3-72C8-4822-AF6A-85CDC4B749C3}" name="Title" dataDxfId="138"/>
    <tableColumn id="6" xr3:uid="{2F75E923-1A69-4824-8F02-EFCC27FBBC52}" name="c2" dataDxfId="137"/>
    <tableColumn id="7" xr3:uid="{0D138C61-BFA5-47FE-98C7-7B0A7DF28B46}" name="Titulo" dataDxfId="136"/>
    <tableColumn id="8" xr3:uid="{C2F4A573-0E6A-4C18-80AA-C8D0072B9856}" name="c0" dataDxfId="135"/>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34"/>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33">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32">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31">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30">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29">
      <calculatedColumnFormula>LOWER(LEFT(Table134568[[#This Row],[Categoria]],1))</calculatedColumnFormula>
    </tableColumn>
    <tableColumn id="52" xr3:uid="{1410F85F-8E09-406E-9715-184148865482}" name="Codigo" dataDxfId="128">
      <calculatedColumnFormula>_xlfn.CONCAT(Table134568[[#This Row],[ID]:[c021]])</calculatedColumnFormula>
    </tableColumn>
    <tableColumn id="19" xr3:uid="{EDF1C7FE-DBB1-4AA3-9C91-1F94CA376558}" name="CANTO" dataDxfId="127">
      <calculatedColumnFormula>UPPER(Table134568[[#This Row],[Titulo]])</calculatedColumnFormula>
    </tableColumn>
    <tableColumn id="20" xr3:uid="{5564AAC0-0FB4-4B60-B36C-4A657F37A4BD}" name="canto2" dataDxfId="126">
      <calculatedColumnFormula>LOWER(SUBSTITUTE(Table134568[[#This Row],[CANTO]], " ", ""))</calculatedColumnFormula>
    </tableColumn>
    <tableColumn id="21" xr3:uid="{68FA56F2-7D5C-4724-9AA8-E3A2AFCDA1A0}" name="citas" dataDxfId="125">
      <calculatedColumnFormula>Table134568[[#This Row],[Subtitle5]]</calculatedColumnFormula>
    </tableColumn>
    <tableColumn id="22" xr3:uid="{27C200EE-D73D-4171-8F74-DEEA7B6767AF}" name="letra" dataDxfId="124"/>
    <tableColumn id="23" xr3:uid="{43D04DE1-F55B-4C9C-9F57-BBF86BEC8EA8}" name="Column1" dataDxfId="123">
      <calculatedColumnFormula>Table1[[#Headers],[CANTO]]</calculatedColumnFormula>
    </tableColumn>
    <tableColumn id="24" xr3:uid="{8ED38CC9-81C3-4BBF-B1B5-1CBFE9461E61}" name="Column2" dataDxfId="122">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21"/>
    <tableColumn id="10" xr3:uid="{902FA71D-A7A1-4908-BA19-A077CEBDE7A2}" name="inicial" dataDxfId="120"/>
    <tableColumn id="2" xr3:uid="{75B0BF0A-85B2-4CE2-966B-A7ED0AE0DCC6}" name="Column1" dataDxfId="119">
      <calculatedColumnFormula>_xlfn.CONCAT("md ",Table1523[[#This Row],[inicial]])</calculatedColumnFormula>
    </tableColumn>
    <tableColumn id="3" xr3:uid="{8C6271FC-2808-45E3-B352-EA0C1DF995ED}" name="Column2" dataDxfId="118">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17">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16"/>
    <tableColumn id="12" xr3:uid="{89BC841F-105A-4B3C-9BE9-E95A2186E0CD}" name="salmo" dataDxfId="115"/>
    <tableColumn id="2" xr3:uid="{F00364F4-D61B-4ADB-82C0-59874AE1B0DD}" name="MIX"/>
    <tableColumn id="10" xr3:uid="{4FFC3981-4DAC-4D3D-9DDE-FB29824A7930}" name="inicial" dataDxfId="114">
      <calculatedColumnFormula>IF(Table15[[#This Row],[Categoria]]="LITÚRGICOS","liturgia",LOWER(LEFT(Table15[[#This Row],[titulo]],1)))</calculatedColumnFormula>
    </tableColumn>
    <tableColumn id="11" xr3:uid="{706B362F-D72E-4B0C-8C13-7E41926B950A}" name="CANTOS" dataDxfId="113"/>
    <tableColumn id="9" xr3:uid="{21E1C78F-4BC7-43AB-9859-7F18D15A5CB4}" name="Categoria" dataDxfId="112"/>
    <tableColumn id="3" xr3:uid="{232BF874-E7FF-4084-95CC-D07E3A86119A}" name="CITA" dataDxfId="111">
      <calculatedColumnFormula>VLOOKUP(Table15[[#This Row],['#]],'Codigo Canto'!A3:AQ238, 11, FALSE)</calculatedColumnFormula>
    </tableColumn>
    <tableColumn id="4" xr3:uid="{66A27942-4ECB-4001-834D-D65C41798AE5}" name="LETRAS"/>
    <tableColumn id="7" xr3:uid="{62E145B4-5A5A-4633-9737-3D135F3B85CA}" name="ARCHIVO" dataDxfId="110">
      <calculatedColumnFormula>_xlfn.CONCAT("""","archivo","""",": ","""","/cantos/resucito/",Table15[[#This Row],[inicial]],"/",Table15[[#This Row],[id]],".html","""")</calculatedColumnFormula>
    </tableColumn>
    <tableColumn id="8" xr3:uid="{1CD9E073-F30C-46EC-9588-879A5D5A7654}" name="Column1" dataDxfId="109">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08"/>
    <tableColumn id="2" xr3:uid="{ADAF2F99-E097-49CC-B7E9-A337D1EB5ECF}" name="ID" dataDxfId="107"/>
    <tableColumn id="3" xr3:uid="{E40A5054-F45E-4EC0-951E-A5D5AD228538}" name="Or#" dataDxfId="106"/>
    <tableColumn id="4" xr3:uid="{2D9E6520-47CB-42FC-8AC1-C4BEAE33644F}" name="c" dataDxfId="105"/>
    <tableColumn id="5" xr3:uid="{70940C36-C8F5-4A8C-9178-21788C692359}" name="Title" dataDxfId="104"/>
    <tableColumn id="6" xr3:uid="{72746EA3-EA6E-49A5-9475-B210EC7172A8}" name="c2" dataDxfId="103"/>
    <tableColumn id="36" xr3:uid="{BF67559A-70D3-403E-8439-AC482B3D36B4}" name="c3" dataDxfId="102">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01"/>
    <tableColumn id="8" xr3:uid="{C9E29549-E211-4915-8F98-F9D11E2F0567}" name="c0" dataDxfId="100"/>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99"/>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98">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97">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96">
      <calculatedColumnFormula>LOWER(LEFT(Table13456[[#This Row],[Categoria]],1))</calculatedColumnFormula>
    </tableColumn>
    <tableColumn id="52" xr3:uid="{10A66D59-E4A0-4433-90ED-B9B492B88E0A}" name="Codigo" dataDxfId="95">
      <calculatedColumnFormula>_xlfn.CONCAT(Table13456[[#This Row],[ID]:[c021]])</calculatedColumnFormula>
    </tableColumn>
    <tableColumn id="19" xr3:uid="{35DC5EF1-CAA0-431E-9E52-5A15729E103C}" name="CANTO" dataDxfId="94">
      <calculatedColumnFormula>UPPER(Table13456[[#This Row],[Titulo]])</calculatedColumnFormula>
    </tableColumn>
    <tableColumn id="20" xr3:uid="{232FE0B0-EA0B-459C-BAB3-E4BEBEAFC795}" name="canto2" dataDxfId="93">
      <calculatedColumnFormula>LOWER(SUBSTITUTE(Table13456[[#This Row],[CANTO]], " ", ""))</calculatedColumnFormula>
    </tableColumn>
    <tableColumn id="21" xr3:uid="{E8AD92D0-0026-40B0-98F0-B54BD0BBEEA3}" name="citas" dataDxfId="92">
      <calculatedColumnFormula>Table13456[[#This Row],[Subtitle5]]</calculatedColumnFormula>
    </tableColumn>
    <tableColumn id="22" xr3:uid="{CF46505C-22C1-4C55-B148-E8BC49690909}" name="letra" dataDxfId="91"/>
    <tableColumn id="23" xr3:uid="{326C0793-91F8-4AFC-816B-B701161B2226}" name="Column1" dataDxfId="90">
      <calculatedColumnFormula>Table1[[#Headers],[CANTO]]</calculatedColumnFormula>
    </tableColumn>
    <tableColumn id="24" xr3:uid="{5EB69D13-9E12-498C-80D0-68F047154351}" name="Column2" dataDxfId="89">
      <calculatedColumnFormula>Table13456[[#This Row],[CANTO]]</calculatedColumnFormula>
    </tableColumn>
    <tableColumn id="39" xr3:uid="{8303A73C-8072-44C6-B4B4-84732376E845}" name="Column3" dataDxfId="88">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87"/>
    <tableColumn id="2" xr3:uid="{42AD9CE5-AEF3-47A2-A355-A3870BD26C9B}" name="ID" dataDxfId="86"/>
    <tableColumn id="3" xr3:uid="{C77200E0-6DBE-488A-A49A-F0DE4385504B}" name="Or#" dataDxfId="85"/>
    <tableColumn id="4" xr3:uid="{AB8ABDFA-FF2F-4257-AEC9-8109BBE3E711}" name="c" dataDxfId="84"/>
    <tableColumn id="5" xr3:uid="{8A1F70B6-6DFD-4415-A976-2FE64D23A5EE}" name="Title" dataDxfId="83"/>
    <tableColumn id="6" xr3:uid="{CD22F95C-C37E-45D0-900B-0AE06B85EF84}" name="c2" dataDxfId="82"/>
    <tableColumn id="36" xr3:uid="{F7A8EAB2-3BBE-47AF-AD8B-FF3B7057A36B}" name="c3" dataDxfId="81">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80"/>
    <tableColumn id="8" xr3:uid="{6108DE32-5AB2-44A0-8C8D-64AC23585DA3}" name="c0" dataDxfId="79"/>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78"/>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77">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76">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75">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74">
      <calculatedColumnFormula>LOWER(LEFT(Table134569[[#This Row],[Categoria]],1))</calculatedColumnFormula>
    </tableColumn>
    <tableColumn id="52" xr3:uid="{CC1EF469-5A64-44D1-8CA2-5DEA3F4F557D}" name="Codigo" dataDxfId="73">
      <calculatedColumnFormula>_xlfn.CONCAT(Table134569[[#This Row],[ID]:[c021]])</calculatedColumnFormula>
    </tableColumn>
    <tableColumn id="19" xr3:uid="{780C235A-35BE-4EEC-AACD-230715580CA0}" name="CANTO" dataDxfId="72">
      <calculatedColumnFormula>UPPER(Table134569[[#This Row],[Titulo]])</calculatedColumnFormula>
    </tableColumn>
    <tableColumn id="20" xr3:uid="{F2C7D01A-AC02-4BD8-8B7A-1A6C66C1CE36}" name="canto2" dataDxfId="71">
      <calculatedColumnFormula>LOWER(SUBSTITUTE(Table134569[[#This Row],[CANTO]], " ", ""))</calculatedColumnFormula>
    </tableColumn>
    <tableColumn id="21" xr3:uid="{09AD436C-5ED1-4A18-AA54-FBF2182627CC}" name="citas" dataDxfId="70">
      <calculatedColumnFormula>Table134569[[#This Row],[Subtitle5]]</calculatedColumnFormula>
    </tableColumn>
    <tableColumn id="22" xr3:uid="{EC3325B4-8DCF-4C3E-BA87-DDE96B3C891B}" name="letra" dataDxfId="69"/>
    <tableColumn id="23" xr3:uid="{C5984CBD-7E8A-4DC1-98BE-43ED23C206BD}" name="Column1" dataDxfId="68">
      <calculatedColumnFormula>Table1[[#Headers],[CANTO]]</calculatedColumnFormula>
    </tableColumn>
    <tableColumn id="24" xr3:uid="{F97B3EE2-1F56-4F91-84C9-09157AA27E0F}" name="Column2" dataDxfId="67">
      <calculatedColumnFormula>Table134569[[#This Row],[CANTO]]</calculatedColumnFormula>
    </tableColumn>
    <tableColumn id="39" xr3:uid="{1E4EB59A-CFC1-43E9-ACC8-1CC4045D4791}" name="Column3" dataDxfId="66">
      <calculatedColumnFormula>_xlfn.CONCAT(Table134569[[#This Row],[Category]:[c020]])</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65"/>
    <tableColumn id="2" xr3:uid="{74757454-D878-4FFB-935D-3170DDE5BA6E}" name="ID" dataDxfId="64"/>
    <tableColumn id="3" xr3:uid="{EFE4971F-39F1-46BF-BFAE-BDFFF0B0E903}" name="Or#" dataDxfId="63"/>
    <tableColumn id="4" xr3:uid="{8951AFB3-178B-405D-943E-5AB50896E8DF}" name="c" dataDxfId="62"/>
    <tableColumn id="5" xr3:uid="{4EEFD24D-CACB-491E-A62F-1324DB3FD763}" name="Title" dataDxfId="61"/>
    <tableColumn id="6" xr3:uid="{914E4FF3-95EA-4C2C-BD00-5FDB9EE6EEB9}" name="c2" dataDxfId="60"/>
    <tableColumn id="7" xr3:uid="{EFFB23BC-C0B2-4435-97FA-352C275ADC37}" name="Titulo" dataDxfId="59"/>
    <tableColumn id="8" xr3:uid="{62C1EE80-410F-4ECF-98CA-F478187A4C23}" name="c0" dataDxfId="58"/>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57"/>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56">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55"/>
    <tableColumn id="49" xr3:uid="{B2FE14AB-D0F8-45DE-8A79-E7D8A900EDC1}" name="contenido" dataDxfId="54">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53">
      <calculatedColumnFormula>LOWER(LEFT(Table13456221243[[#This Row],[Categoria]],1))</calculatedColumnFormula>
    </tableColumn>
    <tableColumn id="52" xr3:uid="{9CC05FED-6E37-4281-A112-9F1DFEA1126D}" name="Codigo" dataDxfId="52">
      <calculatedColumnFormula>_xlfn.CONCAT(Table13456221243[[#This Row],[ID]:[c021]])</calculatedColumnFormula>
    </tableColumn>
    <tableColumn id="19" xr3:uid="{351D1BDC-D17E-4197-97D8-B37C564BCD2D}" name="CANTO" dataDxfId="51">
      <calculatedColumnFormula>UPPER(Table13456221243[[#This Row],[Titulo]])</calculatedColumnFormula>
    </tableColumn>
    <tableColumn id="20" xr3:uid="{69FA5064-BFEC-43E4-AB80-6BF510FE02A0}" name="canto2" dataDxfId="50">
      <calculatedColumnFormula>LOWER(SUBSTITUTE(Table13456221243[[#This Row],[CANTO]], " ", ""))</calculatedColumnFormula>
    </tableColumn>
    <tableColumn id="21" xr3:uid="{55AB8106-AE8E-4B58-ABCC-F434BAB0E695}" name="citas" dataDxfId="49">
      <calculatedColumnFormula>Table13456221243[[#This Row],[Subtitle5]]</calculatedColumnFormula>
    </tableColumn>
    <tableColumn id="22" xr3:uid="{195C39A1-5C4E-4049-B722-37039FD55961}" name="letra" dataDxfId="48"/>
    <tableColumn id="23" xr3:uid="{5F7A4F69-1B30-4861-96ED-CF80DBDF1F63}" name="Column1" dataDxfId="47">
      <calculatedColumnFormula>Table1[[#Headers],[CANTO]]</calculatedColumnFormula>
    </tableColumn>
    <tableColumn id="24" xr3:uid="{CA2EC181-F71C-4361-9D15-2A1096BD8B9A}" name="Column2" dataDxfId="46">
      <calculatedColumnFormula>Table13456221243[[#This Row],[CANTO]]</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45"/>
    <tableColumn id="2" xr3:uid="{0E245569-199E-46C7-9084-B3B67C1C2523}" name="ID" dataDxfId="44"/>
    <tableColumn id="3" xr3:uid="{BD17897F-A63D-441E-9EA2-722598F20EA0}" name="Or#" dataDxfId="43"/>
    <tableColumn id="4" xr3:uid="{4D213E59-34AD-439D-977F-6483EB190592}" name="c" dataDxfId="42"/>
    <tableColumn id="5" xr3:uid="{81E54F7B-C172-4CCC-8708-95A425CE32FF}" name="Title" dataDxfId="41"/>
    <tableColumn id="6" xr3:uid="{9B398EF1-5F9A-4E9A-B962-9A254298EE31}" name="c2" dataDxfId="40"/>
    <tableColumn id="36" xr3:uid="{14C81FEC-0607-48AF-BE6D-E8C4E3275051}" name="c3" dataDxfId="39">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38"/>
    <tableColumn id="8" xr3:uid="{7459F6DE-1FB6-48B9-96C4-F2FDCD01C172}" name="c0" dataDxfId="37"/>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36"/>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35">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34">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33">
      <calculatedColumnFormula>LOWER(LEFT(Table13456221222[[#This Row],[Categoria]],1))</calculatedColumnFormula>
    </tableColumn>
    <tableColumn id="52" xr3:uid="{79982087-A678-4E88-A5FC-40D3B4B24DEA}" name="Codigo" dataDxfId="32">
      <calculatedColumnFormula>_xlfn.CONCAT(Table13456221222[[#This Row],[ID]:[c021]])</calculatedColumnFormula>
    </tableColumn>
    <tableColumn id="19" xr3:uid="{9FE28F61-2510-439F-B346-A7A54BA3D77B}" name="CANTO" dataDxfId="31">
      <calculatedColumnFormula>UPPER(Table13456221222[[#This Row],[Titulo]])</calculatedColumnFormula>
    </tableColumn>
    <tableColumn id="20" xr3:uid="{8157C325-3D9A-434E-A540-46DD49866967}" name="canto2" dataDxfId="30">
      <calculatedColumnFormula>LOWER(SUBSTITUTE(Table13456221222[[#This Row],[CANTO]], " ", ""))</calculatedColumnFormula>
    </tableColumn>
    <tableColumn id="21" xr3:uid="{7922165E-2639-441A-BD0E-13325BDA7BB7}" name="citas" dataDxfId="29">
      <calculatedColumnFormula>Table13456221222[[#This Row],[Subtitle5]]</calculatedColumnFormula>
    </tableColumn>
    <tableColumn id="22" xr3:uid="{4D0FFC24-F970-48D2-AB9A-621A8C216D41}" name="letra" dataDxfId="28"/>
    <tableColumn id="23" xr3:uid="{AF2566CE-A3F4-4B0F-A70F-0A8821DF0D28}" name="Column1" dataDxfId="27">
      <calculatedColumnFormula>Table1[[#Headers],[CANTO]]</calculatedColumnFormula>
    </tableColumn>
    <tableColumn id="24" xr3:uid="{CFBDA075-59B7-4B55-8540-E6ED895078E1}" name="Column2" dataDxfId="26">
      <calculatedColumnFormula>Table13456221222[[#This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25"/>
    <tableColumn id="2" xr3:uid="{09AFE854-E4EB-4788-BF70-C693F187B03C}" name="ID" dataDxfId="24"/>
    <tableColumn id="3" xr3:uid="{4E91E4E3-77F3-425B-B38E-BD3F2F055302}" name="Or#" dataDxfId="23"/>
    <tableColumn id="4" xr3:uid="{72B4C7D2-72F0-4B17-9BC1-91C9140D0E5E}" name="c" dataDxfId="22"/>
    <tableColumn id="5" xr3:uid="{B0128C98-15F0-4361-8F1F-30B3911985B7}" name="Title" dataDxfId="21"/>
    <tableColumn id="6" xr3:uid="{92277D58-048C-42F3-8B57-AA90708C5CCE}" name="c2" dataDxfId="20"/>
    <tableColumn id="36" xr3:uid="{81B209CD-254B-4BF5-943B-B6465F1D63AC}" name="NombreCanto" dataDxfId="19"/>
    <tableColumn id="7" xr3:uid="{8D049400-5611-49CD-B6BB-7744019F5086}" name="Titulo" dataDxfId="18"/>
    <tableColumn id="8" xr3:uid="{73A2F5A1-0A27-4593-9B30-EF8ED58F24B2}" name="c0" dataDxfId="17"/>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16"/>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15">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14"/>
    <tableColumn id="49" xr3:uid="{16FE33BF-F97F-4D7E-95F8-4E12BA4C6625}" name="contenido" dataDxfId="13">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12">
      <calculatedColumnFormula>LOWER(LEFT(Table13456221[[#This Row],[Categoria]],1))</calculatedColumnFormula>
    </tableColumn>
    <tableColumn id="52" xr3:uid="{A0898B69-EC52-47E8-B1BF-186F72B708DB}" name="Codigo" dataDxfId="11">
      <calculatedColumnFormula>_xlfn.CONCAT(Table13456221[[#This Row],[ID]:[c021]])</calculatedColumnFormula>
    </tableColumn>
    <tableColumn id="19" xr3:uid="{A9F53A67-139D-46B6-9B40-64B2F50BC177}" name="CANTO" dataDxfId="10">
      <calculatedColumnFormula>UPPER(Table13456221[[#This Row],[Titulo]])</calculatedColumnFormula>
    </tableColumn>
    <tableColumn id="20" xr3:uid="{DD7CA259-8EFD-4F5C-A6A6-1C9E35FA6448}" name="canto2" dataDxfId="9">
      <calculatedColumnFormula>LOWER(SUBSTITUTE(Table13456221[[#This Row],[CANTO]], " ", ""))</calculatedColumnFormula>
    </tableColumn>
    <tableColumn id="21" xr3:uid="{A774D99B-7860-41C7-8487-39E2CE965789}" name="citas" dataDxfId="8">
      <calculatedColumnFormula>Table13456221[[#This Row],[Subtitle5]]</calculatedColumnFormula>
    </tableColumn>
    <tableColumn id="22" xr3:uid="{40CCD43A-DD3F-4EAF-B932-2D2098B5512A}" name="letra" dataDxfId="7"/>
    <tableColumn id="23" xr3:uid="{586F0A26-C6B5-4A77-B49A-7E2B1FD28E18}" name="Column1" dataDxfId="6">
      <calculatedColumnFormula>Table1[[#Headers],[CANTO]]</calculatedColumnFormula>
    </tableColumn>
    <tableColumn id="24" xr3:uid="{45165ECC-12B6-4E1E-AFAD-A3BA2E6D455E}" name="Column2" dataDxfId="5">
      <calculatedColumnFormula>Table13456221[[#This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4">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3">
      <calculatedColumnFormula>REPLACE(LOWER(Table14[[#This Row],[CANTO]]),1,1,UPPER(LEFT(Table14[[#This Row],[CANTO]],1)))</calculatedColumnFormula>
    </tableColumn>
    <tableColumn id="2" xr3:uid="{642ADA13-0430-43D5-A301-D13A8F377732}" name="CANTO"/>
    <tableColumn id="3" xr3:uid="{1A25DCF0-0EF3-47B2-8A3E-FFD449EA23F2}" name="CITA" dataDxfId="2">
      <calculatedColumnFormula>VLOOKUP(Table14[[#This Row],['#]],'Codigo Canto'!A3:AQ238, 11, FALSE)</calculatedColumnFormula>
    </tableColumn>
    <tableColumn id="4" xr3:uid="{69A86176-DDFB-48EF-B07F-8968A3A5822E}" name="LETRAS"/>
    <tableColumn id="7" xr3:uid="{A277D4BE-DB5E-4DDD-A157-C1FFC1CC7508}" name="ARCHIVO" dataDxfId="1">
      <calculatedColumnFormula>_xlfn.CONCAT("""","archivo","""",": ","""","/cantos/resucito/" &amp; LEFT(Table14[[#This Row],[id]], 1),"/",Table14[[#This Row],[id]],".html","""")</calculatedColumnFormula>
    </tableColumn>
    <tableColumn id="8" xr3:uid="{30C0A535-C76D-452A-82D9-ABA2B92E73E6}" name="Column1" dataDxfId="0">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table" Target="../tables/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2.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3.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4.xml"/><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5.xml"/><Relationship Id="rId4"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6.xml"/><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topLeftCell="A6" zoomScaleNormal="130" zoomScaleSheetLayoutView="100" workbookViewId="0">
      <selection activeCell="A22" sqref="A22"/>
    </sheetView>
  </sheetViews>
  <sheetFormatPr defaultRowHeight="14.5"/>
  <cols>
    <col min="1" max="1" width="59" bestFit="1" customWidth="1"/>
    <col min="2" max="2" width="53.81640625" bestFit="1" customWidth="1"/>
    <col min="3" max="3" width="27.26953125" bestFit="1" customWidth="1"/>
    <col min="4" max="8" width="26.7265625" customWidth="1"/>
  </cols>
  <sheetData>
    <row r="1" spans="1:8" ht="132" customHeight="1">
      <c r="A1" s="64"/>
      <c r="B1" s="250" t="str" cm="1">
        <f t="array" aca="1" ref="B1" ca="1">MID(CELL("filename", B1), FIND("]", CELL("filename", B1)) + 1, 255)</f>
        <v>Indice</v>
      </c>
      <c r="C1" s="250"/>
      <c r="D1" s="250"/>
      <c r="E1" s="250"/>
      <c r="F1" s="63"/>
      <c r="G1" s="251"/>
      <c r="H1" s="251"/>
    </row>
    <row r="2" spans="1:8" ht="26.15" customHeight="1">
      <c r="A2" s="58" t="s">
        <v>2186</v>
      </c>
      <c r="B2" s="58"/>
      <c r="C2" s="58"/>
      <c r="D2" s="58"/>
      <c r="E2" s="58"/>
      <c r="F2" s="59"/>
      <c r="G2" s="59"/>
      <c r="H2" s="59"/>
    </row>
    <row r="3" spans="1:8" ht="26.15" customHeight="1">
      <c r="A3" s="58" t="s">
        <v>1133</v>
      </c>
      <c r="B3" s="58"/>
      <c r="C3" s="58"/>
      <c r="D3" s="58"/>
      <c r="E3" s="58"/>
      <c r="F3" s="59"/>
      <c r="G3" s="59"/>
      <c r="H3" s="59"/>
    </row>
    <row r="4" spans="1:8" ht="26.15" customHeight="1">
      <c r="A4" s="58" t="s">
        <v>2255</v>
      </c>
      <c r="B4" s="58"/>
      <c r="C4" s="58"/>
      <c r="D4" s="58"/>
      <c r="E4" s="58"/>
      <c r="F4" s="59"/>
      <c r="G4" s="59"/>
      <c r="H4" s="59"/>
    </row>
    <row r="5" spans="1:8" ht="26.15" customHeight="1">
      <c r="A5" s="58" t="s">
        <v>162</v>
      </c>
      <c r="B5" s="58"/>
      <c r="C5" s="58"/>
      <c r="D5" s="58"/>
      <c r="E5" s="58"/>
      <c r="F5" s="59"/>
      <c r="G5" s="59"/>
      <c r="H5" s="59"/>
    </row>
    <row r="6" spans="1:8" ht="26.15" customHeight="1">
      <c r="A6" s="58" t="s">
        <v>1138</v>
      </c>
      <c r="B6" s="58"/>
      <c r="C6" s="58"/>
      <c r="D6" s="58"/>
      <c r="E6" s="58"/>
      <c r="F6" s="59"/>
      <c r="G6" s="59"/>
      <c r="H6" s="59"/>
    </row>
    <row r="7" spans="1:8" ht="26.15" customHeight="1">
      <c r="A7" s="58" t="s">
        <v>1137</v>
      </c>
      <c r="B7" s="58"/>
      <c r="C7" s="58"/>
      <c r="D7" s="58"/>
      <c r="E7" s="58"/>
      <c r="F7" s="59"/>
      <c r="G7" s="59"/>
      <c r="H7" s="59"/>
    </row>
    <row r="8" spans="1:8" ht="26.15" customHeight="1">
      <c r="A8" s="58" t="s">
        <v>1157</v>
      </c>
      <c r="B8" s="58"/>
      <c r="C8" s="58"/>
      <c r="D8" s="58"/>
      <c r="E8" s="58"/>
      <c r="F8" s="59"/>
      <c r="G8" s="59"/>
      <c r="H8" s="59"/>
    </row>
    <row r="9" spans="1:8" ht="26.15" customHeight="1">
      <c r="A9" s="58" t="s">
        <v>1420</v>
      </c>
      <c r="B9" s="58"/>
      <c r="C9" s="58"/>
      <c r="D9" s="58"/>
      <c r="E9" s="58"/>
      <c r="F9" s="59"/>
      <c r="G9" s="59"/>
      <c r="H9" s="59"/>
    </row>
    <row r="10" spans="1:8" ht="26.15" customHeight="1">
      <c r="A10" s="58" t="s">
        <v>1163</v>
      </c>
      <c r="B10" s="58"/>
      <c r="C10" s="58"/>
      <c r="D10" s="58"/>
      <c r="E10" s="59"/>
      <c r="F10" s="59"/>
      <c r="G10" s="59"/>
      <c r="H10" s="59"/>
    </row>
    <row r="11" spans="1:8" ht="26.15" customHeight="1">
      <c r="A11" s="58" t="s">
        <v>1136</v>
      </c>
      <c r="B11" s="58"/>
      <c r="C11" s="58"/>
      <c r="D11" s="58"/>
      <c r="E11" s="59"/>
      <c r="F11" s="59"/>
      <c r="G11" s="59"/>
      <c r="H11" s="59"/>
    </row>
    <row r="12" spans="1:8" ht="26.15" customHeight="1">
      <c r="A12" s="58" t="s">
        <v>308</v>
      </c>
      <c r="B12" s="58"/>
      <c r="C12" s="58"/>
      <c r="D12" s="58"/>
      <c r="E12" s="59"/>
      <c r="F12" s="59"/>
      <c r="G12" s="59"/>
      <c r="H12" s="59"/>
    </row>
    <row r="13" spans="1:8" ht="26.15" customHeight="1">
      <c r="A13" s="58" t="s">
        <v>2265</v>
      </c>
      <c r="B13" s="58"/>
      <c r="C13" s="58"/>
      <c r="D13" s="58"/>
      <c r="E13" s="59"/>
      <c r="F13" s="59"/>
      <c r="G13" s="59"/>
      <c r="H13" s="59"/>
    </row>
    <row r="14" spans="1:8" ht="26.15" customHeight="1">
      <c r="A14" s="58" t="s">
        <v>2266</v>
      </c>
      <c r="B14" s="58"/>
      <c r="C14" s="58"/>
      <c r="D14" s="58"/>
      <c r="E14" s="59"/>
      <c r="F14" s="59"/>
      <c r="G14" s="59"/>
      <c r="H14" s="59"/>
    </row>
    <row r="15" spans="1:8" ht="26.15" customHeight="1">
      <c r="A15" s="58" t="s">
        <v>2267</v>
      </c>
      <c r="B15" s="58"/>
      <c r="C15" s="58"/>
      <c r="D15" s="58"/>
      <c r="E15" s="59"/>
      <c r="F15" s="59"/>
      <c r="G15" s="59"/>
      <c r="H15" s="59"/>
    </row>
    <row r="16" spans="1:8" ht="26.15" customHeight="1">
      <c r="A16" s="58" t="s">
        <v>1135</v>
      </c>
      <c r="B16" s="58"/>
      <c r="C16" s="58"/>
      <c r="D16" s="58"/>
      <c r="E16" s="59"/>
      <c r="F16" s="59"/>
      <c r="G16" s="59"/>
      <c r="H16" s="59"/>
    </row>
    <row r="17" spans="1:8" ht="26.15" customHeight="1">
      <c r="A17" s="58" t="s">
        <v>772</v>
      </c>
      <c r="B17" s="58"/>
      <c r="C17" s="58"/>
      <c r="D17" s="58"/>
      <c r="E17" s="59"/>
      <c r="F17" s="59"/>
      <c r="G17" s="59"/>
      <c r="H17" s="59"/>
    </row>
    <row r="18" spans="1:8" ht="26.15" customHeight="1">
      <c r="A18" s="58" t="s">
        <v>2320</v>
      </c>
      <c r="B18" s="58"/>
      <c r="C18" s="58"/>
      <c r="D18" s="58"/>
      <c r="E18" s="59"/>
      <c r="F18" s="59"/>
      <c r="G18" s="59"/>
      <c r="H18" s="59"/>
    </row>
    <row r="19" spans="1:8" ht="26.15" customHeight="1">
      <c r="A19" s="58" t="s">
        <v>2321</v>
      </c>
      <c r="B19" s="58"/>
      <c r="C19" s="58"/>
      <c r="D19" s="58"/>
      <c r="E19" s="59"/>
      <c r="F19" s="59"/>
      <c r="G19" s="59"/>
      <c r="H19" s="59"/>
    </row>
    <row r="20" spans="1:8" ht="25">
      <c r="A20" s="58" t="s">
        <v>2269</v>
      </c>
      <c r="B20" s="58"/>
      <c r="C20" s="58"/>
      <c r="D20" s="58"/>
      <c r="E20" s="58"/>
      <c r="F20" s="58"/>
      <c r="G20" s="58"/>
      <c r="H20" s="58"/>
    </row>
    <row r="21" spans="1:8" ht="25">
      <c r="A21" s="58" t="s">
        <v>2319</v>
      </c>
      <c r="B21" s="58"/>
      <c r="C21" s="58"/>
      <c r="D21" s="58"/>
      <c r="E21" s="58"/>
      <c r="F21" s="58"/>
      <c r="G21" s="58"/>
      <c r="H21" s="58"/>
    </row>
    <row r="22" spans="1:8" ht="25">
      <c r="A22" s="58" t="s">
        <v>1961</v>
      </c>
      <c r="B22" s="58"/>
      <c r="C22" s="58"/>
      <c r="D22" s="58"/>
      <c r="E22" s="58"/>
      <c r="F22" s="58"/>
      <c r="G22" s="58"/>
      <c r="H22" s="58"/>
    </row>
    <row r="23" spans="1:8" ht="25">
      <c r="A23" s="58" t="s">
        <v>2336</v>
      </c>
      <c r="B23" s="58"/>
      <c r="C23" s="58"/>
      <c r="D23" s="58"/>
      <c r="E23" s="58"/>
      <c r="F23" s="58"/>
      <c r="G23" s="58"/>
      <c r="H23" s="58"/>
    </row>
    <row r="24" spans="1:8" ht="25">
      <c r="A24" s="58" t="s">
        <v>2322</v>
      </c>
      <c r="B24" s="58"/>
      <c r="C24" s="58"/>
      <c r="D24" s="58"/>
      <c r="E24" s="58"/>
      <c r="F24" s="58"/>
      <c r="G24" s="58"/>
      <c r="H24" s="58"/>
    </row>
    <row r="25" spans="1:8" ht="25">
      <c r="A25" s="58"/>
      <c r="B25" s="58"/>
      <c r="C25" s="58"/>
      <c r="D25" s="58"/>
      <c r="E25" s="58"/>
      <c r="F25" s="58"/>
      <c r="G25" s="58"/>
      <c r="H25" s="58"/>
    </row>
    <row r="26" spans="1:8" ht="25">
      <c r="A26" s="58"/>
      <c r="B26" s="58"/>
      <c r="C26" s="58"/>
      <c r="D26" s="58"/>
      <c r="E26" s="58"/>
      <c r="F26" s="58"/>
      <c r="G26" s="58"/>
      <c r="H26" s="58"/>
    </row>
    <row r="27" spans="1:8" ht="25">
      <c r="A27" s="58"/>
      <c r="B27" s="58"/>
      <c r="C27" s="58"/>
      <c r="D27" s="58"/>
      <c r="E27" s="58"/>
      <c r="F27" s="58"/>
      <c r="G27" s="58"/>
      <c r="H27" s="58"/>
    </row>
    <row r="28" spans="1:8" ht="25">
      <c r="A28" s="58"/>
      <c r="B28" s="58"/>
      <c r="C28" s="58"/>
      <c r="D28" s="58"/>
      <c r="E28" s="58"/>
      <c r="F28" s="58"/>
      <c r="G28" s="58"/>
      <c r="H28" s="58"/>
    </row>
    <row r="29" spans="1:8" ht="25">
      <c r="A29" s="58"/>
      <c r="B29" s="58"/>
      <c r="C29" s="58"/>
      <c r="D29" s="58"/>
      <c r="E29" s="58"/>
      <c r="F29" s="58"/>
      <c r="G29" s="58"/>
      <c r="H29" s="58"/>
    </row>
    <row r="30" spans="1:8" ht="25">
      <c r="A30" s="58"/>
      <c r="B30" s="58"/>
      <c r="C30" s="58"/>
      <c r="D30" s="58"/>
      <c r="E30" s="58"/>
      <c r="F30" s="58"/>
      <c r="G30" s="58"/>
      <c r="H30" s="58"/>
    </row>
    <row r="31" spans="1:8" ht="25">
      <c r="A31" s="58"/>
      <c r="B31" s="58"/>
      <c r="C31" s="58"/>
      <c r="D31" s="58"/>
      <c r="E31" s="58"/>
      <c r="F31" s="58"/>
      <c r="G31" s="58"/>
      <c r="H31" s="58"/>
    </row>
    <row r="32" spans="1:8" ht="25">
      <c r="A32" s="58"/>
      <c r="B32" s="58"/>
      <c r="C32" s="58"/>
      <c r="D32" s="58"/>
      <c r="E32" s="58"/>
      <c r="F32" s="58"/>
      <c r="G32" s="58"/>
      <c r="H32" s="58"/>
    </row>
    <row r="33" spans="1:8" ht="25">
      <c r="A33" s="58"/>
      <c r="B33" s="58"/>
      <c r="C33" s="58"/>
      <c r="D33" s="58"/>
      <c r="E33" s="58"/>
      <c r="F33" s="58"/>
      <c r="G33" s="58"/>
      <c r="H33" s="58"/>
    </row>
    <row r="34" spans="1:8" ht="25">
      <c r="A34" s="58"/>
      <c r="B34" s="58"/>
      <c r="C34" s="58"/>
      <c r="D34" s="58"/>
      <c r="E34" s="58"/>
      <c r="F34" s="58"/>
      <c r="G34" s="58"/>
      <c r="H34" s="58"/>
    </row>
    <row r="35" spans="1:8" ht="25">
      <c r="A35" s="58"/>
      <c r="B35" s="58"/>
      <c r="C35" s="58"/>
      <c r="D35" s="58"/>
      <c r="E35" s="58"/>
      <c r="F35" s="58"/>
      <c r="G35" s="58"/>
      <c r="H35" s="58"/>
    </row>
    <row r="36" spans="1:8" ht="25">
      <c r="A36" s="58"/>
      <c r="B36" s="58"/>
      <c r="C36" s="58"/>
      <c r="D36" s="58"/>
      <c r="E36" s="58"/>
      <c r="F36" s="58"/>
      <c r="G36" s="58"/>
      <c r="H36" s="58"/>
    </row>
    <row r="37" spans="1:8" ht="25">
      <c r="A37" s="58"/>
      <c r="B37" s="58"/>
      <c r="C37" s="58"/>
      <c r="D37" s="58"/>
      <c r="E37" s="58"/>
      <c r="F37" s="58"/>
      <c r="G37" s="58"/>
      <c r="H37" s="58"/>
    </row>
    <row r="38" spans="1:8" ht="25">
      <c r="A38" s="58"/>
      <c r="B38" s="58"/>
      <c r="C38" s="58"/>
      <c r="D38" s="58"/>
      <c r="E38" s="58"/>
      <c r="F38" s="58"/>
      <c r="G38" s="58"/>
      <c r="H38" s="58"/>
    </row>
    <row r="39" spans="1:8" ht="25">
      <c r="A39" s="58"/>
      <c r="B39" s="58"/>
      <c r="C39" s="58"/>
      <c r="D39" s="58"/>
      <c r="E39" s="58"/>
      <c r="F39" s="58"/>
      <c r="G39" s="58"/>
      <c r="H39" s="58"/>
    </row>
    <row r="40" spans="1:8" ht="25">
      <c r="A40" s="58"/>
      <c r="B40" s="58"/>
      <c r="C40" s="58"/>
      <c r="D40" s="58"/>
      <c r="E40" s="58"/>
      <c r="F40" s="58"/>
      <c r="G40" s="58"/>
      <c r="H40" s="58"/>
    </row>
  </sheetData>
  <mergeCells count="2">
    <mergeCell ref="B1:E1"/>
    <mergeCell ref="G1:H1"/>
  </mergeCells>
  <hyperlinks>
    <hyperlink ref="A2" location="'Sheet7'!A3" display="'Sheet7'!A3" xr:uid="{F0919D85-6227-4079-AD5D-E1BE15CA611E}"/>
    <hyperlink ref="A3" location="'URL'!A3" display="'URL'!A3" xr:uid="{0E066508-DD34-4BAC-8424-FEE151F14C5A}"/>
    <hyperlink ref="A4" location="'CAMBIANDO LOS CANTOS'!A3" display="'CAMBIANDO LOS CANTOS'!A3" xr:uid="{BEED46CA-4B81-4CB5-8999-CDDE4D7A024A}"/>
    <hyperlink ref="A5" location="'CANTO DE MOISES'!A3" display="'CANTO DE MOISES'!A3" xr:uid="{A6CD76E6-EAAF-4D71-B1DD-FFF2CB631D8F}"/>
    <hyperlink ref="A6" location="'Scripts mains'!A3" display="'Scripts mains'!A3" xr:uid="{6AFE1B75-D5DD-4651-A435-C1B82CB9D652}"/>
    <hyperlink ref="A7" location="'Indice Canto'!A3" display="'Indice Canto'!A3" xr:uid="{2ACDE83F-1B9D-42C5-93EA-F671D10A92DC}"/>
    <hyperlink ref="A8" location="'data-Cantos'!A3" display="'data-Cantos'!A3" xr:uid="{4286E8F0-AFB8-44E9-9F11-D9CA6588BC30}"/>
    <hyperlink ref="A9" location="'creando Directorios'!A3" display="'creando Directorios'!A3" xr:uid="{403A583E-5985-48A8-A7BC-526A14959877}"/>
    <hyperlink ref="A10" location="'Find bk2'!A3" display="'Find bk2'!A3" xr:uid="{D5C515B5-7554-4420-A69C-20EB8B8C1788}"/>
    <hyperlink ref="A11" location="'Codigo Canto'!A3" display="'Codigo Canto'!A3" xr:uid="{00E55C8E-841A-462B-BCC4-7AAFBDD26847}"/>
    <hyperlink ref="A12" location="'Codigo'!A3" display="'Codigo'!A3" xr:uid="{6A2B8BA7-D9EF-4B61-9AE7-8CF3FD292620}"/>
    <hyperlink ref="A13" location="'Buscador'!A3" display="'Buscador'!A3" xr:uid="{6BF7CD03-FBA6-460F-9BD7-13ED7072792C}"/>
    <hyperlink ref="A14" location="'Buscador (fail1)'!A3" display="'Buscador (fail1)'!A3" xr:uid="{7DAA2D72-6561-4009-8DA3-8B2B99DA3E1A}"/>
    <hyperlink ref="A15" location="'Buscador (fail2)'!A3" display="'Buscador (fail2)'!A3" xr:uid="{4142234E-0FBB-4EDF-921F-9876F6A2A106}"/>
    <hyperlink ref="A16" location="'Indice Backups'!A3" display="'Indice Backups'!A3" xr:uid="{13A8CA70-04BF-4FD9-8E49-248567CA8067}"/>
    <hyperlink ref="A17" location="'A LA VÍCTIMA PASCUAL'!A3" display="'A LA VÍCTIMA PASCUAL'!A3" xr:uid="{41D31DDD-51DE-4056-B566-677EEDF5EDFA}"/>
    <hyperlink ref="A18" location="'A NADIE DEMOS OCASIÓN DE TROPIE'!A3" display="'A NADIE DEMOS OCASIÓN DE TROPIE'!A3" xr:uid="{1BB5186D-F59B-4606-9CBE-1EF9B9ABE4A6}"/>
    <hyperlink ref="A19" location="'A TI LEVANTO MIS OJOS'!A3" display="'A TI LEVANTO MIS OJOS'!A3" xr:uid="{9CD94F28-CF1B-45E7-ABC0-1D6CCAB69450}"/>
    <hyperlink ref="A20" location="'A TI, SEÑOR, EN MI CLAMOR IMPLO'!A3" display="'A TI, SEÑOR, EN MI CLAMOR IMPLO'!A3" xr:uid="{E8BAA890-4F8D-4708-B55B-0F111E70904E}"/>
    <hyperlink ref="A21" location="'A TI, SEÑOR, LEVANTO MI ALMA'!A3" display="'A TI, SEÑOR, LEVANTO MI ALMA'!A3" xr:uid="{9F9543F8-3C79-4164-9319-57F614A7D48E}"/>
    <hyperlink ref="A22" location="'MARIA, MADRE MÍA'!A3" display="'MARIA, MADRE MÍA'!A3" xr:uid="{432F2611-D2D4-4C04-B0D9-BEFA3DA579D9}"/>
    <hyperlink ref="A23" location="'b2'!A3" display="'b2'!A3" xr:uid="{AAFB833A-39CC-4BBE-AE3C-02D0ABA0CBF9}"/>
    <hyperlink ref="A24" location="'BOCETO'!A3" display="'BOCETO'!A3" xr:uid="{D6BD2F30-1D0B-458B-9AE6-7AD52B41FE9F}"/>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A10"/>
  <sheetViews>
    <sheetView workbookViewId="0"/>
  </sheetViews>
  <sheetFormatPr defaultRowHeight="14.5"/>
  <sheetData>
    <row r="1" spans="1:1">
      <c r="A1" t="s">
        <v>2176</v>
      </c>
    </row>
    <row r="2" spans="1:1">
      <c r="A2" t="s">
        <v>2177</v>
      </c>
    </row>
    <row r="3" spans="1:1">
      <c r="A3" t="s">
        <v>2178</v>
      </c>
    </row>
    <row r="4" spans="1:1">
      <c r="A4" t="s">
        <v>2179</v>
      </c>
    </row>
    <row r="5" spans="1:1">
      <c r="A5" t="s">
        <v>2180</v>
      </c>
    </row>
    <row r="6" spans="1:1">
      <c r="A6" t="s">
        <v>2181</v>
      </c>
    </row>
    <row r="7" spans="1:1">
      <c r="A7" t="s">
        <v>2182</v>
      </c>
    </row>
    <row r="8" spans="1:1">
      <c r="A8" t="s">
        <v>2183</v>
      </c>
    </row>
    <row r="9" spans="1:1">
      <c r="A9" t="s">
        <v>2184</v>
      </c>
    </row>
    <row r="10" spans="1:1">
      <c r="A10" t="s">
        <v>2185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4.5"/>
  <cols>
    <col min="2" max="2" width="29" bestFit="1" customWidth="1"/>
    <col min="3" max="3" width="29" customWidth="1"/>
    <col min="4" max="6" width="15.54296875" customWidth="1"/>
    <col min="7" max="7" width="29" customWidth="1"/>
    <col min="8" max="8" width="36" bestFit="1" customWidth="1"/>
    <col min="9" max="9" width="47.453125" bestFit="1" customWidth="1"/>
  </cols>
  <sheetData>
    <row r="1" spans="1:10">
      <c r="H1" s="9" t="s">
        <v>1476</v>
      </c>
      <c r="I1" t="s">
        <v>1477</v>
      </c>
    </row>
    <row r="2" spans="1:10">
      <c r="A2" s="121" t="s">
        <v>276</v>
      </c>
      <c r="B2" s="122" t="s">
        <v>282</v>
      </c>
      <c r="C2" s="123"/>
      <c r="D2" s="123"/>
      <c r="E2" s="123"/>
      <c r="F2" s="123"/>
      <c r="G2" s="123"/>
      <c r="H2" s="9"/>
    </row>
    <row r="3" spans="1:10">
      <c r="A3" s="124">
        <v>1</v>
      </c>
      <c r="B3" s="125"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6" t="str">
        <f>_xlfn.CONCAT(D3,
)</f>
        <v>&lt;a href="/cantos/" align="left" class="fleft"&gt;    &lt;span class="mso1"&gt;arrow_left_alt   &lt;/span&gt;&lt;/a&gt;</v>
      </c>
      <c r="G3" s="126"/>
      <c r="I3" t="s">
        <v>1479</v>
      </c>
    </row>
    <row r="4" spans="1:10">
      <c r="A4" s="127">
        <v>2</v>
      </c>
      <c r="B4" s="128"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9" t="s">
        <v>1482</v>
      </c>
    </row>
    <row r="5" spans="1:10">
      <c r="A5" s="124">
        <v>3</v>
      </c>
      <c r="B5" s="125"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6"/>
      <c r="G5" s="126"/>
      <c r="H5" t="s">
        <v>1483</v>
      </c>
      <c r="I5" t="s">
        <v>1484</v>
      </c>
      <c r="J5" s="129" t="s">
        <v>1485</v>
      </c>
    </row>
    <row r="6" spans="1:10">
      <c r="A6" s="127">
        <v>4</v>
      </c>
      <c r="B6" s="128"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c r="A7" s="124">
        <v>5</v>
      </c>
      <c r="B7" s="125"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6"/>
      <c r="G7" s="126"/>
      <c r="H7" t="s">
        <v>1488</v>
      </c>
      <c r="I7" t="s">
        <v>1489</v>
      </c>
    </row>
    <row r="8" spans="1:10">
      <c r="A8" s="127">
        <v>6</v>
      </c>
      <c r="B8" s="128"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c r="A9" s="124">
        <v>7</v>
      </c>
      <c r="B9" s="125"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6"/>
      <c r="G9" s="126"/>
      <c r="H9" t="s">
        <v>1492</v>
      </c>
      <c r="I9" t="s">
        <v>1493</v>
      </c>
    </row>
    <row r="10" spans="1:10">
      <c r="A10" s="127">
        <v>8</v>
      </c>
      <c r="B10" s="128"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c r="A11" s="124">
        <v>9</v>
      </c>
      <c r="B11" s="125"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6"/>
      <c r="G11" s="126"/>
      <c r="H11" t="s">
        <v>1496</v>
      </c>
      <c r="I11" t="s">
        <v>1497</v>
      </c>
    </row>
    <row r="12" spans="1:10">
      <c r="A12" s="127">
        <v>10</v>
      </c>
      <c r="B12" s="128"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c r="A13" s="124">
        <v>11</v>
      </c>
      <c r="B13" s="125"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6"/>
      <c r="G13" s="126"/>
      <c r="H13" t="s">
        <v>1500</v>
      </c>
      <c r="I13" t="s">
        <v>1501</v>
      </c>
    </row>
    <row r="14" spans="1:10">
      <c r="A14" s="127">
        <v>12</v>
      </c>
      <c r="B14" s="128"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c r="A15" s="124">
        <v>13</v>
      </c>
      <c r="B15" s="125"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6"/>
      <c r="G15" s="126"/>
      <c r="H15" t="s">
        <v>1504</v>
      </c>
      <c r="I15" t="s">
        <v>1505</v>
      </c>
    </row>
    <row r="16" spans="1:10">
      <c r="A16" s="127">
        <v>14</v>
      </c>
      <c r="B16" s="128"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c r="A17" s="124">
        <v>15</v>
      </c>
      <c r="B17" s="125"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6"/>
      <c r="G17" s="126"/>
      <c r="H17" t="s">
        <v>1508</v>
      </c>
      <c r="I17" t="s">
        <v>1509</v>
      </c>
    </row>
    <row r="18" spans="1:9">
      <c r="A18" s="127">
        <v>16</v>
      </c>
      <c r="B18" s="128"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c r="A19" s="124">
        <v>17</v>
      </c>
      <c r="B19" s="125"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6"/>
      <c r="G19" s="126"/>
      <c r="H19" t="s">
        <v>1512</v>
      </c>
      <c r="I19" t="s">
        <v>1513</v>
      </c>
    </row>
    <row r="20" spans="1:9">
      <c r="A20" s="127">
        <v>18</v>
      </c>
      <c r="B20" s="128"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c r="A21" s="124">
        <v>19</v>
      </c>
      <c r="B21" s="125"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6"/>
      <c r="G21" s="126"/>
      <c r="H21" t="s">
        <v>1516</v>
      </c>
      <c r="I21" t="s">
        <v>1517</v>
      </c>
    </row>
    <row r="22" spans="1:9">
      <c r="A22" s="127">
        <v>20</v>
      </c>
      <c r="B22" s="128"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c r="A23" s="124">
        <v>21</v>
      </c>
      <c r="B23" s="125"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6"/>
      <c r="G23" s="126"/>
      <c r="H23" t="s">
        <v>1520</v>
      </c>
      <c r="I23" t="s">
        <v>1521</v>
      </c>
    </row>
    <row r="24" spans="1:9">
      <c r="A24" s="127">
        <v>22</v>
      </c>
      <c r="B24" s="128"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c r="A25" s="124">
        <v>23</v>
      </c>
      <c r="B25" s="125"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6"/>
      <c r="G25" s="126"/>
      <c r="H25" t="s">
        <v>1524</v>
      </c>
      <c r="I25" t="s">
        <v>1525</v>
      </c>
    </row>
    <row r="26" spans="1:9">
      <c r="A26" s="127">
        <v>24</v>
      </c>
      <c r="B26" s="128"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c r="A27" s="124">
        <v>25</v>
      </c>
      <c r="B27" s="125"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6"/>
      <c r="G27" s="126"/>
      <c r="H27" t="s">
        <v>1528</v>
      </c>
      <c r="I27" t="s">
        <v>1529</v>
      </c>
    </row>
    <row r="28" spans="1:9">
      <c r="A28" s="127">
        <v>26</v>
      </c>
      <c r="B28" s="128"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c r="A29" s="124">
        <v>27</v>
      </c>
      <c r="B29" s="125"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6"/>
      <c r="G29" s="126"/>
      <c r="H29" t="s">
        <v>1532</v>
      </c>
      <c r="I29" t="s">
        <v>1533</v>
      </c>
    </row>
    <row r="30" spans="1:9">
      <c r="A30" s="127">
        <v>28</v>
      </c>
      <c r="B30" s="128"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c r="A31" s="124">
        <v>29</v>
      </c>
      <c r="B31" s="125"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6"/>
      <c r="G31" s="126"/>
      <c r="H31" t="s">
        <v>1536</v>
      </c>
      <c r="I31" t="s">
        <v>1537</v>
      </c>
    </row>
    <row r="32" spans="1:9">
      <c r="A32" s="127">
        <v>30</v>
      </c>
      <c r="B32" s="128"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c r="A33" s="124">
        <v>31</v>
      </c>
      <c r="B33" s="125"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6"/>
      <c r="G33" s="126"/>
      <c r="H33" t="s">
        <v>1540</v>
      </c>
      <c r="I33" t="s">
        <v>1541</v>
      </c>
    </row>
    <row r="34" spans="1:9">
      <c r="A34" s="127">
        <v>32</v>
      </c>
      <c r="B34" s="128"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c r="A35" s="124">
        <v>33</v>
      </c>
      <c r="B35" s="125"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6"/>
      <c r="G35" s="126"/>
      <c r="H35" t="s">
        <v>1544</v>
      </c>
      <c r="I35" t="s">
        <v>1545</v>
      </c>
    </row>
    <row r="36" spans="1:9">
      <c r="A36" s="127">
        <v>34</v>
      </c>
      <c r="B36" s="128"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c r="A37" s="124">
        <v>35</v>
      </c>
      <c r="B37" s="125"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6"/>
      <c r="G37" s="126"/>
      <c r="H37" t="s">
        <v>1548</v>
      </c>
      <c r="I37" t="s">
        <v>1549</v>
      </c>
    </row>
    <row r="38" spans="1:9">
      <c r="A38" s="127">
        <v>36</v>
      </c>
      <c r="B38" s="128"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c r="A39" s="124">
        <v>37</v>
      </c>
      <c r="B39" s="125"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6"/>
      <c r="G39" s="126"/>
      <c r="H39" t="s">
        <v>1552</v>
      </c>
      <c r="I39" t="s">
        <v>1553</v>
      </c>
    </row>
    <row r="40" spans="1:9">
      <c r="A40" s="127">
        <v>38</v>
      </c>
      <c r="B40" s="128"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c r="A41" s="124">
        <v>39</v>
      </c>
      <c r="B41" s="125"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6"/>
      <c r="G41" s="126"/>
      <c r="H41" t="s">
        <v>1556</v>
      </c>
      <c r="I41" t="s">
        <v>1557</v>
      </c>
    </row>
    <row r="42" spans="1:9">
      <c r="A42" s="127">
        <v>40</v>
      </c>
      <c r="B42" s="128"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c r="A43" s="124">
        <v>41</v>
      </c>
      <c r="B43" s="125"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6"/>
      <c r="G43" s="126"/>
      <c r="H43" t="s">
        <v>1560</v>
      </c>
      <c r="I43" t="s">
        <v>1561</v>
      </c>
    </row>
    <row r="44" spans="1:9">
      <c r="A44" s="127">
        <v>42</v>
      </c>
      <c r="B44" s="128"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c r="A45" s="124">
        <v>43</v>
      </c>
      <c r="B45" s="125"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6"/>
      <c r="G45" s="126"/>
      <c r="H45" t="s">
        <v>1564</v>
      </c>
      <c r="I45" t="s">
        <v>1565</v>
      </c>
    </row>
    <row r="46" spans="1:9">
      <c r="A46" s="127">
        <v>44</v>
      </c>
      <c r="B46" s="128"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c r="A47" s="124">
        <v>45</v>
      </c>
      <c r="B47" s="125"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6"/>
      <c r="G47" s="126"/>
      <c r="H47" t="s">
        <v>1568</v>
      </c>
      <c r="I47" t="s">
        <v>1569</v>
      </c>
    </row>
    <row r="48" spans="1:9">
      <c r="A48" s="127">
        <v>47</v>
      </c>
      <c r="B48" s="128"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c r="A49" s="124">
        <v>48</v>
      </c>
      <c r="B49" s="125"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6"/>
      <c r="G49" s="126"/>
      <c r="H49" t="s">
        <v>1572</v>
      </c>
      <c r="I49" t="s">
        <v>1573</v>
      </c>
    </row>
    <row r="50" spans="1:9">
      <c r="A50" s="127">
        <v>49</v>
      </c>
      <c r="B50" s="128"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c r="A51" s="124">
        <v>50</v>
      </c>
      <c r="B51" s="125"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6"/>
      <c r="G51" s="126"/>
      <c r="H51" t="s">
        <v>1576</v>
      </c>
      <c r="I51" t="s">
        <v>1577</v>
      </c>
    </row>
    <row r="52" spans="1:9">
      <c r="A52" s="127">
        <v>51</v>
      </c>
      <c r="B52" s="128"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c r="A53" s="124">
        <v>52</v>
      </c>
      <c r="B53" s="125"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6"/>
      <c r="G53" s="126"/>
      <c r="H53" t="s">
        <v>1580</v>
      </c>
      <c r="I53" t="s">
        <v>1581</v>
      </c>
    </row>
    <row r="54" spans="1:9">
      <c r="A54" s="127">
        <v>53</v>
      </c>
      <c r="B54" s="128"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c r="A55" s="124">
        <v>54</v>
      </c>
      <c r="B55" s="125"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6"/>
      <c r="G55" s="126"/>
      <c r="H55" t="s">
        <v>1584</v>
      </c>
      <c r="I55" t="s">
        <v>1585</v>
      </c>
    </row>
    <row r="56" spans="1:9">
      <c r="A56" s="127">
        <v>55</v>
      </c>
      <c r="B56" s="128"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c r="A57" s="124">
        <v>56</v>
      </c>
      <c r="B57" s="125"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6"/>
      <c r="G57" s="126"/>
      <c r="H57" t="s">
        <v>1588</v>
      </c>
      <c r="I57" t="s">
        <v>1589</v>
      </c>
    </row>
    <row r="58" spans="1:9">
      <c r="A58" s="127">
        <v>57</v>
      </c>
      <c r="B58" s="128"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c r="A59" s="124">
        <v>58</v>
      </c>
      <c r="B59" s="125"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6"/>
      <c r="G59" s="126"/>
      <c r="H59" t="s">
        <v>1592</v>
      </c>
      <c r="I59" t="s">
        <v>1593</v>
      </c>
    </row>
    <row r="60" spans="1:9">
      <c r="A60" s="127">
        <v>59</v>
      </c>
      <c r="B60" s="128"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c r="A61" s="124">
        <v>60</v>
      </c>
      <c r="B61" s="125"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6"/>
      <c r="G61" s="126"/>
      <c r="H61" t="s">
        <v>1596</v>
      </c>
      <c r="I61" t="s">
        <v>1597</v>
      </c>
    </row>
    <row r="62" spans="1:9">
      <c r="A62" s="127">
        <v>61</v>
      </c>
      <c r="B62" s="128"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c r="A63" s="124">
        <v>62</v>
      </c>
      <c r="B63" s="125"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6"/>
      <c r="G63" s="126"/>
      <c r="H63" t="s">
        <v>1600</v>
      </c>
      <c r="I63" t="s">
        <v>1601</v>
      </c>
    </row>
    <row r="64" spans="1:9">
      <c r="A64" s="127">
        <v>63</v>
      </c>
      <c r="B64" s="128"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c r="A65" s="124">
        <v>64</v>
      </c>
      <c r="B65" s="125"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6"/>
      <c r="G65" s="126"/>
      <c r="H65" t="s">
        <v>1604</v>
      </c>
      <c r="I65" t="s">
        <v>1605</v>
      </c>
    </row>
    <row r="66" spans="1:9">
      <c r="A66" s="127">
        <v>65</v>
      </c>
      <c r="B66" s="128"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c r="A67" s="124">
        <v>66</v>
      </c>
      <c r="B67" s="125"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6"/>
      <c r="G67" s="126"/>
      <c r="H67" t="s">
        <v>1608</v>
      </c>
      <c r="I67" t="s">
        <v>1609</v>
      </c>
    </row>
    <row r="68" spans="1:9" s="7" customFormat="1">
      <c r="A68" s="133">
        <v>67</v>
      </c>
      <c r="B68" s="132"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c r="A69" s="124">
        <v>68</v>
      </c>
      <c r="B69" s="125"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6"/>
      <c r="G69" s="126"/>
      <c r="H69" t="s">
        <v>1612</v>
      </c>
      <c r="I69" t="s">
        <v>1613</v>
      </c>
    </row>
    <row r="70" spans="1:9">
      <c r="A70" s="127">
        <v>69</v>
      </c>
      <c r="B70" s="128"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c r="A71" s="124">
        <v>70</v>
      </c>
      <c r="B71" s="125"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6"/>
      <c r="G71" s="126"/>
      <c r="H71" t="s">
        <v>1616</v>
      </c>
      <c r="I71" t="s">
        <v>1617</v>
      </c>
    </row>
    <row r="72" spans="1:9">
      <c r="A72" s="127">
        <v>71</v>
      </c>
      <c r="B72" s="128"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c r="A73" s="124">
        <v>72</v>
      </c>
      <c r="B73" s="125"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6"/>
      <c r="G73" s="126"/>
      <c r="H73" t="s">
        <v>1620</v>
      </c>
      <c r="I73" t="s">
        <v>1621</v>
      </c>
    </row>
    <row r="74" spans="1:9">
      <c r="A74" s="127">
        <v>73</v>
      </c>
      <c r="B74" s="128"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c r="A75" s="124">
        <v>74</v>
      </c>
      <c r="B75" s="125"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6"/>
      <c r="G75" s="126"/>
      <c r="H75" t="s">
        <v>1624</v>
      </c>
      <c r="I75" t="s">
        <v>1625</v>
      </c>
    </row>
    <row r="76" spans="1:9">
      <c r="A76" s="127">
        <v>75</v>
      </c>
      <c r="B76" s="128"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c r="A77" s="124">
        <v>76</v>
      </c>
      <c r="B77" s="125"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6"/>
      <c r="G77" s="126"/>
      <c r="H77" t="s">
        <v>1628</v>
      </c>
      <c r="I77" t="s">
        <v>1629</v>
      </c>
    </row>
    <row r="78" spans="1:9">
      <c r="A78" s="127">
        <v>77</v>
      </c>
      <c r="B78" s="128"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c r="A79" s="124">
        <v>78</v>
      </c>
      <c r="B79" s="125"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6"/>
      <c r="G79" s="126"/>
      <c r="H79" t="s">
        <v>1632</v>
      </c>
      <c r="I79" t="s">
        <v>1633</v>
      </c>
    </row>
    <row r="80" spans="1:9">
      <c r="A80" s="127">
        <v>79</v>
      </c>
      <c r="B80" s="128"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c r="A81" s="124">
        <v>80</v>
      </c>
      <c r="B81" s="125"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6"/>
      <c r="G81" s="126"/>
      <c r="H81" t="s">
        <v>1636</v>
      </c>
      <c r="I81" t="s">
        <v>1637</v>
      </c>
    </row>
    <row r="82" spans="1:9">
      <c r="A82" s="127">
        <v>81</v>
      </c>
      <c r="B82" s="128"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c r="A83" s="124">
        <v>82</v>
      </c>
      <c r="B83" s="125"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6"/>
      <c r="G83" s="126"/>
      <c r="H83" t="s">
        <v>1640</v>
      </c>
      <c r="I83" t="s">
        <v>1641</v>
      </c>
    </row>
    <row r="84" spans="1:9">
      <c r="A84" s="127">
        <v>83</v>
      </c>
      <c r="B84" s="128"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c r="A85" s="124">
        <v>84</v>
      </c>
      <c r="B85" s="125"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6"/>
      <c r="G85" s="126"/>
      <c r="H85" t="s">
        <v>1644</v>
      </c>
      <c r="I85" t="s">
        <v>1645</v>
      </c>
    </row>
    <row r="86" spans="1:9">
      <c r="A86" s="127">
        <v>85</v>
      </c>
      <c r="B86" s="128"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c r="A87" s="124">
        <v>86</v>
      </c>
      <c r="B87" s="125"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6"/>
      <c r="G87" s="126"/>
      <c r="H87" t="s">
        <v>1648</v>
      </c>
      <c r="I87" t="s">
        <v>1649</v>
      </c>
    </row>
    <row r="88" spans="1:9">
      <c r="A88" s="127">
        <v>87</v>
      </c>
      <c r="B88" s="128"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c r="A89" s="124">
        <v>88</v>
      </c>
      <c r="B89" s="125"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6"/>
      <c r="G89" s="126"/>
      <c r="H89" t="s">
        <v>1652</v>
      </c>
      <c r="I89" t="s">
        <v>1653</v>
      </c>
    </row>
    <row r="90" spans="1:9">
      <c r="A90" s="127">
        <v>89</v>
      </c>
      <c r="B90" s="128"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c r="A91" s="124">
        <v>90</v>
      </c>
      <c r="B91" s="125"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6"/>
      <c r="G91" s="126"/>
      <c r="H91" t="s">
        <v>1656</v>
      </c>
      <c r="I91" t="s">
        <v>1657</v>
      </c>
    </row>
    <row r="92" spans="1:9">
      <c r="A92" s="127">
        <v>91</v>
      </c>
      <c r="B92" s="128"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c r="A93" s="124">
        <v>92</v>
      </c>
      <c r="B93" s="125"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6"/>
      <c r="G93" s="126"/>
      <c r="H93" t="s">
        <v>1660</v>
      </c>
      <c r="I93" t="s">
        <v>1661</v>
      </c>
    </row>
    <row r="94" spans="1:9">
      <c r="A94" s="127">
        <v>93</v>
      </c>
      <c r="B94" s="128"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c r="A95" s="124">
        <v>94</v>
      </c>
      <c r="B95" s="125"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6"/>
      <c r="G95" s="126"/>
      <c r="H95" t="s">
        <v>1664</v>
      </c>
      <c r="I95" t="s">
        <v>1665</v>
      </c>
    </row>
    <row r="96" spans="1:9">
      <c r="A96" s="127">
        <v>95</v>
      </c>
      <c r="B96" s="128"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c r="A97" s="124">
        <v>96</v>
      </c>
      <c r="B97" s="125"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6"/>
      <c r="G97" s="126"/>
      <c r="H97" t="s">
        <v>1668</v>
      </c>
      <c r="I97" t="s">
        <v>1669</v>
      </c>
    </row>
    <row r="98" spans="1:9">
      <c r="A98" s="127">
        <v>97</v>
      </c>
      <c r="B98" s="128"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c r="A99" s="124">
        <v>98</v>
      </c>
      <c r="B99" s="125"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6"/>
      <c r="G99" s="126"/>
      <c r="H99" t="s">
        <v>1672</v>
      </c>
      <c r="I99" t="s">
        <v>1673</v>
      </c>
    </row>
    <row r="100" spans="1:9">
      <c r="A100" s="127">
        <v>99</v>
      </c>
      <c r="B100" s="128"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c r="A101" s="124">
        <v>100</v>
      </c>
      <c r="B101" s="125"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6"/>
      <c r="G101" s="126"/>
      <c r="H101" t="s">
        <v>1676</v>
      </c>
      <c r="I101" t="s">
        <v>1677</v>
      </c>
    </row>
    <row r="102" spans="1:9">
      <c r="A102" s="127">
        <v>101</v>
      </c>
      <c r="B102" s="128"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c r="A103" s="124">
        <v>102</v>
      </c>
      <c r="B103" s="125"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6"/>
      <c r="G103" s="126"/>
      <c r="H103" t="s">
        <v>1680</v>
      </c>
      <c r="I103" t="s">
        <v>1681</v>
      </c>
    </row>
    <row r="104" spans="1:9">
      <c r="A104" s="127">
        <v>103</v>
      </c>
      <c r="B104" s="128"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c r="A105" s="124">
        <v>105</v>
      </c>
      <c r="B105" s="125"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6"/>
      <c r="G105" s="126"/>
      <c r="H105" t="s">
        <v>1684</v>
      </c>
      <c r="I105" t="s">
        <v>1685</v>
      </c>
    </row>
    <row r="106" spans="1:9">
      <c r="A106" s="127">
        <v>106</v>
      </c>
      <c r="B106" s="128"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c r="A107" s="124">
        <v>107</v>
      </c>
      <c r="B107" s="125"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6"/>
      <c r="G107" s="126"/>
      <c r="H107" t="s">
        <v>1688</v>
      </c>
      <c r="I107" t="s">
        <v>1689</v>
      </c>
    </row>
    <row r="108" spans="1:9">
      <c r="A108" s="127">
        <v>108</v>
      </c>
      <c r="B108" s="128"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c r="A109" s="124">
        <v>109</v>
      </c>
      <c r="B109" s="125"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6"/>
      <c r="G109" s="126"/>
      <c r="H109" t="s">
        <v>1692</v>
      </c>
      <c r="I109" t="s">
        <v>1693</v>
      </c>
    </row>
    <row r="110" spans="1:9">
      <c r="A110" s="127">
        <v>110</v>
      </c>
      <c r="B110" s="128"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c r="A111" s="124">
        <v>111</v>
      </c>
      <c r="B111" s="125"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6"/>
      <c r="G111" s="126"/>
      <c r="H111" t="s">
        <v>1696</v>
      </c>
      <c r="I111" t="s">
        <v>1697</v>
      </c>
    </row>
    <row r="112" spans="1:9">
      <c r="A112" s="127">
        <v>112</v>
      </c>
      <c r="B112" s="128"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c r="A113" s="124">
        <v>113</v>
      </c>
      <c r="B113" s="125"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6"/>
      <c r="G113" s="126"/>
      <c r="H113" t="s">
        <v>1700</v>
      </c>
      <c r="I113" t="s">
        <v>1701</v>
      </c>
    </row>
    <row r="114" spans="1:9">
      <c r="A114" s="127">
        <v>114</v>
      </c>
      <c r="B114" s="128"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c r="A115" s="124">
        <v>115</v>
      </c>
      <c r="B115" s="125"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6"/>
      <c r="G115" s="126"/>
      <c r="H115" t="s">
        <v>1704</v>
      </c>
      <c r="I115" t="s">
        <v>1705</v>
      </c>
    </row>
    <row r="116" spans="1:9">
      <c r="A116" s="127">
        <v>116</v>
      </c>
      <c r="B116" s="128"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c r="A117" s="124">
        <v>117</v>
      </c>
      <c r="B117" s="125"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6"/>
      <c r="G117" s="126"/>
      <c r="H117" t="s">
        <v>1708</v>
      </c>
      <c r="I117" t="s">
        <v>1709</v>
      </c>
    </row>
    <row r="118" spans="1:9">
      <c r="A118" s="127">
        <v>118</v>
      </c>
      <c r="B118" s="128"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c r="A119" s="124">
        <v>119</v>
      </c>
      <c r="B119" s="125"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6"/>
      <c r="G119" s="126"/>
      <c r="H119" t="s">
        <v>1712</v>
      </c>
      <c r="I119" t="s">
        <v>1713</v>
      </c>
    </row>
    <row r="120" spans="1:9">
      <c r="A120" s="127">
        <v>120</v>
      </c>
      <c r="B120" s="128"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c r="A121" s="124">
        <v>121</v>
      </c>
      <c r="B121" s="125"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6"/>
      <c r="G121" s="126"/>
      <c r="H121" t="s">
        <v>1716</v>
      </c>
      <c r="I121" t="s">
        <v>1717</v>
      </c>
    </row>
    <row r="122" spans="1:9">
      <c r="A122" s="127">
        <v>122</v>
      </c>
      <c r="B122" s="128"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c r="A123" s="124">
        <v>123</v>
      </c>
      <c r="B123" s="125"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6"/>
      <c r="G123" s="126"/>
      <c r="H123" t="s">
        <v>1720</v>
      </c>
      <c r="I123" t="s">
        <v>1721</v>
      </c>
    </row>
    <row r="124" spans="1:9">
      <c r="A124" s="127">
        <v>124</v>
      </c>
      <c r="B124" s="128"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c r="A125" s="124">
        <v>125</v>
      </c>
      <c r="B125" s="125"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6"/>
      <c r="G125" s="126"/>
      <c r="H125" t="s">
        <v>1724</v>
      </c>
      <c r="I125" t="s">
        <v>1725</v>
      </c>
    </row>
    <row r="126" spans="1:9">
      <c r="A126" s="127">
        <v>126</v>
      </c>
      <c r="B126" s="128"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c r="A127" s="124">
        <v>127</v>
      </c>
      <c r="B127" s="125"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6"/>
      <c r="G127" s="126"/>
      <c r="H127" t="s">
        <v>1728</v>
      </c>
      <c r="I127" t="s">
        <v>1729</v>
      </c>
    </row>
    <row r="128" spans="1:9">
      <c r="A128" s="127">
        <v>128</v>
      </c>
      <c r="B128" s="128"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c r="A129" s="124">
        <v>129</v>
      </c>
      <c r="B129" s="125"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6"/>
      <c r="G129" s="126"/>
      <c r="H129" t="s">
        <v>1732</v>
      </c>
      <c r="I129" t="s">
        <v>1733</v>
      </c>
    </row>
    <row r="130" spans="1:9">
      <c r="A130" s="127">
        <v>130</v>
      </c>
      <c r="B130" s="128"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c r="A131" s="124">
        <v>131</v>
      </c>
      <c r="B131" s="125"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6"/>
      <c r="G131" s="126"/>
      <c r="H131" t="s">
        <v>1736</v>
      </c>
      <c r="I131" t="s">
        <v>1737</v>
      </c>
    </row>
    <row r="132" spans="1:9">
      <c r="A132" s="127">
        <v>132</v>
      </c>
      <c r="B132" s="128"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c r="A133" s="124">
        <v>133</v>
      </c>
      <c r="B133" s="125"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6"/>
      <c r="G133" s="126"/>
      <c r="H133" t="s">
        <v>1740</v>
      </c>
      <c r="I133" t="s">
        <v>1741</v>
      </c>
    </row>
    <row r="134" spans="1:9">
      <c r="A134" s="127">
        <v>134</v>
      </c>
      <c r="B134" s="128"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c r="A135" s="124">
        <v>135</v>
      </c>
      <c r="B135" s="125"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6"/>
      <c r="G135" s="126"/>
      <c r="H135" t="s">
        <v>1744</v>
      </c>
      <c r="I135" t="s">
        <v>1745</v>
      </c>
    </row>
    <row r="136" spans="1:9">
      <c r="A136" s="127">
        <v>136</v>
      </c>
      <c r="B136" s="128"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c r="A137" s="124">
        <v>137</v>
      </c>
      <c r="B137" s="125"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6"/>
      <c r="G137" s="126"/>
      <c r="H137" t="s">
        <v>1748</v>
      </c>
      <c r="I137" t="s">
        <v>1749</v>
      </c>
    </row>
    <row r="138" spans="1:9">
      <c r="A138" s="127">
        <v>138</v>
      </c>
      <c r="B138" s="128"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c r="A139" s="124">
        <v>139</v>
      </c>
      <c r="B139" s="125"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6"/>
      <c r="G139" s="126"/>
      <c r="H139" t="s">
        <v>1752</v>
      </c>
      <c r="I139" t="s">
        <v>1753</v>
      </c>
    </row>
    <row r="140" spans="1:9">
      <c r="A140" s="127">
        <v>140</v>
      </c>
      <c r="B140" s="128"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c r="A141" s="124">
        <v>141</v>
      </c>
      <c r="B141" s="125"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6"/>
      <c r="G141" s="126"/>
      <c r="H141" t="s">
        <v>1756</v>
      </c>
      <c r="I141" t="s">
        <v>1757</v>
      </c>
    </row>
    <row r="142" spans="1:9">
      <c r="A142" s="127">
        <v>142</v>
      </c>
      <c r="B142" s="128"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c r="A143" s="124">
        <v>143</v>
      </c>
      <c r="B143" s="125"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6"/>
      <c r="G143" s="126"/>
      <c r="H143" t="s">
        <v>1760</v>
      </c>
      <c r="I143" t="s">
        <v>1761</v>
      </c>
    </row>
    <row r="144" spans="1:9">
      <c r="A144" s="127">
        <v>144</v>
      </c>
      <c r="B144" s="128"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c r="A145" s="124">
        <v>145</v>
      </c>
      <c r="B145" s="125"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6"/>
      <c r="G145" s="126"/>
      <c r="H145" t="s">
        <v>1764</v>
      </c>
      <c r="I145" t="s">
        <v>1765</v>
      </c>
    </row>
    <row r="146" spans="1:9">
      <c r="A146" s="127">
        <v>146</v>
      </c>
      <c r="B146" s="128"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c r="A147" s="124">
        <v>147</v>
      </c>
      <c r="B147" s="125"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6"/>
      <c r="G147" s="126"/>
      <c r="H147" t="s">
        <v>1768</v>
      </c>
      <c r="I147" t="s">
        <v>1769</v>
      </c>
    </row>
    <row r="148" spans="1:9">
      <c r="A148" s="127">
        <v>148</v>
      </c>
      <c r="B148" s="128"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c r="A149" s="124">
        <v>149</v>
      </c>
      <c r="B149" s="125"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6"/>
      <c r="G149" s="126"/>
      <c r="H149" t="s">
        <v>1772</v>
      </c>
      <c r="I149" t="s">
        <v>1773</v>
      </c>
    </row>
    <row r="150" spans="1:9">
      <c r="A150" s="127">
        <v>150</v>
      </c>
      <c r="B150" s="128"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c r="A151" s="124">
        <v>151</v>
      </c>
      <c r="B151" s="125"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6"/>
      <c r="G151" s="126"/>
      <c r="H151" t="s">
        <v>1776</v>
      </c>
      <c r="I151" t="s">
        <v>1777</v>
      </c>
    </row>
    <row r="152" spans="1:9">
      <c r="A152" s="127">
        <v>152</v>
      </c>
      <c r="B152" s="128"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c r="A153" s="124">
        <v>153</v>
      </c>
      <c r="B153" s="125"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6"/>
      <c r="G153" s="126"/>
      <c r="H153" t="s">
        <v>1780</v>
      </c>
      <c r="I153" t="s">
        <v>1781</v>
      </c>
    </row>
    <row r="154" spans="1:9">
      <c r="A154" s="127">
        <v>154</v>
      </c>
      <c r="B154" s="128"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c r="A155" s="124">
        <v>155</v>
      </c>
      <c r="B155" s="125"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6"/>
      <c r="G155" s="126"/>
      <c r="H155" t="s">
        <v>1784</v>
      </c>
      <c r="I155" t="s">
        <v>1785</v>
      </c>
    </row>
    <row r="156" spans="1:9">
      <c r="A156" s="127">
        <v>156</v>
      </c>
      <c r="B156" s="128"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c r="A157" s="124">
        <v>157</v>
      </c>
      <c r="B157" s="125"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6"/>
      <c r="G157" s="126"/>
      <c r="H157" t="s">
        <v>1788</v>
      </c>
      <c r="I157" t="s">
        <v>1789</v>
      </c>
    </row>
    <row r="158" spans="1:9">
      <c r="A158" s="127">
        <v>158</v>
      </c>
      <c r="B158" s="128"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c r="A159" s="124">
        <v>159</v>
      </c>
      <c r="B159" s="125"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6"/>
      <c r="G159" s="126"/>
      <c r="H159" t="s">
        <v>1792</v>
      </c>
      <c r="I159" t="s">
        <v>1793</v>
      </c>
    </row>
    <row r="160" spans="1:9">
      <c r="A160" s="127">
        <v>160</v>
      </c>
      <c r="B160" s="128"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c r="A161" s="124">
        <v>161</v>
      </c>
      <c r="B161" s="125"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6"/>
      <c r="G161" s="126"/>
      <c r="H161" t="s">
        <v>1796</v>
      </c>
      <c r="I161" t="s">
        <v>1797</v>
      </c>
    </row>
    <row r="162" spans="1:9">
      <c r="A162" s="127">
        <v>162</v>
      </c>
      <c r="B162" s="128"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c r="A163" s="124">
        <v>163</v>
      </c>
      <c r="B163" s="125"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6"/>
      <c r="G163" s="126"/>
      <c r="H163" t="s">
        <v>1800</v>
      </c>
      <c r="I163" t="s">
        <v>1801</v>
      </c>
    </row>
    <row r="164" spans="1:9">
      <c r="A164" s="127">
        <v>164</v>
      </c>
      <c r="B164" s="128"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c r="A165" s="124">
        <v>165</v>
      </c>
      <c r="B165" s="125"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6"/>
      <c r="G165" s="126"/>
      <c r="H165" t="s">
        <v>1804</v>
      </c>
      <c r="I165" t="s">
        <v>1805</v>
      </c>
    </row>
    <row r="166" spans="1:9">
      <c r="A166" s="127">
        <v>166</v>
      </c>
      <c r="B166" s="128"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c r="A167" s="124">
        <v>167</v>
      </c>
      <c r="B167" s="125"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6"/>
      <c r="G167" s="126"/>
      <c r="H167" t="s">
        <v>1808</v>
      </c>
      <c r="I167" t="s">
        <v>1809</v>
      </c>
    </row>
    <row r="168" spans="1:9">
      <c r="A168" s="127">
        <v>168</v>
      </c>
      <c r="B168" s="128"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c r="A169" s="124">
        <v>169</v>
      </c>
      <c r="B169" s="125"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6"/>
      <c r="G169" s="126"/>
      <c r="H169" t="s">
        <v>1812</v>
      </c>
      <c r="I169" t="s">
        <v>1813</v>
      </c>
    </row>
    <row r="170" spans="1:9">
      <c r="A170" s="127">
        <v>170</v>
      </c>
      <c r="B170" s="128"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c r="A171" s="124">
        <v>171</v>
      </c>
      <c r="B171" s="125"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6"/>
      <c r="G171" s="126"/>
      <c r="H171" t="s">
        <v>1816</v>
      </c>
      <c r="I171" t="s">
        <v>1817</v>
      </c>
    </row>
    <row r="172" spans="1:9">
      <c r="A172" s="127">
        <v>172</v>
      </c>
      <c r="B172" s="128"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c r="A173" s="124">
        <v>173</v>
      </c>
      <c r="B173" s="125"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6"/>
      <c r="G173" s="126"/>
      <c r="H173" t="s">
        <v>1820</v>
      </c>
      <c r="I173" t="s">
        <v>1821</v>
      </c>
    </row>
    <row r="174" spans="1:9">
      <c r="A174" s="127">
        <v>174</v>
      </c>
      <c r="B174" s="128"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c r="A175" s="124">
        <v>175</v>
      </c>
      <c r="B175" s="125"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6"/>
      <c r="G175" s="126"/>
      <c r="H175" t="s">
        <v>1824</v>
      </c>
      <c r="I175" t="s">
        <v>1825</v>
      </c>
    </row>
    <row r="176" spans="1:9">
      <c r="A176" s="127">
        <v>176</v>
      </c>
      <c r="B176" s="128"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c r="A177" s="124">
        <v>177</v>
      </c>
      <c r="B177" s="125"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6"/>
      <c r="G177" s="126"/>
      <c r="H177" t="s">
        <v>1828</v>
      </c>
      <c r="I177" t="s">
        <v>1829</v>
      </c>
    </row>
    <row r="178" spans="1:9">
      <c r="A178" s="127">
        <v>178</v>
      </c>
      <c r="B178" s="128"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c r="A179" s="124">
        <v>179</v>
      </c>
      <c r="B179" s="130"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1"/>
      <c r="G179" s="131"/>
      <c r="H179" t="s">
        <v>1832</v>
      </c>
      <c r="I179" t="s">
        <v>1833</v>
      </c>
    </row>
    <row r="180" spans="1:9">
      <c r="A180" s="127">
        <v>180</v>
      </c>
      <c r="B180" s="128"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c r="A181" s="124">
        <v>181</v>
      </c>
      <c r="B181" s="125"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6"/>
      <c r="G181" s="126"/>
      <c r="H181" t="s">
        <v>1836</v>
      </c>
      <c r="I181" t="s">
        <v>1837</v>
      </c>
    </row>
    <row r="182" spans="1:9">
      <c r="A182" s="127">
        <v>182</v>
      </c>
      <c r="B182" s="128"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c r="A183" s="124">
        <v>183</v>
      </c>
      <c r="B183" s="125"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6"/>
      <c r="G183" s="126"/>
      <c r="H183" t="s">
        <v>1840</v>
      </c>
      <c r="I183" t="s">
        <v>1841</v>
      </c>
    </row>
    <row r="184" spans="1:9">
      <c r="A184" s="127">
        <v>185</v>
      </c>
      <c r="B184" s="128"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c r="A185" s="124">
        <v>186</v>
      </c>
      <c r="B185" s="125"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6"/>
      <c r="G185" s="126"/>
      <c r="H185" t="s">
        <v>1844</v>
      </c>
      <c r="I185" t="s">
        <v>1845</v>
      </c>
    </row>
    <row r="186" spans="1:9">
      <c r="A186" s="127">
        <v>187</v>
      </c>
      <c r="B186" s="128"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c r="A187" s="124">
        <v>188</v>
      </c>
      <c r="B187" s="125"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6"/>
      <c r="G187" s="126"/>
      <c r="H187" t="s">
        <v>1848</v>
      </c>
      <c r="I187" t="s">
        <v>1849</v>
      </c>
    </row>
    <row r="188" spans="1:9">
      <c r="A188" s="127">
        <v>189</v>
      </c>
      <c r="B188" s="128"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c r="A189" s="124">
        <v>191</v>
      </c>
      <c r="B189" s="125"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6"/>
      <c r="G189" s="126"/>
      <c r="H189" t="s">
        <v>1852</v>
      </c>
      <c r="I189" t="s">
        <v>1853</v>
      </c>
    </row>
    <row r="190" spans="1:9">
      <c r="A190" s="127">
        <v>192</v>
      </c>
      <c r="B190" s="128"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c r="A191" s="124">
        <v>193</v>
      </c>
      <c r="B191" s="125"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6"/>
      <c r="G191" s="126"/>
      <c r="H191" t="s">
        <v>1856</v>
      </c>
      <c r="I191" t="s">
        <v>1857</v>
      </c>
    </row>
    <row r="192" spans="1:9">
      <c r="A192" s="127">
        <v>194</v>
      </c>
      <c r="B192" s="128"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c r="A193" s="124">
        <v>197</v>
      </c>
      <c r="B193" s="125"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6"/>
      <c r="G193" s="126"/>
      <c r="H193" t="s">
        <v>1860</v>
      </c>
      <c r="I193" t="s">
        <v>1861</v>
      </c>
    </row>
    <row r="194" spans="1:9">
      <c r="A194" s="127">
        <v>200</v>
      </c>
      <c r="B194" s="128"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c r="A195" s="124">
        <v>204</v>
      </c>
      <c r="B195" s="125"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6"/>
      <c r="G195" s="126"/>
      <c r="H195" t="s">
        <v>1864</v>
      </c>
      <c r="I195" t="s">
        <v>1865</v>
      </c>
    </row>
    <row r="196" spans="1:9">
      <c r="A196" s="127">
        <v>205</v>
      </c>
      <c r="B196" s="128"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c r="A197" s="124">
        <v>206</v>
      </c>
      <c r="B197" s="125"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6"/>
      <c r="G197" s="126"/>
      <c r="H197" t="s">
        <v>1868</v>
      </c>
      <c r="I197" t="s">
        <v>1869</v>
      </c>
    </row>
    <row r="198" spans="1:9">
      <c r="A198" s="127">
        <v>208</v>
      </c>
      <c r="B198" s="128"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c r="A199" s="124">
        <v>209</v>
      </c>
      <c r="B199" s="125"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6"/>
      <c r="G199" s="126"/>
      <c r="H199" t="s">
        <v>1872</v>
      </c>
      <c r="I199" t="s">
        <v>1873</v>
      </c>
    </row>
    <row r="200" spans="1:9">
      <c r="A200" s="127">
        <v>210</v>
      </c>
      <c r="B200" s="128"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c r="A201" s="124">
        <v>211</v>
      </c>
      <c r="B201" s="125"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6"/>
      <c r="G201" s="126"/>
      <c r="H201" t="s">
        <v>1876</v>
      </c>
      <c r="I201" t="s">
        <v>1877</v>
      </c>
    </row>
    <row r="202" spans="1:9">
      <c r="A202" s="127">
        <v>212</v>
      </c>
      <c r="B202" s="128"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c r="A203" s="124">
        <v>214</v>
      </c>
      <c r="B203" s="125"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6"/>
      <c r="G203" s="126"/>
      <c r="H203" t="s">
        <v>1881</v>
      </c>
      <c r="I203" t="s">
        <v>1882</v>
      </c>
    </row>
    <row r="204" spans="1:9">
      <c r="A204" s="127">
        <v>215</v>
      </c>
      <c r="B204" s="128"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c r="A205" s="124">
        <v>216</v>
      </c>
      <c r="B205" s="125"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6"/>
      <c r="G205" s="126"/>
      <c r="H205" t="s">
        <v>1887</v>
      </c>
      <c r="I205" t="s">
        <v>1888</v>
      </c>
    </row>
    <row r="206" spans="1:9">
      <c r="A206" s="127">
        <v>217</v>
      </c>
      <c r="B206" s="128"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c r="A207" s="124">
        <v>218</v>
      </c>
      <c r="B207" s="125"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6"/>
      <c r="G207" s="126"/>
      <c r="H207" t="s">
        <v>1893</v>
      </c>
      <c r="I207" t="s">
        <v>1894</v>
      </c>
    </row>
    <row r="208" spans="1:9">
      <c r="A208" s="127">
        <v>219</v>
      </c>
      <c r="B208" s="128"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c r="A209" s="124">
        <v>220</v>
      </c>
      <c r="B209" s="125"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6"/>
      <c r="G209" s="126"/>
      <c r="H209" t="s">
        <v>1898</v>
      </c>
      <c r="I209" t="s">
        <v>1899</v>
      </c>
    </row>
    <row r="210" spans="1:9">
      <c r="A210" s="127">
        <v>221</v>
      </c>
      <c r="B210" s="128"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c r="A211" s="124">
        <v>222</v>
      </c>
      <c r="B211" s="125"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6"/>
      <c r="G211" s="126"/>
      <c r="H211" t="s">
        <v>1902</v>
      </c>
      <c r="I211" t="s">
        <v>1903</v>
      </c>
    </row>
    <row r="212" spans="1:9">
      <c r="A212" s="127">
        <v>223</v>
      </c>
      <c r="B212" s="128"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c r="A213" s="134">
        <v>224</v>
      </c>
      <c r="B213" s="135"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6"/>
      <c r="G213" s="126"/>
      <c r="H213" t="s">
        <v>1906</v>
      </c>
      <c r="I213" t="s">
        <v>1907</v>
      </c>
    </row>
    <row r="214" spans="1:9">
      <c r="A214" s="127">
        <v>225</v>
      </c>
      <c r="B214" s="128"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c r="A215" s="124">
        <v>226</v>
      </c>
      <c r="B215" s="125"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6"/>
      <c r="G215" s="126"/>
      <c r="H215" t="s">
        <v>1910</v>
      </c>
      <c r="I215" t="s">
        <v>1911</v>
      </c>
    </row>
    <row r="216" spans="1:9">
      <c r="A216" s="127">
        <v>227</v>
      </c>
      <c r="B216" s="128"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c r="A217" s="124">
        <v>228</v>
      </c>
      <c r="B217" s="125"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6"/>
      <c r="G217" s="126"/>
      <c r="H217" t="s">
        <v>1914</v>
      </c>
      <c r="I217" t="s">
        <v>1915</v>
      </c>
    </row>
    <row r="218" spans="1:9">
      <c r="A218" s="127">
        <v>229</v>
      </c>
      <c r="B218" s="128"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c r="A219" s="124">
        <v>230</v>
      </c>
      <c r="B219" s="125"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6"/>
      <c r="G219" s="126"/>
      <c r="H219" t="s">
        <v>1918</v>
      </c>
      <c r="I219" t="s">
        <v>1919</v>
      </c>
    </row>
    <row r="220" spans="1:9">
      <c r="A220" s="127">
        <v>231</v>
      </c>
      <c r="B220" s="128"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c r="A221" s="124">
        <v>232</v>
      </c>
      <c r="B221" s="125"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6"/>
      <c r="G221" s="126"/>
      <c r="H221" t="s">
        <v>1922</v>
      </c>
      <c r="I221" t="s">
        <v>1923</v>
      </c>
    </row>
    <row r="222" spans="1:9">
      <c r="A222" s="127">
        <v>233</v>
      </c>
      <c r="B222" s="128"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c r="A223" s="124">
        <v>234</v>
      </c>
      <c r="B223" s="125"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6"/>
      <c r="G223" s="126"/>
      <c r="H223" t="s">
        <v>1926</v>
      </c>
      <c r="I223" t="s">
        <v>1927</v>
      </c>
    </row>
    <row r="224" spans="1:9">
      <c r="A224" s="127">
        <v>235</v>
      </c>
      <c r="B224" s="128"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c r="A225" s="124">
        <v>236</v>
      </c>
      <c r="B225" s="125"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6"/>
      <c r="G225" s="126"/>
      <c r="H225" t="s">
        <v>1930</v>
      </c>
      <c r="I225" t="s">
        <v>1931</v>
      </c>
    </row>
    <row r="226" spans="1:9">
      <c r="A226" s="127">
        <v>237</v>
      </c>
      <c r="B226" s="128"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c r="A227" s="124">
        <v>238</v>
      </c>
      <c r="B227" s="125"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6"/>
      <c r="G227" s="126"/>
      <c r="H227" t="s">
        <v>1934</v>
      </c>
      <c r="I227" t="s">
        <v>1935</v>
      </c>
    </row>
    <row r="228" spans="1:9">
      <c r="A228" s="127">
        <v>239</v>
      </c>
      <c r="B228" s="128"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c r="A229" s="124">
        <v>240</v>
      </c>
      <c r="B229" s="125"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6"/>
      <c r="G229" s="126"/>
      <c r="H229" t="s">
        <v>1938</v>
      </c>
      <c r="I229" t="s">
        <v>1939</v>
      </c>
    </row>
    <row r="230" spans="1:9">
      <c r="A230" s="127">
        <v>241</v>
      </c>
      <c r="B230" s="128"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c r="A231" s="124">
        <v>242</v>
      </c>
      <c r="B231" s="125"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6"/>
      <c r="G231" s="126"/>
      <c r="H231" t="s">
        <v>1942</v>
      </c>
      <c r="I231" t="s">
        <v>1943</v>
      </c>
    </row>
    <row r="232" spans="1:9">
      <c r="A232" s="127">
        <v>243</v>
      </c>
      <c r="B232" s="128"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c r="A233" s="124">
        <v>244</v>
      </c>
      <c r="B233" s="125"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6"/>
      <c r="G233" s="126"/>
      <c r="H233" t="s">
        <v>1946</v>
      </c>
      <c r="I233" t="s">
        <v>1947</v>
      </c>
    </row>
    <row r="234" spans="1:9">
      <c r="A234" s="127">
        <v>245</v>
      </c>
      <c r="B234" s="128"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c r="A235" s="124">
        <v>246</v>
      </c>
      <c r="B235" s="125"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6"/>
      <c r="G235" s="12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3.5" outlineLevelRow="1"/>
  <cols>
    <col min="1" max="1" width="36.7265625" bestFit="1" customWidth="1"/>
    <col min="2" max="2" width="7.54296875" style="12" bestFit="1" customWidth="1"/>
    <col min="3" max="3" width="53.453125"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252" t="str">
        <f>I1</f>
        <v>COMO DESTILA LA MIEL</v>
      </c>
      <c r="C1" s="252"/>
      <c r="D1" s="157"/>
      <c r="E1" s="148">
        <f>A614</f>
        <v>239</v>
      </c>
      <c r="F1" s="136"/>
      <c r="G1" s="136"/>
      <c r="I1" s="253" t="str">
        <f>D151</f>
        <v>COMO DESTILA LA MIEL</v>
      </c>
      <c r="J1" s="253"/>
      <c r="K1" s="253"/>
      <c r="L1" s="253"/>
      <c r="M1" s="253"/>
      <c r="N1" s="253"/>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2187</v>
      </c>
      <c r="D3" s="149" t="s">
        <v>1112</v>
      </c>
      <c r="E3" s="149" t="s">
        <v>1121</v>
      </c>
      <c r="F3" s="150" t="s">
        <v>1112</v>
      </c>
      <c r="G3" s="150">
        <v>7</v>
      </c>
      <c r="H3" s="149"/>
      <c r="I3" s="149"/>
      <c r="J3" s="150"/>
      <c r="K3" s="80"/>
      <c r="L3" s="69"/>
      <c r="M3" s="71">
        <v>1</v>
      </c>
      <c r="N3" s="70"/>
      <c r="O3" s="68"/>
      <c r="P3" s="68"/>
      <c r="Q3" s="80"/>
      <c r="R3" s="80"/>
      <c r="S3" s="68"/>
      <c r="T3" s="68"/>
      <c r="U3" s="80"/>
      <c r="V3" s="80"/>
      <c r="AG3" s="7"/>
    </row>
    <row r="4" spans="1:33" s="12" customFormat="1" ht="27">
      <c r="A4" s="12" t="s">
        <v>2174</v>
      </c>
      <c r="B4" s="71">
        <f t="shared" ref="B4:B67" si="0">+B3+1</f>
        <v>2</v>
      </c>
      <c r="C4" s="151" t="s">
        <v>2188</v>
      </c>
      <c r="D4" s="149"/>
      <c r="E4" s="149"/>
      <c r="F4" s="149"/>
      <c r="G4" s="149"/>
      <c r="H4" s="149"/>
      <c r="I4" s="149"/>
      <c r="J4" s="149"/>
      <c r="K4" s="68"/>
      <c r="L4" s="69"/>
      <c r="M4" s="71">
        <f t="shared" ref="M4:M67" si="1">+M3+1</f>
        <v>2</v>
      </c>
      <c r="N4" s="70"/>
      <c r="O4" s="68"/>
      <c r="P4" s="68"/>
      <c r="Q4" s="68"/>
      <c r="R4" s="68"/>
      <c r="S4" s="68"/>
      <c r="T4" s="68"/>
      <c r="U4" s="68"/>
      <c r="V4" s="68"/>
      <c r="W4"/>
      <c r="X4"/>
      <c r="Y4" s="14"/>
      <c r="Z4"/>
      <c r="AA4"/>
      <c r="AB4"/>
      <c r="AC4"/>
      <c r="AD4"/>
      <c r="AE4"/>
      <c r="AF4" s="14"/>
      <c r="AG4" s="89"/>
    </row>
    <row r="5" spans="1:33" s="12" customFormat="1" ht="27">
      <c r="B5" s="71">
        <f t="shared" si="0"/>
        <v>3</v>
      </c>
      <c r="C5" s="151" t="s">
        <v>2189</v>
      </c>
      <c r="D5" s="149" t="s">
        <v>1114</v>
      </c>
      <c r="E5" s="149" t="s">
        <v>1121</v>
      </c>
      <c r="F5" s="150">
        <v>9</v>
      </c>
      <c r="G5" s="150"/>
      <c r="H5" s="149"/>
      <c r="I5" s="149"/>
      <c r="J5" s="150"/>
      <c r="K5" s="80"/>
      <c r="L5" s="69"/>
      <c r="M5" s="71">
        <f t="shared" si="1"/>
        <v>3</v>
      </c>
      <c r="N5" s="70"/>
      <c r="O5" s="68"/>
      <c r="P5" s="68"/>
      <c r="Q5" s="80"/>
      <c r="R5" s="80"/>
      <c r="S5" s="68"/>
      <c r="T5" s="68"/>
      <c r="U5" s="80"/>
      <c r="V5" s="80"/>
      <c r="W5"/>
      <c r="X5"/>
      <c r="Y5" s="14"/>
      <c r="Z5"/>
      <c r="AA5"/>
      <c r="AB5"/>
      <c r="AC5"/>
      <c r="AD5"/>
      <c r="AE5"/>
      <c r="AF5" s="14"/>
      <c r="AG5" s="89"/>
    </row>
    <row r="6" spans="1:33" s="12" customFormat="1" ht="27">
      <c r="B6" s="71">
        <f t="shared" si="0"/>
        <v>4</v>
      </c>
      <c r="C6" s="151" t="s">
        <v>2190</v>
      </c>
      <c r="D6" s="149" t="s">
        <v>1113</v>
      </c>
      <c r="E6" s="149" t="s">
        <v>2191</v>
      </c>
      <c r="F6" s="149">
        <v>7</v>
      </c>
      <c r="G6" s="149" t="s">
        <v>1111</v>
      </c>
      <c r="H6" s="149"/>
      <c r="I6" s="149"/>
      <c r="J6" s="149"/>
      <c r="K6" s="68"/>
      <c r="L6" s="69"/>
      <c r="M6" s="71">
        <f t="shared" si="1"/>
        <v>4</v>
      </c>
      <c r="N6" s="70"/>
      <c r="O6" s="68"/>
      <c r="P6" s="68"/>
      <c r="Q6" s="68"/>
      <c r="R6" s="68"/>
      <c r="S6" s="68"/>
      <c r="T6" s="68"/>
      <c r="U6" s="68"/>
      <c r="V6" s="68"/>
      <c r="W6"/>
      <c r="X6"/>
      <c r="Y6" s="14"/>
      <c r="Z6"/>
      <c r="AA6"/>
      <c r="AB6"/>
      <c r="AC6"/>
      <c r="AD6"/>
      <c r="AE6"/>
      <c r="AF6" s="14"/>
      <c r="AG6" s="89"/>
    </row>
    <row r="7" spans="1:33" s="12" customFormat="1" ht="27">
      <c r="B7" s="71">
        <f t="shared" si="0"/>
        <v>5</v>
      </c>
      <c r="C7" s="151" t="s">
        <v>2192</v>
      </c>
      <c r="D7" s="149" t="s">
        <v>1114</v>
      </c>
      <c r="E7" s="149" t="s">
        <v>1121</v>
      </c>
      <c r="F7" s="150">
        <v>9</v>
      </c>
      <c r="G7" s="150" t="s">
        <v>1113</v>
      </c>
      <c r="H7" s="149"/>
      <c r="I7" s="149"/>
      <c r="J7" s="150"/>
      <c r="K7" s="80"/>
      <c r="L7" s="69"/>
      <c r="M7" s="71">
        <f t="shared" si="1"/>
        <v>5</v>
      </c>
      <c r="N7" s="70"/>
      <c r="O7" s="68"/>
      <c r="P7" s="68"/>
      <c r="Q7" s="80"/>
      <c r="R7" s="80"/>
      <c r="S7" s="68"/>
      <c r="T7" s="68"/>
      <c r="U7" s="80"/>
      <c r="V7" s="80"/>
      <c r="W7"/>
      <c r="X7"/>
      <c r="Y7" s="14"/>
      <c r="Z7"/>
      <c r="AA7"/>
      <c r="AB7"/>
      <c r="AC7"/>
      <c r="AD7"/>
      <c r="AE7"/>
      <c r="AF7" s="14"/>
      <c r="AG7" s="89"/>
    </row>
    <row r="8" spans="1:33" s="12" customFormat="1" ht="27">
      <c r="B8" s="71">
        <f t="shared" si="0"/>
        <v>6</v>
      </c>
      <c r="C8" s="151" t="s">
        <v>2193</v>
      </c>
      <c r="D8" s="149" t="s">
        <v>1111</v>
      </c>
      <c r="E8" s="149"/>
      <c r="F8" s="149"/>
      <c r="G8" s="149"/>
      <c r="H8" s="149"/>
      <c r="I8" s="149"/>
      <c r="J8" s="149"/>
      <c r="K8" s="68"/>
      <c r="L8" s="69"/>
      <c r="M8" s="71">
        <f t="shared" si="1"/>
        <v>6</v>
      </c>
      <c r="N8" s="70"/>
      <c r="O8" s="68"/>
      <c r="P8" s="68"/>
      <c r="Q8" s="68"/>
      <c r="R8" s="68"/>
      <c r="S8" s="68"/>
      <c r="T8" s="68"/>
      <c r="U8" s="68"/>
      <c r="V8" s="68"/>
      <c r="W8"/>
      <c r="X8"/>
      <c r="Y8" s="14"/>
      <c r="Z8"/>
      <c r="AA8"/>
      <c r="AB8"/>
      <c r="AC8"/>
      <c r="AD8"/>
      <c r="AE8"/>
      <c r="AF8" s="14"/>
      <c r="AG8" s="89"/>
    </row>
    <row r="9" spans="1:33" s="12" customFormat="1" ht="27">
      <c r="B9" s="71">
        <f t="shared" si="0"/>
        <v>7</v>
      </c>
      <c r="C9" s="151" t="s">
        <v>2194</v>
      </c>
      <c r="D9" s="149" t="s">
        <v>1112</v>
      </c>
      <c r="E9" s="149" t="s">
        <v>1121</v>
      </c>
      <c r="F9" s="150" t="s">
        <v>1112</v>
      </c>
      <c r="G9" s="150">
        <v>7</v>
      </c>
      <c r="H9" s="149"/>
      <c r="I9" s="149"/>
      <c r="J9" s="150"/>
      <c r="K9" s="80"/>
      <c r="L9" s="69"/>
      <c r="M9" s="71">
        <f t="shared" si="1"/>
        <v>7</v>
      </c>
      <c r="N9" s="70"/>
      <c r="O9" s="68"/>
      <c r="P9" s="68"/>
      <c r="Q9" s="80"/>
      <c r="R9" s="80"/>
      <c r="S9" s="68"/>
      <c r="T9" s="68"/>
      <c r="U9" s="80"/>
      <c r="V9" s="80"/>
      <c r="W9"/>
      <c r="X9"/>
      <c r="Y9" s="14"/>
      <c r="Z9"/>
      <c r="AA9"/>
      <c r="AB9"/>
      <c r="AC9"/>
      <c r="AD9"/>
      <c r="AE9"/>
      <c r="AF9" s="14"/>
      <c r="AG9" s="89"/>
    </row>
    <row r="10" spans="1:33" s="12" customFormat="1" ht="27">
      <c r="B10" s="71">
        <f t="shared" si="0"/>
        <v>8</v>
      </c>
      <c r="C10" s="151" t="s">
        <v>2195</v>
      </c>
      <c r="D10" s="149" t="s">
        <v>1114</v>
      </c>
      <c r="E10" s="149" t="s">
        <v>1121</v>
      </c>
      <c r="F10" s="149">
        <v>9</v>
      </c>
      <c r="G10" s="149"/>
      <c r="H10" s="149"/>
      <c r="I10" s="149"/>
      <c r="J10" s="149"/>
      <c r="K10" s="68"/>
      <c r="L10" s="69"/>
      <c r="M10" s="71">
        <f t="shared" si="1"/>
        <v>8</v>
      </c>
      <c r="N10" s="70"/>
      <c r="O10" s="68"/>
      <c r="P10" s="68"/>
      <c r="Q10" s="68"/>
      <c r="R10" s="68"/>
      <c r="S10" s="68"/>
      <c r="T10" s="68"/>
      <c r="U10" s="68"/>
      <c r="V10" s="68"/>
      <c r="W10"/>
      <c r="X10"/>
      <c r="Y10" s="14"/>
      <c r="Z10"/>
      <c r="AA10"/>
      <c r="AB10"/>
      <c r="AC10"/>
      <c r="AD10"/>
      <c r="AE10"/>
      <c r="AF10" s="14"/>
      <c r="AG10" s="89"/>
    </row>
    <row r="11" spans="1:33" s="12" customFormat="1" ht="27">
      <c r="B11" s="71">
        <f t="shared" si="0"/>
        <v>9</v>
      </c>
      <c r="C11" s="151" t="s">
        <v>2196</v>
      </c>
      <c r="D11" s="149" t="s">
        <v>1113</v>
      </c>
      <c r="E11" s="149" t="s">
        <v>2191</v>
      </c>
      <c r="F11" s="150">
        <v>7</v>
      </c>
      <c r="G11" s="150" t="s">
        <v>1111</v>
      </c>
      <c r="H11" s="149"/>
      <c r="I11" s="149"/>
      <c r="J11" s="150"/>
      <c r="K11" s="80"/>
      <c r="L11" s="69"/>
      <c r="M11" s="71">
        <f t="shared" si="1"/>
        <v>9</v>
      </c>
      <c r="N11" s="70"/>
      <c r="O11" s="68"/>
      <c r="P11" s="68"/>
      <c r="Q11" s="80"/>
      <c r="R11" s="80"/>
      <c r="S11" s="68"/>
      <c r="T11" s="68"/>
      <c r="U11" s="80"/>
      <c r="V11" s="80"/>
      <c r="W11"/>
      <c r="X11"/>
      <c r="Y11" s="14"/>
      <c r="Z11"/>
      <c r="AA11"/>
      <c r="AB11"/>
      <c r="AC11"/>
      <c r="AD11"/>
      <c r="AE11"/>
      <c r="AF11" s="14"/>
      <c r="AG11" s="89"/>
    </row>
    <row r="12" spans="1:33" s="12" customFormat="1" ht="27">
      <c r="B12" s="71">
        <f t="shared" si="0"/>
        <v>10</v>
      </c>
      <c r="C12" s="151" t="s">
        <v>2197</v>
      </c>
      <c r="D12" s="149" t="s">
        <v>1114</v>
      </c>
      <c r="E12" s="149" t="s">
        <v>1121</v>
      </c>
      <c r="F12" s="149">
        <v>9</v>
      </c>
      <c r="G12" s="149" t="s">
        <v>1113</v>
      </c>
      <c r="H12" s="149"/>
      <c r="I12" s="149" t="s">
        <v>1111</v>
      </c>
      <c r="J12" s="149"/>
      <c r="K12" s="68"/>
      <c r="L12" s="69"/>
      <c r="M12" s="71">
        <f t="shared" si="1"/>
        <v>10</v>
      </c>
      <c r="N12" s="70"/>
      <c r="O12" s="68"/>
      <c r="P12" s="68"/>
      <c r="Q12" s="68"/>
      <c r="R12" s="68"/>
      <c r="S12" s="68"/>
      <c r="T12" s="68"/>
      <c r="U12" s="68"/>
      <c r="V12" s="68"/>
      <c r="W12"/>
      <c r="X12"/>
      <c r="Y12" s="14"/>
      <c r="Z12"/>
      <c r="AA12"/>
      <c r="AB12"/>
      <c r="AC12"/>
      <c r="AD12"/>
      <c r="AE12"/>
      <c r="AF12" s="14"/>
      <c r="AG12" s="89"/>
    </row>
    <row r="13" spans="1:33" s="12" customFormat="1" ht="27">
      <c r="B13" s="71">
        <f t="shared" si="0"/>
        <v>11</v>
      </c>
      <c r="C13" s="151" t="s">
        <v>2198</v>
      </c>
      <c r="D13" s="149" t="s">
        <v>1112</v>
      </c>
      <c r="E13" s="149">
        <v>7</v>
      </c>
      <c r="F13" s="150"/>
      <c r="G13" s="150"/>
      <c r="H13" s="149"/>
      <c r="I13" s="149"/>
      <c r="J13" s="150"/>
      <c r="K13" s="80"/>
      <c r="L13" s="69"/>
      <c r="M13" s="71">
        <f t="shared" si="1"/>
        <v>11</v>
      </c>
      <c r="N13" s="70"/>
      <c r="O13" s="68"/>
      <c r="P13" s="68"/>
      <c r="Q13" s="80"/>
      <c r="R13" s="80"/>
      <c r="S13" s="68"/>
      <c r="T13" s="68"/>
      <c r="U13" s="80"/>
      <c r="V13" s="80"/>
      <c r="W13"/>
      <c r="X13"/>
      <c r="Y13" s="14"/>
      <c r="Z13"/>
      <c r="AA13"/>
      <c r="AB13"/>
      <c r="AC13"/>
      <c r="AD13"/>
      <c r="AE13"/>
      <c r="AF13" s="14"/>
      <c r="AG13" s="89"/>
    </row>
    <row r="14" spans="1:33" s="12" customFormat="1" ht="27">
      <c r="B14" s="71">
        <f t="shared" si="0"/>
        <v>12</v>
      </c>
      <c r="C14" s="151" t="s">
        <v>2199</v>
      </c>
      <c r="D14" s="149"/>
      <c r="E14" s="149"/>
      <c r="F14" s="149"/>
      <c r="G14" s="149"/>
      <c r="H14" s="149"/>
      <c r="I14" s="149"/>
      <c r="J14" s="149"/>
      <c r="K14" s="68"/>
      <c r="L14" s="69"/>
      <c r="M14" s="71">
        <f t="shared" si="1"/>
        <v>12</v>
      </c>
      <c r="N14" s="70"/>
      <c r="O14" s="68"/>
      <c r="P14" s="68"/>
      <c r="Q14" s="68"/>
      <c r="R14" s="68"/>
      <c r="S14" s="68"/>
      <c r="T14" s="68"/>
      <c r="U14" s="68"/>
      <c r="V14" s="68"/>
      <c r="W14"/>
      <c r="X14"/>
      <c r="Y14" s="14"/>
      <c r="Z14"/>
      <c r="AA14"/>
      <c r="AB14"/>
      <c r="AC14"/>
      <c r="AD14"/>
      <c r="AE14"/>
      <c r="AF14" s="14"/>
      <c r="AG14" s="89"/>
    </row>
    <row r="15" spans="1:33" s="12" customFormat="1" ht="27">
      <c r="B15" s="71">
        <f t="shared" si="0"/>
        <v>13</v>
      </c>
      <c r="C15" s="151" t="s">
        <v>2200</v>
      </c>
      <c r="D15" s="149" t="s">
        <v>1113</v>
      </c>
      <c r="E15" s="149" t="s">
        <v>2191</v>
      </c>
      <c r="F15" s="150">
        <v>7</v>
      </c>
      <c r="G15" s="150" t="s">
        <v>1111</v>
      </c>
      <c r="H15" s="149"/>
      <c r="I15" s="149"/>
      <c r="J15" s="150"/>
      <c r="K15" s="80"/>
      <c r="L15" s="69"/>
      <c r="M15" s="71">
        <f t="shared" si="1"/>
        <v>13</v>
      </c>
      <c r="N15" s="70"/>
      <c r="O15" s="68"/>
      <c r="P15" s="68"/>
      <c r="Q15" s="80"/>
      <c r="R15" s="80"/>
      <c r="S15" s="68"/>
      <c r="T15" s="68"/>
      <c r="U15" s="80"/>
      <c r="V15" s="80"/>
      <c r="W15"/>
      <c r="X15"/>
      <c r="Y15" s="14"/>
      <c r="Z15"/>
      <c r="AA15"/>
      <c r="AB15"/>
      <c r="AC15"/>
      <c r="AD15"/>
      <c r="AE15"/>
      <c r="AF15" s="14"/>
      <c r="AG15" s="89"/>
    </row>
    <row r="16" spans="1:33" s="12" customFormat="1" ht="27">
      <c r="B16" s="71">
        <f t="shared" si="0"/>
        <v>14</v>
      </c>
      <c r="C16" s="151" t="s">
        <v>2201</v>
      </c>
      <c r="D16" s="149" t="s">
        <v>1114</v>
      </c>
      <c r="E16" s="149" t="s">
        <v>1121</v>
      </c>
      <c r="F16" s="149">
        <v>9</v>
      </c>
      <c r="G16" s="149" t="s">
        <v>1113</v>
      </c>
      <c r="H16" s="149"/>
      <c r="I16" s="149" t="s">
        <v>1111</v>
      </c>
      <c r="J16" s="149"/>
      <c r="K16" s="68"/>
      <c r="L16" s="69"/>
      <c r="M16" s="71">
        <f t="shared" si="1"/>
        <v>14</v>
      </c>
      <c r="N16" s="70"/>
      <c r="O16" s="68"/>
      <c r="P16" s="68"/>
      <c r="Q16" s="68"/>
      <c r="R16" s="68"/>
      <c r="S16" s="68"/>
      <c r="T16" s="68"/>
      <c r="U16" s="68"/>
      <c r="V16" s="68"/>
      <c r="W16"/>
      <c r="X16"/>
      <c r="Y16" s="14"/>
      <c r="Z16"/>
      <c r="AA16"/>
      <c r="AB16"/>
      <c r="AC16"/>
      <c r="AD16"/>
      <c r="AE16"/>
      <c r="AF16" s="14"/>
      <c r="AG16" s="89"/>
    </row>
    <row r="17" spans="2:33" s="12" customFormat="1" ht="27">
      <c r="B17" s="71">
        <f t="shared" si="0"/>
        <v>15</v>
      </c>
      <c r="C17" s="151" t="s">
        <v>2202</v>
      </c>
      <c r="D17" s="149" t="s">
        <v>1113</v>
      </c>
      <c r="E17" s="149"/>
      <c r="F17" s="150" t="s">
        <v>1111</v>
      </c>
      <c r="G17" s="150"/>
      <c r="H17" s="149"/>
      <c r="I17" s="149"/>
      <c r="J17" s="150"/>
      <c r="K17" s="80"/>
      <c r="L17" s="69"/>
      <c r="M17" s="71">
        <f t="shared" si="1"/>
        <v>15</v>
      </c>
      <c r="N17" s="70"/>
      <c r="O17" s="68"/>
      <c r="P17" s="68"/>
      <c r="Q17" s="80"/>
      <c r="R17" s="80"/>
      <c r="S17" s="68"/>
      <c r="T17" s="68"/>
      <c r="U17" s="80"/>
      <c r="V17" s="80"/>
      <c r="W17"/>
      <c r="X17"/>
      <c r="Y17" s="14"/>
      <c r="Z17"/>
      <c r="AA17"/>
      <c r="AB17"/>
      <c r="AC17"/>
      <c r="AD17"/>
      <c r="AE17"/>
      <c r="AF17" s="14"/>
      <c r="AG17" s="89"/>
    </row>
    <row r="18" spans="2:33" s="12" customFormat="1" ht="27">
      <c r="B18" s="71">
        <f t="shared" si="0"/>
        <v>16</v>
      </c>
      <c r="C18" s="151" t="s">
        <v>2203</v>
      </c>
      <c r="D18" s="149" t="s">
        <v>1113</v>
      </c>
      <c r="E18" s="149"/>
      <c r="F18" s="149"/>
      <c r="G18" s="149"/>
      <c r="H18" s="149"/>
      <c r="I18" s="149"/>
      <c r="J18" s="149"/>
      <c r="K18" s="68"/>
      <c r="L18" s="69"/>
      <c r="M18" s="71">
        <f t="shared" si="1"/>
        <v>16</v>
      </c>
      <c r="N18" s="70"/>
      <c r="O18" s="68"/>
      <c r="P18" s="68"/>
      <c r="Q18" s="68"/>
      <c r="R18" s="68"/>
      <c r="S18" s="68"/>
      <c r="T18" s="68"/>
      <c r="U18" s="68"/>
      <c r="V18" s="68"/>
      <c r="W18"/>
      <c r="X18"/>
      <c r="Y18" s="14"/>
      <c r="Z18"/>
      <c r="AA18"/>
      <c r="AB18"/>
      <c r="AC18"/>
      <c r="AD18"/>
      <c r="AE18"/>
      <c r="AF18" s="14"/>
      <c r="AG18" s="89"/>
    </row>
    <row r="19" spans="2:33" s="12" customFormat="1" ht="27">
      <c r="B19" s="71">
        <f t="shared" si="0"/>
        <v>17</v>
      </c>
      <c r="C19" s="151" t="s">
        <v>2204</v>
      </c>
      <c r="D19" s="149" t="s">
        <v>1111</v>
      </c>
      <c r="E19" s="149"/>
      <c r="F19" s="150"/>
      <c r="G19" s="150"/>
      <c r="H19" s="149"/>
      <c r="I19" s="149"/>
      <c r="J19" s="150"/>
      <c r="K19" s="80"/>
      <c r="L19" s="69"/>
      <c r="M19" s="71">
        <f t="shared" si="1"/>
        <v>17</v>
      </c>
      <c r="N19" s="70"/>
      <c r="O19" s="68"/>
      <c r="P19" s="68"/>
      <c r="Q19" s="80"/>
      <c r="R19" s="80"/>
      <c r="S19" s="68"/>
      <c r="T19" s="68"/>
      <c r="U19" s="80"/>
      <c r="V19" s="80"/>
      <c r="W19"/>
      <c r="X19"/>
      <c r="Y19" s="14"/>
      <c r="Z19"/>
      <c r="AA19"/>
      <c r="AB19"/>
      <c r="AC19"/>
      <c r="AD19"/>
      <c r="AE19"/>
      <c r="AF19" s="14"/>
      <c r="AG19" s="89"/>
    </row>
    <row r="20" spans="2:33" s="12" customFormat="1" ht="27">
      <c r="B20" s="71">
        <f t="shared" si="0"/>
        <v>18</v>
      </c>
      <c r="C20" s="151" t="s">
        <v>2205</v>
      </c>
      <c r="D20" s="149" t="s">
        <v>1113</v>
      </c>
      <c r="E20" s="149"/>
      <c r="F20" s="149" t="s">
        <v>1111</v>
      </c>
      <c r="G20" s="149"/>
      <c r="H20" s="149"/>
      <c r="I20" s="149"/>
      <c r="J20" s="149"/>
      <c r="K20" s="68"/>
      <c r="L20" s="69"/>
      <c r="M20" s="71">
        <f t="shared" si="1"/>
        <v>18</v>
      </c>
      <c r="N20" s="70"/>
      <c r="O20" s="68"/>
      <c r="P20" s="68"/>
      <c r="Q20" s="68"/>
      <c r="R20" s="68"/>
      <c r="S20" s="68"/>
      <c r="T20" s="68"/>
      <c r="U20" s="68"/>
      <c r="V20" s="68"/>
      <c r="W20"/>
      <c r="X20"/>
      <c r="Y20" s="14"/>
      <c r="Z20"/>
      <c r="AA20"/>
      <c r="AB20"/>
      <c r="AC20"/>
      <c r="AD20"/>
      <c r="AE20"/>
      <c r="AF20" s="14"/>
      <c r="AG20" s="89"/>
    </row>
    <row r="21" spans="2:33" s="12" customFormat="1" ht="27">
      <c r="B21" s="71">
        <f t="shared" si="0"/>
        <v>19</v>
      </c>
      <c r="C21" s="151" t="s">
        <v>2206</v>
      </c>
      <c r="D21" s="149" t="s">
        <v>1113</v>
      </c>
      <c r="E21" s="149"/>
      <c r="F21" s="150" t="s">
        <v>1111</v>
      </c>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2207</v>
      </c>
      <c r="D22" s="149" t="s">
        <v>1114</v>
      </c>
      <c r="E22" s="149" t="s">
        <v>1121</v>
      </c>
      <c r="F22" s="149" t="s">
        <v>1111</v>
      </c>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2208</v>
      </c>
      <c r="D23" s="149" t="s">
        <v>1113</v>
      </c>
      <c r="E23" s="149" t="s">
        <v>2191</v>
      </c>
      <c r="F23" s="150">
        <v>7</v>
      </c>
      <c r="G23" s="150" t="s">
        <v>1113</v>
      </c>
      <c r="H23" s="149"/>
      <c r="I23" s="149" t="s">
        <v>1111</v>
      </c>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2207</v>
      </c>
      <c r="D24" s="149" t="s">
        <v>1114</v>
      </c>
      <c r="E24" s="149" t="s">
        <v>1121</v>
      </c>
      <c r="F24" s="149" t="s">
        <v>1111</v>
      </c>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2208</v>
      </c>
      <c r="D25" s="149" t="s">
        <v>1113</v>
      </c>
      <c r="E25" s="149"/>
      <c r="F25" s="150" t="s">
        <v>1111</v>
      </c>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2205</v>
      </c>
      <c r="D26" s="149" t="s">
        <v>1113</v>
      </c>
      <c r="E26" s="149"/>
      <c r="F26" s="149" t="s">
        <v>1111</v>
      </c>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2206</v>
      </c>
      <c r="D27" s="149" t="s">
        <v>1113</v>
      </c>
      <c r="E27" s="149"/>
      <c r="F27" s="150" t="s">
        <v>1111</v>
      </c>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2209</v>
      </c>
      <c r="D28" s="149" t="s">
        <v>1113</v>
      </c>
      <c r="E28" s="149"/>
      <c r="F28" s="149" t="s">
        <v>1111</v>
      </c>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c r="D36" s="111"/>
      <c r="E36" s="111"/>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c r="D39" s="111"/>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c r="D40" s="111"/>
      <c r="E40" s="111"/>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c r="D41" s="111"/>
      <c r="E41" s="111"/>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c r="D42" s="111"/>
      <c r="E42" s="111"/>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c r="D43" s="120"/>
      <c r="E43" s="120"/>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c r="D51" s="120"/>
      <c r="E51" s="120"/>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outlineLevel="1">
      <c r="B52" s="90">
        <f t="shared" si="0"/>
        <v>50</v>
      </c>
      <c r="C52" s="110"/>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91"/>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91"/>
      <c r="D54" s="92"/>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91"/>
      <c r="D55" s="92"/>
      <c r="E55" s="92"/>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c r="D56" s="115"/>
      <c r="E56" s="115"/>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c r="D57" s="115"/>
      <c r="E57" s="115"/>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c r="D58" s="115"/>
      <c r="E58" s="115"/>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c r="D67" s="115"/>
      <c r="E67" s="115"/>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c r="D70" s="115"/>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c r="D71" s="115"/>
      <c r="E71" s="115"/>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c r="D72" s="115"/>
      <c r="E72" s="115"/>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c r="D73" s="115"/>
      <c r="E73" s="115"/>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c r="D74" s="115"/>
      <c r="E74" s="115"/>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c r="D82" s="115"/>
      <c r="E82" s="115"/>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c r="D85" s="115"/>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c r="D86" s="115"/>
      <c r="E86" s="115"/>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c r="D87" s="115"/>
      <c r="E87" s="115"/>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c r="D88" s="115"/>
      <c r="E88" s="115"/>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c r="D89" s="115"/>
      <c r="E89" s="115"/>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c r="D97" s="115"/>
      <c r="E97" s="115"/>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c r="D100" s="115"/>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c r="D101" s="115"/>
      <c r="E101" s="115"/>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c r="D102" s="115"/>
      <c r="E102" s="115"/>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c r="D103" s="115"/>
      <c r="E103" s="115"/>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comodestilalamiel</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254" t="s">
        <v>1144</v>
      </c>
      <c r="J145" s="254"/>
      <c r="K145" s="254"/>
      <c r="L145" s="254"/>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239</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CAMBIANDO LOS CANTOS</v>
      </c>
      <c r="J150" s="12"/>
      <c r="K150" s="12"/>
      <c r="L150" s="12"/>
      <c r="M150" s="12"/>
      <c r="AB150" s="12"/>
      <c r="AC150" s="12"/>
      <c r="AD150" s="12"/>
      <c r="AE150" s="12"/>
      <c r="AF150" s="15"/>
    </row>
    <row r="151" spans="1:32">
      <c r="A151" s="12"/>
      <c r="C151" s="44"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c r="C152" s="42" t="s">
        <v>1429</v>
      </c>
      <c r="D152" s="12" t="str">
        <f>VLOOKUP(D149,'Codigo Canto'!A3:AQ236,7,FALSE)</f>
        <v>comodestilalamiel</v>
      </c>
      <c r="E152" s="14" t="str">
        <f>_xlfn.CONCAT(VLOOKUP(D149,'Codigo Canto'!A3:AQ236,7,FALSE),".mp3")</f>
        <v>comodestilalamiel.mp3</v>
      </c>
    </row>
    <row r="153" spans="1:32">
      <c r="A153" s="12"/>
      <c r="C153" s="42"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"Oda XL de Salomón",</v>
      </c>
      <c r="D155" s="12" t="str">
        <f>VLOOKUP(D149,'Codigo Canto'!A3:AQ236,12,FALSE)</f>
        <v>Oda XL de Salomón</v>
      </c>
      <c r="AB155" s="12"/>
      <c r="AC155" s="12"/>
      <c r="AD155" s="12"/>
      <c r="AE155" s="12"/>
      <c r="AF155" s="15"/>
    </row>
    <row r="156" spans="1:32">
      <c r="C156" s="84" t="str">
        <f>_xlfn.CONCAT("      dbnos: ","""",D156,"""",",")</f>
        <v xml:space="preserve">      dbnos: "239",</v>
      </c>
      <c r="D156" s="65">
        <f>VLOOKUP(D149,'Codigo Canto'!A3:AQ236,1,FALSE)</f>
        <v>239</v>
      </c>
      <c r="E156" s="12"/>
    </row>
    <row r="157" spans="1:32">
      <c r="C157" s="84" t="str">
        <f>_xlfn.CONCAT("      catg: ","""",D157,"""",",")</f>
        <v xml:space="preserve">      catg: "ELECCIÓN",</v>
      </c>
      <c r="D157" s="12" t="str">
        <f>VLOOKUP(D149,'Codigo Canto'!A3:AQ236,16,FALSE)</f>
        <v>ELECCIÓN</v>
      </c>
      <c r="E157" s="12"/>
    </row>
    <row r="158" spans="1:32">
      <c r="C158" s="48" t="s">
        <v>1421</v>
      </c>
      <c r="D158" s="141" t="str">
        <f>IF(D157="Precatecumenado","precat",IF(D157="LITÚRGICOS","liturgia",IF(D157="Catecumenado","cat",IF(D157="ELECCIÓN","eleccion"))))</f>
        <v>eleccion</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"A la víctima pascual,",</v>
      </c>
      <c r="D163" s="72" t="str">
        <f t="shared" ref="D163:L178" si="5">IF(C3="","",C3)</f>
        <v>A la víctima pascual,</v>
      </c>
      <c r="E163" s="52" t="str">
        <f t="shared" si="5"/>
        <v>La</v>
      </c>
      <c r="F163" s="52" t="str">
        <f t="shared" si="5"/>
        <v>m</v>
      </c>
      <c r="G163" s="54" t="str">
        <f t="shared" si="5"/>
        <v>La</v>
      </c>
      <c r="H163" s="54">
        <f t="shared" si="5"/>
        <v>7</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"ofrecemos hoy",</v>
      </c>
      <c r="D164" s="73" t="str">
        <f t="shared" si="5"/>
        <v>ofrecemos hoy</v>
      </c>
      <c r="E164" s="55" t="str">
        <f t="shared" si="5"/>
        <v/>
      </c>
      <c r="F164" s="55" t="str">
        <f t="shared" si="5"/>
        <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"el sacrificio de alabanza.",</v>
      </c>
      <c r="D165" s="72" t="str">
        <f t="shared" si="5"/>
        <v>el sacrificio de alabanza.</v>
      </c>
      <c r="E165" s="53" t="str">
        <f t="shared" si="5"/>
        <v>Re</v>
      </c>
      <c r="F165" s="53" t="str">
        <f t="shared" si="5"/>
        <v>m</v>
      </c>
      <c r="G165" s="54">
        <f t="shared" si="5"/>
        <v>9</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"El cordero ha redimido el rebaño,",</v>
      </c>
      <c r="D166" s="73" t="str">
        <f t="shared" si="5"/>
        <v>El cordero ha redimido el rebaño,</v>
      </c>
      <c r="E166" s="55" t="str">
        <f t="shared" si="5"/>
        <v>Fa</v>
      </c>
      <c r="F166" s="55" t="str">
        <f t="shared" si="5"/>
        <v>maj</v>
      </c>
      <c r="G166" s="56">
        <f t="shared" si="5"/>
        <v>7</v>
      </c>
      <c r="H166" s="56" t="str">
        <f t="shared" si="5"/>
        <v>Mi</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"el inocente ha reconciliado",</v>
      </c>
      <c r="D167" s="72" t="str">
        <f t="shared" si="5"/>
        <v>el inocente ha reconciliado</v>
      </c>
      <c r="E167" s="53" t="str">
        <f t="shared" si="5"/>
        <v>Re</v>
      </c>
      <c r="F167" s="53" t="str">
        <f t="shared" si="5"/>
        <v>m</v>
      </c>
      <c r="G167" s="54">
        <f t="shared" si="5"/>
        <v>9</v>
      </c>
      <c r="H167" s="54" t="str">
        <f t="shared" si="5"/>
        <v>Fa</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"los pecadores al Padre.",</v>
      </c>
      <c r="D168" s="73" t="str">
        <f t="shared" si="5"/>
        <v>los pecadores al Padre.</v>
      </c>
      <c r="E168" s="55" t="str">
        <f t="shared" si="5"/>
        <v>Mi</v>
      </c>
      <c r="F168" s="55" t="str">
        <f t="shared" si="5"/>
        <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"Muerte y vida se han enfrentado",</v>
      </c>
      <c r="D169" s="72" t="str">
        <f t="shared" si="5"/>
        <v>Muerte y vida se han enfrentado</v>
      </c>
      <c r="E169" s="53" t="str">
        <f t="shared" si="5"/>
        <v>La</v>
      </c>
      <c r="F169" s="53" t="str">
        <f t="shared" si="5"/>
        <v>m</v>
      </c>
      <c r="G169" s="54" t="str">
        <f t="shared" si="5"/>
        <v>La</v>
      </c>
      <c r="H169" s="54">
        <f t="shared" si="5"/>
        <v>7</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"en un prodigioso duelo:",</v>
      </c>
      <c r="D170" s="73" t="str">
        <f t="shared" si="5"/>
        <v>en un prodigioso duelo:</v>
      </c>
      <c r="E170" s="55" t="str">
        <f t="shared" si="5"/>
        <v>Re</v>
      </c>
      <c r="F170" s="55" t="str">
        <f t="shared" si="5"/>
        <v>m</v>
      </c>
      <c r="G170" s="56">
        <f t="shared" si="5"/>
        <v>9</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"el Señor de la Vida estaba muerto,",</v>
      </c>
      <c r="D171" s="72" t="str">
        <f t="shared" si="5"/>
        <v>el Señor de la Vida estaba muerto,</v>
      </c>
      <c r="E171" s="53" t="str">
        <f t="shared" si="5"/>
        <v>Fa</v>
      </c>
      <c r="F171" s="53" t="str">
        <f t="shared" si="5"/>
        <v>maj</v>
      </c>
      <c r="G171" s="54">
        <f t="shared" si="5"/>
        <v>7</v>
      </c>
      <c r="H171" s="54" t="str">
        <f t="shared" si="5"/>
        <v>Mi</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"mas ahora está vivo y triunfa.",</v>
      </c>
      <c r="D172" s="73" t="str">
        <f t="shared" si="5"/>
        <v>mas ahora está vivo y triunfa.</v>
      </c>
      <c r="E172" s="55" t="str">
        <f t="shared" si="5"/>
        <v>Re</v>
      </c>
      <c r="F172" s="55" t="str">
        <f t="shared" si="5"/>
        <v>m</v>
      </c>
      <c r="G172" s="56">
        <f t="shared" si="5"/>
        <v>9</v>
      </c>
      <c r="H172" s="56" t="str">
        <f t="shared" si="5"/>
        <v>Fa</v>
      </c>
      <c r="I172" s="55" t="str">
        <f t="shared" si="5"/>
        <v/>
      </c>
      <c r="J172" s="55" t="str">
        <f t="shared" si="5"/>
        <v>Mi</v>
      </c>
      <c r="K172" s="56" t="str">
        <f t="shared" si="5"/>
        <v/>
      </c>
      <c r="L172" s="56" t="str">
        <f t="shared" si="5"/>
        <v/>
      </c>
      <c r="M172" s="14"/>
      <c r="O172" s="18"/>
      <c r="P172"/>
      <c r="Q172"/>
      <c r="R172"/>
      <c r="V172" s="14"/>
      <c r="Y172"/>
      <c r="AB172" s="14"/>
      <c r="AF172"/>
    </row>
    <row r="173" spans="1:32" ht="27">
      <c r="B173" s="74">
        <f t="shared" si="6"/>
        <v>11</v>
      </c>
      <c r="C173" s="74" t="str">
        <f t="shared" si="4"/>
        <v>/* 11 */        "Dinos tú, María:",</v>
      </c>
      <c r="D173" s="72" t="str">
        <f t="shared" si="5"/>
        <v>Dinos tú, María:</v>
      </c>
      <c r="E173" s="53" t="str">
        <f t="shared" si="5"/>
        <v>La</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"¿qué has visto en el camino?,",</v>
      </c>
      <c r="D174" s="73" t="str">
        <f t="shared" si="5"/>
        <v>¿qué has visto en el camino?,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"«La tumba de Cristo vacía,",</v>
      </c>
      <c r="D175" s="72" t="str">
        <f t="shared" si="5"/>
        <v>«La tumba de Cristo vacía,</v>
      </c>
      <c r="E175" s="53" t="str">
        <f t="shared" si="5"/>
        <v>Fa</v>
      </c>
      <c r="F175" s="53" t="str">
        <f t="shared" si="5"/>
        <v>maj</v>
      </c>
      <c r="G175" s="54">
        <f t="shared" si="5"/>
        <v>7</v>
      </c>
      <c r="H175" s="54" t="str">
        <f t="shared" si="5"/>
        <v>Mi</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"la Gloria del Señor y vivo Cristo,",</v>
      </c>
      <c r="D176" s="73" t="str">
        <f t="shared" si="5"/>
        <v>la Gloria del Señor y vivo Cristo,</v>
      </c>
      <c r="E176" s="55" t="str">
        <f t="shared" si="5"/>
        <v>Re</v>
      </c>
      <c r="F176" s="55" t="str">
        <f t="shared" si="5"/>
        <v>m</v>
      </c>
      <c r="G176" s="56">
        <f t="shared" si="5"/>
        <v>9</v>
      </c>
      <c r="H176" s="56" t="str">
        <f t="shared" si="5"/>
        <v>Fa</v>
      </c>
      <c r="I176" s="55" t="str">
        <f t="shared" si="5"/>
        <v/>
      </c>
      <c r="J176" s="55" t="str">
        <f t="shared" si="5"/>
        <v>Mi</v>
      </c>
      <c r="K176" s="56" t="str">
        <f t="shared" si="5"/>
        <v/>
      </c>
      <c r="L176" s="56" t="str">
        <f t="shared" si="5"/>
        <v/>
      </c>
      <c r="M176" s="14"/>
      <c r="O176" s="18"/>
      <c r="P176"/>
      <c r="Q176"/>
      <c r="R176"/>
      <c r="V176" s="14"/>
      <c r="Y176"/>
      <c r="AB176" s="14"/>
      <c r="AF176"/>
    </row>
    <row r="177" spans="2:32" ht="27">
      <c r="B177" s="74">
        <f t="shared" si="6"/>
        <v>15</v>
      </c>
      <c r="C177" s="74" t="str">
        <f t="shared" si="4"/>
        <v>/* 15 */        "los ángeles, las vendas y el sudario».",</v>
      </c>
      <c r="D177" s="72" t="str">
        <f t="shared" si="5"/>
        <v>los ángeles, las vendas y el sudario».</v>
      </c>
      <c r="E177" s="53" t="str">
        <f t="shared" si="5"/>
        <v>Fa</v>
      </c>
      <c r="F177" s="53" t="str">
        <f t="shared" si="5"/>
        <v/>
      </c>
      <c r="G177" s="54" t="str">
        <f t="shared" si="5"/>
        <v>Mi</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"A. PORQUE CRISTO, MI ESPERANZA,",</v>
      </c>
      <c r="D178" s="73" t="str">
        <f t="shared" si="5"/>
        <v>A. PORQUE CRISTO, MI ESPERANZA,</v>
      </c>
      <c r="E178" s="55" t="str">
        <f t="shared" si="5"/>
        <v>Fa</v>
      </c>
      <c r="F178" s="55" t="str">
        <f t="shared" si="5"/>
        <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"¡HA RESUCITADO!",</v>
      </c>
      <c r="D179" s="72" t="str">
        <f t="shared" ref="D179:L194" si="7">IF(C19="","",C19)</f>
        <v>¡HA RESUCITADO!</v>
      </c>
      <c r="E179" s="53" t="str">
        <f t="shared" si="7"/>
        <v>Mi</v>
      </c>
      <c r="F179" s="53" t="str">
        <f t="shared" si="7"/>
        <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"Y NOS PRECEDE EN GALILEA,",</v>
      </c>
      <c r="D180" s="73" t="str">
        <f t="shared" si="7"/>
        <v>Y NOS PRECEDE EN GALILEA,</v>
      </c>
      <c r="E180" s="55" t="str">
        <f t="shared" si="7"/>
        <v>Fa</v>
      </c>
      <c r="F180" s="55" t="str">
        <f t="shared" si="7"/>
        <v/>
      </c>
      <c r="G180" s="56" t="str">
        <f t="shared" si="7"/>
        <v>Mi</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"Y NOS PRECEDE EN GALILEA.",</v>
      </c>
      <c r="D181" s="72" t="str">
        <f t="shared" si="7"/>
        <v>Y NOS PRECEDE EN GALILEA.</v>
      </c>
      <c r="E181" s="53" t="str">
        <f t="shared" si="7"/>
        <v>Fa</v>
      </c>
      <c r="F181" s="53" t="str">
        <f t="shared" si="7"/>
        <v/>
      </c>
      <c r="G181" s="54" t="str">
        <f t="shared" si="7"/>
        <v>Mi</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"SÍ QUE ES CIERTO,",</v>
      </c>
      <c r="D182" s="73" t="str">
        <f t="shared" si="7"/>
        <v>SÍ QUE ES CIERTO,</v>
      </c>
      <c r="E182" s="55" t="str">
        <f t="shared" si="7"/>
        <v>Re</v>
      </c>
      <c r="F182" s="55" t="str">
        <f t="shared" si="7"/>
        <v>m</v>
      </c>
      <c r="G182" s="56" t="str">
        <f t="shared" si="7"/>
        <v>Mi</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"CRISTO HA RESUCITADO.",</v>
      </c>
      <c r="D183" s="72" t="str">
        <f t="shared" si="7"/>
        <v>CRISTO HA RESUCITADO.</v>
      </c>
      <c r="E183" s="53" t="str">
        <f t="shared" si="7"/>
        <v>Fa</v>
      </c>
      <c r="F183" s="53" t="str">
        <f t="shared" si="7"/>
        <v>maj</v>
      </c>
      <c r="G183" s="54">
        <f t="shared" si="7"/>
        <v>7</v>
      </c>
      <c r="H183" s="54" t="str">
        <f t="shared" si="7"/>
        <v>Fa</v>
      </c>
      <c r="I183" s="53" t="str">
        <f t="shared" si="7"/>
        <v/>
      </c>
      <c r="J183" s="53" t="str">
        <f t="shared" si="7"/>
        <v>Mi</v>
      </c>
      <c r="K183" s="54" t="str">
        <f t="shared" si="7"/>
        <v/>
      </c>
      <c r="L183" s="54" t="str">
        <f t="shared" si="7"/>
        <v/>
      </c>
      <c r="M183" s="14"/>
      <c r="O183" s="18"/>
      <c r="P183"/>
      <c r="Q183"/>
      <c r="R183"/>
      <c r="V183" s="14"/>
      <c r="Y183"/>
      <c r="AB183" s="14"/>
      <c r="AF183"/>
    </row>
    <row r="184" spans="2:32" ht="27">
      <c r="B184" s="74">
        <f t="shared" si="6"/>
        <v>22</v>
      </c>
      <c r="C184" s="74" t="str">
        <f t="shared" si="4"/>
        <v>/* 22 */        "SÍ QUE ES CIERTO,",</v>
      </c>
      <c r="D184" s="73" t="str">
        <f t="shared" si="7"/>
        <v>SÍ QUE ES CIERTO,</v>
      </c>
      <c r="E184" s="55" t="str">
        <f t="shared" si="7"/>
        <v>Re</v>
      </c>
      <c r="F184" s="55" t="str">
        <f t="shared" si="7"/>
        <v>m</v>
      </c>
      <c r="G184" s="56" t="str">
        <f t="shared" si="7"/>
        <v>Mi</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"CRISTO HA RESUCITADO.",</v>
      </c>
      <c r="D185" s="72" t="str">
        <f t="shared" si="7"/>
        <v>CRISTO HA RESUCITADO.</v>
      </c>
      <c r="E185" s="53" t="str">
        <f t="shared" si="7"/>
        <v>Fa</v>
      </c>
      <c r="F185" s="53" t="str">
        <f t="shared" si="7"/>
        <v/>
      </c>
      <c r="G185" s="54" t="str">
        <f t="shared" si="7"/>
        <v>Mi</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"Y NOS PRECEDE EN GALILEA,",</v>
      </c>
      <c r="D186" s="73" t="str">
        <f t="shared" si="7"/>
        <v>Y NOS PRECEDE EN GALILEA,</v>
      </c>
      <c r="E186" s="55" t="str">
        <f t="shared" si="7"/>
        <v>Fa</v>
      </c>
      <c r="F186" s="55" t="str">
        <f t="shared" si="7"/>
        <v/>
      </c>
      <c r="G186" s="56" t="str">
        <f t="shared" si="7"/>
        <v>Mi</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NOS PRECEDE EN GALILEA.",</v>
      </c>
      <c r="D187" s="72" t="str">
        <f t="shared" si="7"/>
        <v>Y NOS PRECEDE EN GALILEA.</v>
      </c>
      <c r="E187" s="53" t="str">
        <f t="shared" si="7"/>
        <v>Fa</v>
      </c>
      <c r="F187" s="53" t="str">
        <f t="shared" si="7"/>
        <v/>
      </c>
      <c r="G187" s="54" t="str">
        <f t="shared" si="7"/>
        <v>Mi</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"Tú, Rey victorioso, danos tú la salvación.",</v>
      </c>
      <c r="D188" s="73" t="str">
        <f t="shared" si="7"/>
        <v>Tú, Rey victorioso, danos tú la salvación.</v>
      </c>
      <c r="E188" s="55" t="str">
        <f t="shared" si="7"/>
        <v>Fa</v>
      </c>
      <c r="F188" s="55" t="str">
        <f t="shared" si="7"/>
        <v/>
      </c>
      <c r="G188" s="56" t="str">
        <f t="shared" si="7"/>
        <v>Mi</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c>
      <c r="D189" s="72" t="str">
        <f t="shared" si="7"/>
        <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c>
      <c r="D190" s="73" t="str">
        <f t="shared" si="7"/>
        <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c>
      <c r="D191" s="72" t="str">
        <f t="shared" si="7"/>
        <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c>
      <c r="D192" s="73" t="str">
        <f t="shared" si="7"/>
        <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c>
      <c r="D193" s="72" t="str">
        <f t="shared" si="7"/>
        <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c>
      <c r="D194" s="73" t="str">
        <f t="shared" si="7"/>
        <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c>
      <c r="D195" s="72" t="str">
        <f t="shared" ref="D195:L210" si="8">IF(C35="","",C35)</f>
        <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c>
      <c r="D196" s="73" t="str">
        <f t="shared" si="8"/>
        <v/>
      </c>
      <c r="E196" s="55" t="str">
        <f t="shared" si="8"/>
        <v/>
      </c>
      <c r="F196" s="55" t="str">
        <f t="shared" si="8"/>
        <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c>
      <c r="D197" s="72" t="str">
        <f t="shared" si="8"/>
        <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c>
      <c r="D198" s="73" t="str">
        <f t="shared" si="8"/>
        <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c>
      <c r="D199" s="72" t="str">
        <f t="shared" si="8"/>
        <v/>
      </c>
      <c r="E199" s="53" t="str">
        <f t="shared" si="8"/>
        <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c>
      <c r="D200" s="73" t="str">
        <f t="shared" si="8"/>
        <v/>
      </c>
      <c r="E200" s="55" t="str">
        <f t="shared" si="8"/>
        <v/>
      </c>
      <c r="F200" s="55" t="str">
        <f t="shared" si="8"/>
        <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c>
      <c r="D201" s="72" t="str">
        <f t="shared" si="8"/>
        <v/>
      </c>
      <c r="E201" s="53" t="str">
        <f t="shared" si="8"/>
        <v/>
      </c>
      <c r="F201" s="53" t="str">
        <f t="shared" si="8"/>
        <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c>
      <c r="D202" s="73" t="str">
        <f t="shared" si="8"/>
        <v/>
      </c>
      <c r="E202" s="55" t="str">
        <f t="shared" si="8"/>
        <v/>
      </c>
      <c r="F202" s="55" t="str">
        <f t="shared" si="8"/>
        <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c>
      <c r="D203" s="72" t="str">
        <f t="shared" si="8"/>
        <v/>
      </c>
      <c r="E203" s="53" t="str">
        <f t="shared" si="8"/>
        <v/>
      </c>
      <c r="F203" s="53" t="str">
        <f t="shared" si="8"/>
        <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c>
      <c r="D204" s="73" t="str">
        <f t="shared" si="8"/>
        <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c>
      <c r="D205" s="72" t="str">
        <f t="shared" si="8"/>
        <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c>
      <c r="D206" s="73" t="str">
        <f t="shared" si="8"/>
        <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c>
      <c r="D207" s="72" t="str">
        <f t="shared" si="8"/>
        <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c>
      <c r="D208" s="73" t="str">
        <f t="shared" si="8"/>
        <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c>
      <c r="D209" s="72" t="str">
        <f t="shared" si="8"/>
        <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c>
      <c r="D210" s="73" t="str">
        <f t="shared" si="8"/>
        <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c>
      <c r="D211" s="72" t="str">
        <f t="shared" ref="D211:L226" si="9">IF(C51="","",C51)</f>
        <v/>
      </c>
      <c r="E211" s="53" t="str">
        <f t="shared" si="9"/>
        <v/>
      </c>
      <c r="F211" s="53" t="str">
        <f t="shared" si="9"/>
        <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c>
      <c r="D212" s="73" t="str">
        <f t="shared" si="9"/>
        <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c>
      <c r="D213" s="72" t="str">
        <f t="shared" si="9"/>
        <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c>
      <c r="D214" s="73" t="str">
        <f t="shared" si="9"/>
        <v/>
      </c>
      <c r="E214" s="55" t="str">
        <f t="shared" si="9"/>
        <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c>
      <c r="D215" s="72" t="str">
        <f t="shared" si="9"/>
        <v/>
      </c>
      <c r="E215" s="53" t="str">
        <f t="shared" si="9"/>
        <v/>
      </c>
      <c r="F215" s="53" t="str">
        <f t="shared" si="9"/>
        <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c>
      <c r="D216" s="73" t="str">
        <f t="shared" si="9"/>
        <v/>
      </c>
      <c r="E216" s="55" t="str">
        <f t="shared" si="9"/>
        <v/>
      </c>
      <c r="F216" s="55" t="str">
        <f t="shared" si="9"/>
        <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c>
      <c r="D217" s="72" t="str">
        <f t="shared" si="9"/>
        <v/>
      </c>
      <c r="E217" s="53" t="str">
        <f t="shared" si="9"/>
        <v/>
      </c>
      <c r="F217" s="53" t="str">
        <f t="shared" si="9"/>
        <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c>
      <c r="D218" s="73" t="str">
        <f t="shared" si="9"/>
        <v/>
      </c>
      <c r="E218" s="55" t="str">
        <f t="shared" si="9"/>
        <v/>
      </c>
      <c r="F218" s="55" t="str">
        <f t="shared" si="9"/>
        <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c>
      <c r="D219" s="72" t="str">
        <f t="shared" si="9"/>
        <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c>
      <c r="D220" s="73" t="str">
        <f t="shared" si="9"/>
        <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c>
      <c r="D221" s="72" t="str">
        <f t="shared" si="9"/>
        <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c>
      <c r="D222" s="73" t="str">
        <f t="shared" si="9"/>
        <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c>
      <c r="D223" s="72" t="str">
        <f t="shared" si="9"/>
        <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c>
      <c r="D224" s="73" t="str">
        <f t="shared" si="9"/>
        <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c>
      <c r="D225" s="72" t="str">
        <f t="shared" si="9"/>
        <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c>
      <c r="D226" s="73" t="str">
        <f t="shared" si="9"/>
        <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c>
      <c r="D227" s="72" t="str">
        <f t="shared" ref="D227:L242" si="11">IF(C67="","",C67)</f>
        <v/>
      </c>
      <c r="E227" s="53" t="str">
        <f t="shared" si="11"/>
        <v/>
      </c>
      <c r="F227" s="53" t="str">
        <f t="shared" si="11"/>
        <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c>
      <c r="D228" s="73" t="str">
        <f t="shared" si="11"/>
        <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c>
      <c r="D229" s="72" t="str">
        <f t="shared" si="11"/>
        <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c>
      <c r="D230" s="73" t="str">
        <f t="shared" si="11"/>
        <v/>
      </c>
      <c r="E230" s="55" t="str">
        <f t="shared" si="11"/>
        <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c>
      <c r="D231" s="72" t="str">
        <f t="shared" si="11"/>
        <v/>
      </c>
      <c r="E231" s="53" t="str">
        <f t="shared" si="11"/>
        <v/>
      </c>
      <c r="F231" s="53" t="str">
        <f t="shared" si="11"/>
        <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c>
      <c r="D232" s="73" t="str">
        <f t="shared" si="11"/>
        <v/>
      </c>
      <c r="E232" s="55" t="str">
        <f t="shared" si="11"/>
        <v/>
      </c>
      <c r="F232" s="55" t="str">
        <f t="shared" si="11"/>
        <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c>
      <c r="D233" s="72" t="str">
        <f t="shared" si="11"/>
        <v/>
      </c>
      <c r="E233" s="53" t="str">
        <f t="shared" si="11"/>
        <v/>
      </c>
      <c r="F233" s="53" t="str">
        <f t="shared" si="11"/>
        <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c>
      <c r="D234" s="73" t="str">
        <f t="shared" si="11"/>
        <v/>
      </c>
      <c r="E234" s="55" t="str">
        <f t="shared" si="11"/>
        <v/>
      </c>
      <c r="F234" s="55" t="str">
        <f t="shared" si="11"/>
        <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c>
      <c r="D235" s="72" t="str">
        <f t="shared" si="11"/>
        <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c>
      <c r="D236" s="73" t="str">
        <f t="shared" si="11"/>
        <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c>
      <c r="D237" s="72" t="str">
        <f t="shared" si="11"/>
        <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c>
      <c r="D238" s="73" t="str">
        <f t="shared" si="11"/>
        <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c>
      <c r="D239" s="72" t="str">
        <f t="shared" si="11"/>
        <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c>
      <c r="D240" s="73" t="str">
        <f t="shared" si="11"/>
        <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c>
      <c r="D241" s="72" t="str">
        <f t="shared" si="11"/>
        <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c>
      <c r="D242" s="73" t="str">
        <f t="shared" si="11"/>
        <v/>
      </c>
      <c r="E242" s="55" t="str">
        <f t="shared" si="11"/>
        <v/>
      </c>
      <c r="F242" s="55" t="str">
        <f t="shared" si="11"/>
        <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c>
      <c r="D243" s="72" t="str">
        <f t="shared" ref="D243:L258" si="13">IF(C83="","",C83)</f>
        <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c>
      <c r="D244" s="73" t="str">
        <f t="shared" si="13"/>
        <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c>
      <c r="D245" s="72" t="str">
        <f t="shared" si="13"/>
        <v/>
      </c>
      <c r="E245" s="53" t="str">
        <f t="shared" si="13"/>
        <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c>
      <c r="D246" s="73" t="str">
        <f t="shared" si="13"/>
        <v/>
      </c>
      <c r="E246" s="55" t="str">
        <f t="shared" si="13"/>
        <v/>
      </c>
      <c r="F246" s="55" t="str">
        <f t="shared" si="13"/>
        <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c>
      <c r="D247" s="72" t="str">
        <f t="shared" si="13"/>
        <v/>
      </c>
      <c r="E247" s="53" t="str">
        <f t="shared" si="13"/>
        <v/>
      </c>
      <c r="F247" s="53" t="str">
        <f t="shared" si="13"/>
        <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c>
      <c r="D248" s="73" t="str">
        <f t="shared" si="13"/>
        <v/>
      </c>
      <c r="E248" s="55" t="str">
        <f t="shared" si="13"/>
        <v/>
      </c>
      <c r="F248" s="55" t="str">
        <f t="shared" si="13"/>
        <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c>
      <c r="D249" s="72" t="str">
        <f t="shared" si="13"/>
        <v/>
      </c>
      <c r="E249" s="53" t="str">
        <f t="shared" si="13"/>
        <v/>
      </c>
      <c r="F249" s="53" t="str">
        <f t="shared" si="13"/>
        <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c>
      <c r="D250" s="73" t="str">
        <f t="shared" si="13"/>
        <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c>
      <c r="D251" s="72" t="str">
        <f t="shared" si="13"/>
        <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c>
      <c r="D252" s="73" t="str">
        <f t="shared" si="13"/>
        <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c>
      <c r="D253" s="72" t="str">
        <f t="shared" si="13"/>
        <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c>
      <c r="D254" s="73" t="str">
        <f t="shared" si="13"/>
        <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c>
      <c r="D255" s="72" t="str">
        <f t="shared" si="13"/>
        <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c>
      <c r="D256" s="73" t="str">
        <f t="shared" si="13"/>
        <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c>
      <c r="D257" s="72" t="str">
        <f t="shared" si="13"/>
        <v/>
      </c>
      <c r="E257" s="53" t="str">
        <f t="shared" si="13"/>
        <v/>
      </c>
      <c r="F257" s="53" t="str">
        <f t="shared" si="13"/>
        <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c>
      <c r="D258" s="73" t="str">
        <f t="shared" si="13"/>
        <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c>
      <c r="D259" s="72" t="str">
        <f t="shared" ref="D259:L263" si="14">IF(C99="","",C99)</f>
        <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c>
      <c r="D260" s="73" t="str">
        <f t="shared" si="14"/>
        <v/>
      </c>
      <c r="E260" s="55" t="str">
        <f t="shared" si="14"/>
        <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c>
      <c r="D261" s="72" t="str">
        <f t="shared" si="14"/>
        <v/>
      </c>
      <c r="E261" s="53" t="str">
        <f t="shared" si="14"/>
        <v/>
      </c>
      <c r="F261" s="53" t="str">
        <f t="shared" si="14"/>
        <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c>
      <c r="D262" s="73" t="str">
        <f t="shared" si="14"/>
        <v/>
      </c>
      <c r="E262" s="55" t="str">
        <f t="shared" si="14"/>
        <v/>
      </c>
      <c r="F262" s="55" t="str">
        <f t="shared" si="14"/>
        <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c>
      <c r="D263" s="72" t="str">
        <f t="shared" si="14"/>
        <v/>
      </c>
      <c r="E263" s="53" t="str">
        <f t="shared" si="14"/>
        <v/>
      </c>
      <c r="F263" s="53" t="str">
        <f t="shared" si="14"/>
        <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1" t="s">
        <v>1118</v>
      </c>
      <c r="F269" s="17" t="str">
        <f t="shared" ref="F269:F332" si="18">IF(E163="","",E163)</f>
        <v>La</v>
      </c>
      <c r="G269" s="29" t="s">
        <v>1119</v>
      </c>
      <c r="H269" s="17" t="str">
        <f>IF(F269="","","14")</f>
        <v>14</v>
      </c>
      <c r="I269" s="29" t="s">
        <v>1120</v>
      </c>
      <c r="J269" s="17" t="str">
        <f t="shared" ref="J269:J332" si="19">IF(F163="","",F163)</f>
        <v>m</v>
      </c>
      <c r="K269" s="51" t="str">
        <f>IF(F269&lt;&gt;"",IF(L269="",""")],","""), ac("""),"")</f>
        <v>"), ac("</v>
      </c>
      <c r="L269" s="32" t="str">
        <f t="shared" ref="L269:L332" si="20">IF(G163="","",G163)</f>
        <v>La</v>
      </c>
      <c r="M269" s="36" t="str">
        <f t="shared" ref="M269:M332" si="21">IF(L269="","",""",""")</f>
        <v>","</v>
      </c>
      <c r="N269" s="37" t="str">
        <f t="shared" ref="N269:N332" si="22">IF(L269="","","cp")</f>
        <v>cp</v>
      </c>
      <c r="O269" s="32" t="str">
        <f>IF(L269="","","90")</f>
        <v>90</v>
      </c>
      <c r="P269" s="34" t="str">
        <f t="shared" ref="P269:P332" si="23">IF(L269="","",""",""")</f>
        <v>","</v>
      </c>
      <c r="Q269" s="21">
        <f t="shared" ref="Q269:Q332" si="24">IF(H163="","",H163)</f>
        <v>7</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   [ac("", "cp0","")],</v>
      </c>
      <c r="D270" s="13" t="str">
        <f t="shared" si="17"/>
        <v>hay letras</v>
      </c>
      <c r="E270" s="51" t="s">
        <v>1118</v>
      </c>
      <c r="F270" s="20" t="str">
        <f t="shared" si="18"/>
        <v/>
      </c>
      <c r="G270" s="26" t="s">
        <v>1119</v>
      </c>
      <c r="H270" s="20" t="str">
        <f t="shared" ref="H270:H333" si="36">IF(F270="","","14")</f>
        <v/>
      </c>
      <c r="I270" s="26" t="s">
        <v>1120</v>
      </c>
      <c r="J270" s="20" t="str">
        <f t="shared" si="19"/>
        <v/>
      </c>
      <c r="K270" s="51" t="str">
        <f>IF(F270&lt;&gt;"",IF(L270="",""")],","""), ac("""),"")</f>
        <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"cp14","m"), ac("9","cp90","")],</v>
      </c>
      <c r="D271" s="13" t="str">
        <f t="shared" si="17"/>
        <v>hay letras</v>
      </c>
      <c r="E271" s="51" t="s">
        <v>1118</v>
      </c>
      <c r="F271" s="17" t="str">
        <f t="shared" si="18"/>
        <v>Re</v>
      </c>
      <c r="G271" s="29" t="s">
        <v>1119</v>
      </c>
      <c r="H271" s="17" t="str">
        <f t="shared" si="36"/>
        <v>14</v>
      </c>
      <c r="I271" s="29" t="s">
        <v>1120</v>
      </c>
      <c r="J271" s="17" t="str">
        <f t="shared" si="19"/>
        <v>m</v>
      </c>
      <c r="K271" s="51" t="str">
        <f t="shared" ref="K271:K334" si="43">IF(F271&lt;&gt;"",IF(L271="",""")],","""), ac("""),"")</f>
        <v>"), ac("</v>
      </c>
      <c r="L271" s="32">
        <f t="shared" si="20"/>
        <v>9</v>
      </c>
      <c r="M271" s="36" t="str">
        <f t="shared" si="21"/>
        <v>","</v>
      </c>
      <c r="N271" s="37" t="str">
        <f t="shared" si="22"/>
        <v>cp</v>
      </c>
      <c r="O271" s="32" t="str">
        <f t="shared" si="37"/>
        <v>90</v>
      </c>
      <c r="P271" s="34" t="str">
        <f t="shared" si="23"/>
        <v>","</v>
      </c>
      <c r="Q271" s="21" t="str">
        <f t="shared" si="24"/>
        <v/>
      </c>
      <c r="R271" s="51" t="str">
        <f t="shared" si="25"/>
        <v>")],</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[ac("Fa", "cp14","maj"), ac("7","cp90","Mi")],</v>
      </c>
      <c r="D272" s="13" t="str">
        <f t="shared" si="17"/>
        <v>hay letras</v>
      </c>
      <c r="E272" s="51" t="s">
        <v>1118</v>
      </c>
      <c r="F272" s="20" t="str">
        <f t="shared" si="18"/>
        <v>Fa</v>
      </c>
      <c r="G272" s="26" t="s">
        <v>1119</v>
      </c>
      <c r="H272" s="20" t="str">
        <f t="shared" si="36"/>
        <v>14</v>
      </c>
      <c r="I272" s="26" t="s">
        <v>1120</v>
      </c>
      <c r="J272" s="20" t="str">
        <f t="shared" si="19"/>
        <v>maj</v>
      </c>
      <c r="K272" s="51" t="str">
        <f t="shared" si="43"/>
        <v>"), ac("</v>
      </c>
      <c r="L272" s="33">
        <f t="shared" si="20"/>
        <v>7</v>
      </c>
      <c r="M272" s="38" t="str">
        <f t="shared" si="21"/>
        <v>","</v>
      </c>
      <c r="N272" s="39" t="str">
        <f t="shared" si="22"/>
        <v>cp</v>
      </c>
      <c r="O272" s="33" t="str">
        <f t="shared" si="37"/>
        <v>90</v>
      </c>
      <c r="P272" s="27" t="str">
        <f t="shared" si="23"/>
        <v>","</v>
      </c>
      <c r="Q272" s="22" t="str">
        <f t="shared" si="24"/>
        <v>Mi</v>
      </c>
      <c r="R272" s="51" t="str">
        <f t="shared" si="25"/>
        <v>")],</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[ac("Re", "cp","m"), ac("9","cp90","Fa")],</v>
      </c>
      <c r="D273" s="13" t="str">
        <f t="shared" si="17"/>
        <v>hay letras</v>
      </c>
      <c r="E273" s="51" t="s">
        <v>1118</v>
      </c>
      <c r="F273" s="17" t="str">
        <f t="shared" si="18"/>
        <v>Re</v>
      </c>
      <c r="G273" s="25" t="s">
        <v>1119</v>
      </c>
      <c r="H273" s="17"/>
      <c r="I273" s="25" t="s">
        <v>1120</v>
      </c>
      <c r="J273" s="17" t="str">
        <f t="shared" si="19"/>
        <v>m</v>
      </c>
      <c r="K273" s="51" t="str">
        <f t="shared" si="43"/>
        <v>"), ac("</v>
      </c>
      <c r="L273" s="32">
        <f t="shared" si="20"/>
        <v>9</v>
      </c>
      <c r="M273" s="36" t="str">
        <f t="shared" si="21"/>
        <v>","</v>
      </c>
      <c r="N273" s="37" t="str">
        <f t="shared" si="22"/>
        <v>cp</v>
      </c>
      <c r="O273" s="32" t="str">
        <f t="shared" si="37"/>
        <v>90</v>
      </c>
      <c r="P273" s="34" t="str">
        <f t="shared" si="23"/>
        <v>","</v>
      </c>
      <c r="Q273" s="21" t="str">
        <f t="shared" si="24"/>
        <v>Fa</v>
      </c>
      <c r="R273" s="51" t="str">
        <f t="shared" si="25"/>
        <v>")],</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[ac("Mi", "cp14","")],</v>
      </c>
      <c r="D274" s="13" t="str">
        <f t="shared" si="17"/>
        <v>hay letras</v>
      </c>
      <c r="E274" s="51" t="s">
        <v>1118</v>
      </c>
      <c r="F274" s="20" t="str">
        <f t="shared" si="18"/>
        <v>Mi</v>
      </c>
      <c r="G274" s="26" t="s">
        <v>1119</v>
      </c>
      <c r="H274" s="20" t="str">
        <f t="shared" si="36"/>
        <v>14</v>
      </c>
      <c r="I274" s="26" t="s">
        <v>1120</v>
      </c>
      <c r="J274" s="20" t="str">
        <f t="shared" si="19"/>
        <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[ac("La", "cp14","m"), ac("La","cp90","7")],</v>
      </c>
      <c r="D275" s="13" t="str">
        <f t="shared" si="17"/>
        <v>hay letras</v>
      </c>
      <c r="E275" s="51" t="s">
        <v>1118</v>
      </c>
      <c r="F275" s="17" t="str">
        <f t="shared" si="18"/>
        <v>La</v>
      </c>
      <c r="G275" s="25" t="s">
        <v>1119</v>
      </c>
      <c r="H275" s="17" t="str">
        <f t="shared" si="36"/>
        <v>14</v>
      </c>
      <c r="I275" s="25" t="s">
        <v>1120</v>
      </c>
      <c r="J275" s="17" t="str">
        <f t="shared" si="19"/>
        <v>m</v>
      </c>
      <c r="K275" s="51" t="str">
        <f t="shared" si="43"/>
        <v>"), ac("</v>
      </c>
      <c r="L275" s="32" t="str">
        <f t="shared" si="20"/>
        <v>La</v>
      </c>
      <c r="M275" s="36" t="str">
        <f t="shared" si="21"/>
        <v>","</v>
      </c>
      <c r="N275" s="37" t="str">
        <f t="shared" si="22"/>
        <v>cp</v>
      </c>
      <c r="O275" s="32" t="str">
        <f t="shared" si="37"/>
        <v>90</v>
      </c>
      <c r="P275" s="34" t="str">
        <f t="shared" si="23"/>
        <v>","</v>
      </c>
      <c r="Q275" s="21">
        <f t="shared" si="24"/>
        <v>7</v>
      </c>
      <c r="R275" s="51" t="str">
        <f t="shared" si="25"/>
        <v>")],</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[ac("Re", "cp14","m"), ac("9","cp90","")],</v>
      </c>
      <c r="D276" s="13" t="str">
        <f t="shared" si="17"/>
        <v>hay letras</v>
      </c>
      <c r="E276" s="51" t="s">
        <v>1118</v>
      </c>
      <c r="F276" s="20" t="str">
        <f t="shared" si="18"/>
        <v>Re</v>
      </c>
      <c r="G276" s="26" t="s">
        <v>1119</v>
      </c>
      <c r="H276" s="20" t="str">
        <f t="shared" si="36"/>
        <v>14</v>
      </c>
      <c r="I276" s="26" t="s">
        <v>1120</v>
      </c>
      <c r="J276" s="20" t="str">
        <f t="shared" si="19"/>
        <v>m</v>
      </c>
      <c r="K276" s="51" t="str">
        <f t="shared" si="43"/>
        <v>"), ac("</v>
      </c>
      <c r="L276" s="33">
        <f t="shared" si="20"/>
        <v>9</v>
      </c>
      <c r="M276" s="38" t="str">
        <f t="shared" si="21"/>
        <v>","</v>
      </c>
      <c r="N276" s="39" t="str">
        <f t="shared" si="22"/>
        <v>cp</v>
      </c>
      <c r="O276" s="33" t="str">
        <f t="shared" si="37"/>
        <v>90</v>
      </c>
      <c r="P276" s="27" t="str">
        <f t="shared" si="23"/>
        <v>","</v>
      </c>
      <c r="Q276" s="22" t="str">
        <f t="shared" si="24"/>
        <v/>
      </c>
      <c r="R276" s="51" t="str">
        <f t="shared" si="25"/>
        <v>")],</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[ac("Fa", "cp14","maj"), ac("7","cp90","Mi")],</v>
      </c>
      <c r="D277" s="13" t="str">
        <f t="shared" si="17"/>
        <v>hay letras</v>
      </c>
      <c r="E277" s="51" t="s">
        <v>1118</v>
      </c>
      <c r="F277" s="17" t="str">
        <f t="shared" si="18"/>
        <v>Fa</v>
      </c>
      <c r="G277" s="25" t="s">
        <v>1119</v>
      </c>
      <c r="H277" s="17" t="str">
        <f t="shared" si="36"/>
        <v>14</v>
      </c>
      <c r="I277" s="25" t="s">
        <v>1120</v>
      </c>
      <c r="J277" s="17" t="str">
        <f t="shared" si="19"/>
        <v>maj</v>
      </c>
      <c r="K277" s="51" t="str">
        <f t="shared" si="43"/>
        <v>"), ac("</v>
      </c>
      <c r="L277" s="32">
        <f t="shared" si="20"/>
        <v>7</v>
      </c>
      <c r="M277" s="36" t="str">
        <f t="shared" si="21"/>
        <v>","</v>
      </c>
      <c r="N277" s="37" t="str">
        <f t="shared" si="22"/>
        <v>cp</v>
      </c>
      <c r="O277" s="32" t="str">
        <f t="shared" si="37"/>
        <v>90</v>
      </c>
      <c r="P277" s="34" t="str">
        <f t="shared" si="23"/>
        <v>","</v>
      </c>
      <c r="Q277" s="21" t="str">
        <f t="shared" si="24"/>
        <v>Mi</v>
      </c>
      <c r="R277" s="51" t="str">
        <f t="shared" si="25"/>
        <v>")],</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[ac("Re", "cp14","m"), ac("9","cp90","Fa")],Mi</v>
      </c>
      <c r="D278" s="13" t="str">
        <f t="shared" si="17"/>
        <v>hay letras</v>
      </c>
      <c r="E278" s="51" t="s">
        <v>1118</v>
      </c>
      <c r="F278" s="20" t="str">
        <f t="shared" si="18"/>
        <v>Re</v>
      </c>
      <c r="G278" s="26" t="s">
        <v>1119</v>
      </c>
      <c r="H278" s="20" t="str">
        <f t="shared" si="36"/>
        <v>14</v>
      </c>
      <c r="I278" s="26" t="s">
        <v>1120</v>
      </c>
      <c r="J278" s="20" t="str">
        <f t="shared" si="19"/>
        <v>m</v>
      </c>
      <c r="K278" s="51" t="str">
        <f t="shared" si="43"/>
        <v>"), ac("</v>
      </c>
      <c r="L278" s="33">
        <f t="shared" si="20"/>
        <v>9</v>
      </c>
      <c r="M278" s="38" t="str">
        <f t="shared" si="21"/>
        <v>","</v>
      </c>
      <c r="N278" s="39" t="str">
        <f t="shared" si="22"/>
        <v>cp</v>
      </c>
      <c r="O278" s="33" t="str">
        <f t="shared" si="37"/>
        <v>90</v>
      </c>
      <c r="P278" s="27" t="str">
        <f t="shared" si="23"/>
        <v>","</v>
      </c>
      <c r="Q278" s="22" t="str">
        <f t="shared" si="24"/>
        <v>Fa</v>
      </c>
      <c r="R278" s="51" t="str">
        <f t="shared" si="25"/>
        <v>")],</v>
      </c>
      <c r="S278" s="20" t="str">
        <f t="shared" si="26"/>
        <v/>
      </c>
      <c r="T278" s="20" t="str">
        <f t="shared" si="27"/>
        <v/>
      </c>
      <c r="U278" s="20" t="str">
        <f t="shared" si="28"/>
        <v/>
      </c>
      <c r="V278" s="20" t="str">
        <f t="shared" si="29"/>
        <v/>
      </c>
      <c r="W278" s="20" t="str">
        <f t="shared" si="30"/>
        <v/>
      </c>
      <c r="X278" s="20" t="str">
        <f t="shared" si="31"/>
        <v>Mi</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[ac("La", "cp14","7")],</v>
      </c>
      <c r="D279" s="13" t="str">
        <f t="shared" si="17"/>
        <v>hay letras</v>
      </c>
      <c r="E279" s="51" t="s">
        <v>1118</v>
      </c>
      <c r="F279" s="17" t="str">
        <f t="shared" si="18"/>
        <v>La</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[ac("Fa", "cp14","maj"), ac("7","cp90","Mi")],</v>
      </c>
      <c r="D281" s="13" t="str">
        <f t="shared" si="17"/>
        <v>hay letras</v>
      </c>
      <c r="E281" s="51" t="s">
        <v>1118</v>
      </c>
      <c r="F281" s="17" t="str">
        <f t="shared" si="18"/>
        <v>Fa</v>
      </c>
      <c r="G281" s="25" t="s">
        <v>1119</v>
      </c>
      <c r="H281" s="17" t="str">
        <f t="shared" si="36"/>
        <v>14</v>
      </c>
      <c r="I281" s="25" t="s">
        <v>1120</v>
      </c>
      <c r="J281" s="17" t="str">
        <f t="shared" si="19"/>
        <v>maj</v>
      </c>
      <c r="K281" s="51" t="str">
        <f t="shared" si="43"/>
        <v>"), ac("</v>
      </c>
      <c r="L281" s="32">
        <f t="shared" si="20"/>
        <v>7</v>
      </c>
      <c r="M281" s="36" t="str">
        <f t="shared" si="21"/>
        <v>","</v>
      </c>
      <c r="N281" s="37" t="str">
        <f t="shared" si="22"/>
        <v>cp</v>
      </c>
      <c r="O281" s="32" t="str">
        <f t="shared" si="37"/>
        <v>90</v>
      </c>
      <c r="P281" s="34" t="str">
        <f t="shared" si="23"/>
        <v>","</v>
      </c>
      <c r="Q281" s="21" t="str">
        <f t="shared" si="24"/>
        <v>Mi</v>
      </c>
      <c r="R281" s="51" t="str">
        <f t="shared" si="25"/>
        <v>")],</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[ac("Re", "cp14","m"), ac("9","cp90","Fa")],Mi</v>
      </c>
      <c r="D282" s="13" t="str">
        <f t="shared" si="17"/>
        <v>hay letras</v>
      </c>
      <c r="E282" s="51" t="s">
        <v>1118</v>
      </c>
      <c r="F282" s="20" t="str">
        <f t="shared" si="18"/>
        <v>Re</v>
      </c>
      <c r="G282" s="26" t="s">
        <v>1119</v>
      </c>
      <c r="H282" s="20" t="str">
        <f t="shared" si="36"/>
        <v>14</v>
      </c>
      <c r="I282" s="26" t="s">
        <v>1120</v>
      </c>
      <c r="J282" s="20" t="str">
        <f t="shared" si="19"/>
        <v>m</v>
      </c>
      <c r="K282" s="51" t="str">
        <f t="shared" si="43"/>
        <v>"), ac("</v>
      </c>
      <c r="L282" s="33">
        <f t="shared" si="20"/>
        <v>9</v>
      </c>
      <c r="M282" s="38" t="str">
        <f t="shared" si="21"/>
        <v>","</v>
      </c>
      <c r="N282" s="39" t="str">
        <f t="shared" si="22"/>
        <v>cp</v>
      </c>
      <c r="O282" s="33" t="str">
        <f t="shared" si="37"/>
        <v>90</v>
      </c>
      <c r="P282" s="27" t="str">
        <f t="shared" si="23"/>
        <v>","</v>
      </c>
      <c r="Q282" s="22" t="str">
        <f t="shared" si="24"/>
        <v>Fa</v>
      </c>
      <c r="R282" s="51" t="str">
        <f t="shared" si="25"/>
        <v>")],</v>
      </c>
      <c r="S282" s="20" t="str">
        <f t="shared" si="26"/>
        <v/>
      </c>
      <c r="T282" s="20" t="str">
        <f t="shared" si="27"/>
        <v/>
      </c>
      <c r="U282" s="20" t="str">
        <f t="shared" si="28"/>
        <v/>
      </c>
      <c r="V282" s="20" t="str">
        <f t="shared" si="29"/>
        <v/>
      </c>
      <c r="W282" s="20" t="str">
        <f t="shared" si="30"/>
        <v/>
      </c>
      <c r="X282" s="20" t="str">
        <f t="shared" si="31"/>
        <v>Mi</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[ac("Fa", "cp14",""), ac("Mi","cp90","")],</v>
      </c>
      <c r="D283" s="13" t="str">
        <f t="shared" si="17"/>
        <v>hay letras</v>
      </c>
      <c r="E283" s="51" t="s">
        <v>1118</v>
      </c>
      <c r="F283" s="17" t="str">
        <f t="shared" si="18"/>
        <v>Fa</v>
      </c>
      <c r="G283" s="25" t="s">
        <v>1119</v>
      </c>
      <c r="H283" s="17" t="str">
        <f t="shared" si="36"/>
        <v>14</v>
      </c>
      <c r="I283" s="25" t="s">
        <v>1120</v>
      </c>
      <c r="J283" s="17" t="str">
        <f t="shared" si="19"/>
        <v/>
      </c>
      <c r="K283" s="51" t="str">
        <f t="shared" si="43"/>
        <v>"), ac("</v>
      </c>
      <c r="L283" s="32" t="str">
        <f t="shared" si="20"/>
        <v>Mi</v>
      </c>
      <c r="M283" s="36" t="str">
        <f t="shared" si="21"/>
        <v>","</v>
      </c>
      <c r="N283" s="37" t="str">
        <f t="shared" si="22"/>
        <v>cp</v>
      </c>
      <c r="O283" s="32" t="str">
        <f t="shared" si="37"/>
        <v>90</v>
      </c>
      <c r="P283" s="34" t="str">
        <f t="shared" si="23"/>
        <v>","</v>
      </c>
      <c r="Q283" s="21" t="str">
        <f t="shared" si="24"/>
        <v/>
      </c>
      <c r="R283" s="51" t="str">
        <f t="shared" si="25"/>
        <v>")],</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[ac("Fa", "cp14","")],</v>
      </c>
      <c r="D284" s="13" t="str">
        <f t="shared" si="17"/>
        <v>hay letras</v>
      </c>
      <c r="E284" s="51" t="s">
        <v>1118</v>
      </c>
      <c r="F284" s="20" t="str">
        <f t="shared" si="18"/>
        <v>Fa</v>
      </c>
      <c r="G284" s="26" t="s">
        <v>1119</v>
      </c>
      <c r="H284" s="20" t="str">
        <f t="shared" si="36"/>
        <v>14</v>
      </c>
      <c r="I284" s="26" t="s">
        <v>1120</v>
      </c>
      <c r="J284" s="20" t="str">
        <f t="shared" si="19"/>
        <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[ac("Mi", "cp14","")],</v>
      </c>
      <c r="D285" s="13" t="str">
        <f t="shared" si="17"/>
        <v>hay letras</v>
      </c>
      <c r="E285" s="51" t="s">
        <v>1118</v>
      </c>
      <c r="F285" s="17" t="str">
        <f t="shared" si="18"/>
        <v>Mi</v>
      </c>
      <c r="G285" s="25" t="s">
        <v>1119</v>
      </c>
      <c r="H285" s="17" t="str">
        <f t="shared" si="36"/>
        <v>14</v>
      </c>
      <c r="I285" s="25" t="s">
        <v>1120</v>
      </c>
      <c r="J285" s="17" t="str">
        <f t="shared" si="19"/>
        <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[ac("Fa", "cp14",""), ac("Mi","cp90","")],</v>
      </c>
      <c r="D286" s="13" t="str">
        <f t="shared" si="17"/>
        <v>hay letras</v>
      </c>
      <c r="E286" s="51" t="s">
        <v>1118</v>
      </c>
      <c r="F286" s="20" t="str">
        <f t="shared" si="18"/>
        <v>Fa</v>
      </c>
      <c r="G286" s="26" t="s">
        <v>1119</v>
      </c>
      <c r="H286" s="20" t="str">
        <f t="shared" si="36"/>
        <v>14</v>
      </c>
      <c r="I286" s="26" t="s">
        <v>1120</v>
      </c>
      <c r="J286" s="20" t="str">
        <f t="shared" si="19"/>
        <v/>
      </c>
      <c r="K286" s="51" t="str">
        <f t="shared" si="43"/>
        <v>"), ac("</v>
      </c>
      <c r="L286" s="33" t="str">
        <f t="shared" si="20"/>
        <v>Mi</v>
      </c>
      <c r="M286" s="38" t="str">
        <f t="shared" si="21"/>
        <v>","</v>
      </c>
      <c r="N286" s="39" t="str">
        <f t="shared" si="22"/>
        <v>cp</v>
      </c>
      <c r="O286" s="33" t="str">
        <f t="shared" si="37"/>
        <v>90</v>
      </c>
      <c r="P286" s="27" t="str">
        <f t="shared" si="23"/>
        <v>","</v>
      </c>
      <c r="Q286" s="22" t="str">
        <f t="shared" si="24"/>
        <v/>
      </c>
      <c r="R286" s="51" t="str">
        <f t="shared" si="25"/>
        <v>")],</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[ac("Fa", "cp14",""), ac("Mi","cp90","")],</v>
      </c>
      <c r="D287" s="13" t="str">
        <f t="shared" si="17"/>
        <v>hay letras</v>
      </c>
      <c r="E287" s="51" t="s">
        <v>1118</v>
      </c>
      <c r="F287" s="17" t="str">
        <f t="shared" si="18"/>
        <v>Fa</v>
      </c>
      <c r="G287" s="25" t="s">
        <v>1119</v>
      </c>
      <c r="H287" s="17" t="str">
        <f t="shared" si="36"/>
        <v>14</v>
      </c>
      <c r="I287" s="25" t="s">
        <v>1120</v>
      </c>
      <c r="J287" s="17" t="str">
        <f t="shared" si="19"/>
        <v/>
      </c>
      <c r="K287" s="51" t="str">
        <f t="shared" si="43"/>
        <v>"), ac("</v>
      </c>
      <c r="L287" s="32" t="str">
        <f t="shared" si="20"/>
        <v>Mi</v>
      </c>
      <c r="M287" s="36" t="str">
        <f t="shared" si="21"/>
        <v>","</v>
      </c>
      <c r="N287" s="37" t="str">
        <f t="shared" si="22"/>
        <v>cp</v>
      </c>
      <c r="O287" s="32" t="str">
        <f t="shared" si="37"/>
        <v>90</v>
      </c>
      <c r="P287" s="34" t="str">
        <f t="shared" si="23"/>
        <v>","</v>
      </c>
      <c r="Q287" s="21" t="str">
        <f t="shared" si="24"/>
        <v/>
      </c>
      <c r="R287" s="51" t="str">
        <f t="shared" si="25"/>
        <v>")],</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[ac("Re", "cp14","m"), ac("Mi","cp90","")],</v>
      </c>
      <c r="D288" s="13" t="str">
        <f t="shared" si="17"/>
        <v>hay letras</v>
      </c>
      <c r="E288" s="51" t="s">
        <v>1118</v>
      </c>
      <c r="F288" s="20" t="str">
        <f t="shared" si="18"/>
        <v>Re</v>
      </c>
      <c r="G288" s="26" t="s">
        <v>1119</v>
      </c>
      <c r="H288" s="20" t="str">
        <f t="shared" si="36"/>
        <v>14</v>
      </c>
      <c r="I288" s="26" t="s">
        <v>1120</v>
      </c>
      <c r="J288" s="20" t="str">
        <f t="shared" si="19"/>
        <v>m</v>
      </c>
      <c r="K288" s="51" t="str">
        <f t="shared" si="43"/>
        <v>"), ac("</v>
      </c>
      <c r="L288" s="33" t="str">
        <f t="shared" si="20"/>
        <v>Mi</v>
      </c>
      <c r="M288" s="38" t="str">
        <f t="shared" si="21"/>
        <v>","</v>
      </c>
      <c r="N288" s="39" t="str">
        <f t="shared" si="22"/>
        <v>cp</v>
      </c>
      <c r="O288" s="33" t="str">
        <f t="shared" si="37"/>
        <v>90</v>
      </c>
      <c r="P288" s="27" t="str">
        <f t="shared" si="23"/>
        <v>","</v>
      </c>
      <c r="Q288" s="22" t="str">
        <f t="shared" si="24"/>
        <v/>
      </c>
      <c r="R288" s="51" t="str">
        <f t="shared" si="25"/>
        <v>")],</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[ac("Fa", "cp14","maj"), ac("7","cp90","Fa")],Mi</v>
      </c>
      <c r="D289" s="13" t="str">
        <f t="shared" si="17"/>
        <v>hay letras</v>
      </c>
      <c r="E289" s="51" t="s">
        <v>1118</v>
      </c>
      <c r="F289" s="17" t="str">
        <f t="shared" si="18"/>
        <v>Fa</v>
      </c>
      <c r="G289" s="25" t="s">
        <v>1119</v>
      </c>
      <c r="H289" s="17" t="str">
        <f t="shared" si="36"/>
        <v>14</v>
      </c>
      <c r="I289" s="25" t="s">
        <v>1120</v>
      </c>
      <c r="J289" s="17" t="str">
        <f t="shared" si="19"/>
        <v>maj</v>
      </c>
      <c r="K289" s="51" t="str">
        <f t="shared" si="43"/>
        <v>"), ac("</v>
      </c>
      <c r="L289" s="32">
        <f t="shared" si="20"/>
        <v>7</v>
      </c>
      <c r="M289" s="36" t="str">
        <f t="shared" si="21"/>
        <v>","</v>
      </c>
      <c r="N289" s="37" t="str">
        <f t="shared" si="22"/>
        <v>cp</v>
      </c>
      <c r="O289" s="32" t="str">
        <f t="shared" si="37"/>
        <v>90</v>
      </c>
      <c r="P289" s="34" t="str">
        <f t="shared" si="23"/>
        <v>","</v>
      </c>
      <c r="Q289" s="21" t="str">
        <f t="shared" si="24"/>
        <v>Fa</v>
      </c>
      <c r="R289" s="51" t="str">
        <f t="shared" si="25"/>
        <v>")],</v>
      </c>
      <c r="S289" s="17" t="str">
        <f t="shared" si="26"/>
        <v/>
      </c>
      <c r="T289" s="17" t="str">
        <f t="shared" si="27"/>
        <v/>
      </c>
      <c r="U289" s="17" t="str">
        <f t="shared" si="28"/>
        <v/>
      </c>
      <c r="V289" s="17" t="str">
        <f t="shared" si="29"/>
        <v/>
      </c>
      <c r="W289" s="17" t="str">
        <f t="shared" si="30"/>
        <v/>
      </c>
      <c r="X289" s="17" t="str">
        <f t="shared" si="31"/>
        <v>Mi</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[ac("Re", "cp14","m"), ac("Mi","cp90","")],</v>
      </c>
      <c r="D290" s="13" t="str">
        <f t="shared" si="17"/>
        <v>hay letras</v>
      </c>
      <c r="E290" s="51" t="s">
        <v>1118</v>
      </c>
      <c r="F290" s="20" t="str">
        <f t="shared" si="18"/>
        <v>Re</v>
      </c>
      <c r="G290" s="26" t="s">
        <v>1119</v>
      </c>
      <c r="H290" s="20" t="str">
        <f t="shared" si="36"/>
        <v>14</v>
      </c>
      <c r="I290" s="26" t="s">
        <v>1120</v>
      </c>
      <c r="J290" s="20" t="str">
        <f t="shared" si="19"/>
        <v>m</v>
      </c>
      <c r="K290" s="51" t="str">
        <f t="shared" si="43"/>
        <v>"), ac("</v>
      </c>
      <c r="L290" s="33" t="str">
        <f t="shared" si="20"/>
        <v>Mi</v>
      </c>
      <c r="M290" s="38" t="str">
        <f t="shared" si="21"/>
        <v>","</v>
      </c>
      <c r="N290" s="39" t="str">
        <f t="shared" si="22"/>
        <v>cp</v>
      </c>
      <c r="O290" s="33" t="str">
        <f t="shared" si="37"/>
        <v>90</v>
      </c>
      <c r="P290" s="27" t="str">
        <f t="shared" si="23"/>
        <v>","</v>
      </c>
      <c r="Q290" s="22" t="str">
        <f t="shared" si="24"/>
        <v/>
      </c>
      <c r="R290" s="51" t="str">
        <f t="shared" si="25"/>
        <v>")],</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[ac("Fa", "cp14",""), ac("Mi","cp90","")],</v>
      </c>
      <c r="D291" s="13" t="str">
        <f t="shared" si="17"/>
        <v>hay letras</v>
      </c>
      <c r="E291" s="51" t="s">
        <v>1118</v>
      </c>
      <c r="F291" s="17" t="str">
        <f t="shared" si="18"/>
        <v>Fa</v>
      </c>
      <c r="G291" s="25" t="s">
        <v>1119</v>
      </c>
      <c r="H291" s="17" t="str">
        <f t="shared" si="36"/>
        <v>14</v>
      </c>
      <c r="I291" s="25" t="s">
        <v>1120</v>
      </c>
      <c r="J291" s="17" t="str">
        <f t="shared" si="19"/>
        <v/>
      </c>
      <c r="K291" s="51" t="str">
        <f t="shared" si="43"/>
        <v>"), ac("</v>
      </c>
      <c r="L291" s="32" t="str">
        <f t="shared" si="20"/>
        <v>Mi</v>
      </c>
      <c r="M291" s="36" t="str">
        <f t="shared" si="21"/>
        <v>","</v>
      </c>
      <c r="N291" s="37" t="str">
        <f t="shared" si="22"/>
        <v>cp</v>
      </c>
      <c r="O291" s="32" t="str">
        <f t="shared" si="37"/>
        <v>90</v>
      </c>
      <c r="P291" s="34" t="str">
        <f t="shared" si="23"/>
        <v>","</v>
      </c>
      <c r="Q291" s="21" t="str">
        <f t="shared" si="24"/>
        <v/>
      </c>
      <c r="R291" s="51" t="str">
        <f t="shared" si="25"/>
        <v>")],</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[ac("Fa", "cp14",""), ac("Mi","cp90","")],</v>
      </c>
      <c r="D292" s="13" t="str">
        <f t="shared" si="17"/>
        <v>hay letras</v>
      </c>
      <c r="E292" s="51" t="s">
        <v>1118</v>
      </c>
      <c r="F292" s="20" t="str">
        <f t="shared" si="18"/>
        <v>Fa</v>
      </c>
      <c r="G292" s="26" t="s">
        <v>1119</v>
      </c>
      <c r="H292" s="20" t="str">
        <f t="shared" si="36"/>
        <v>14</v>
      </c>
      <c r="I292" s="26" t="s">
        <v>1120</v>
      </c>
      <c r="J292" s="20" t="str">
        <f t="shared" si="19"/>
        <v/>
      </c>
      <c r="K292" s="51" t="str">
        <f t="shared" si="43"/>
        <v>"), ac("</v>
      </c>
      <c r="L292" s="33" t="str">
        <f t="shared" si="20"/>
        <v>Mi</v>
      </c>
      <c r="M292" s="38" t="str">
        <f t="shared" si="21"/>
        <v>","</v>
      </c>
      <c r="N292" s="39" t="str">
        <f t="shared" si="22"/>
        <v>cp</v>
      </c>
      <c r="O292" s="33" t="str">
        <f t="shared" si="37"/>
        <v>90</v>
      </c>
      <c r="P292" s="27" t="str">
        <f t="shared" si="23"/>
        <v>","</v>
      </c>
      <c r="Q292" s="22" t="str">
        <f t="shared" si="24"/>
        <v/>
      </c>
      <c r="R292" s="51" t="str">
        <f t="shared" si="25"/>
        <v>")],</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[ac("Fa", "cp14",""), ac("Mi","cp90","")],</v>
      </c>
      <c r="D293" s="13" t="str">
        <f t="shared" si="17"/>
        <v>hay letras</v>
      </c>
      <c r="E293" s="51" t="s">
        <v>1118</v>
      </c>
      <c r="F293" s="17" t="str">
        <f t="shared" si="18"/>
        <v>Fa</v>
      </c>
      <c r="G293" s="25" t="s">
        <v>1119</v>
      </c>
      <c r="H293" s="17" t="str">
        <f t="shared" si="36"/>
        <v>14</v>
      </c>
      <c r="I293" s="25" t="s">
        <v>1120</v>
      </c>
      <c r="J293" s="17" t="str">
        <f t="shared" si="19"/>
        <v/>
      </c>
      <c r="K293" s="51" t="str">
        <f t="shared" si="43"/>
        <v>"), ac("</v>
      </c>
      <c r="L293" s="32" t="str">
        <f t="shared" si="20"/>
        <v>Mi</v>
      </c>
      <c r="M293" s="36" t="str">
        <f t="shared" si="21"/>
        <v>","</v>
      </c>
      <c r="N293" s="37" t="str">
        <f t="shared" si="22"/>
        <v>cp</v>
      </c>
      <c r="O293" s="32" t="str">
        <f t="shared" si="37"/>
        <v>90</v>
      </c>
      <c r="P293" s="34" t="str">
        <f t="shared" si="23"/>
        <v>","</v>
      </c>
      <c r="Q293" s="21" t="str">
        <f t="shared" si="24"/>
        <v/>
      </c>
      <c r="R293" s="51" t="str">
        <f t="shared" si="25"/>
        <v>")],</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[ac("Fa", "cp14",""), ac("Mi","cp90","")],</v>
      </c>
      <c r="D294" s="13" t="str">
        <f t="shared" si="17"/>
        <v>hay letras</v>
      </c>
      <c r="E294" s="51" t="s">
        <v>1118</v>
      </c>
      <c r="F294" s="20" t="str">
        <f t="shared" si="18"/>
        <v>Fa</v>
      </c>
      <c r="G294" s="26" t="s">
        <v>1119</v>
      </c>
      <c r="H294" s="20" t="str">
        <f t="shared" si="36"/>
        <v>14</v>
      </c>
      <c r="I294" s="26" t="s">
        <v>1120</v>
      </c>
      <c r="J294" s="20" t="str">
        <f t="shared" si="19"/>
        <v/>
      </c>
      <c r="K294" s="51" t="str">
        <f t="shared" si="43"/>
        <v>"), ac("</v>
      </c>
      <c r="L294" s="33" t="str">
        <f t="shared" si="20"/>
        <v>Mi</v>
      </c>
      <c r="M294" s="38" t="str">
        <f t="shared" si="21"/>
        <v>","</v>
      </c>
      <c r="N294" s="39" t="str">
        <f t="shared" si="22"/>
        <v>cp</v>
      </c>
      <c r="O294" s="33" t="str">
        <f t="shared" si="37"/>
        <v>90</v>
      </c>
      <c r="P294" s="27" t="str">
        <f t="shared" si="23"/>
        <v>","</v>
      </c>
      <c r="Q294" s="22" t="str">
        <f t="shared" si="24"/>
        <v/>
      </c>
      <c r="R294" s="51" t="str">
        <f t="shared" si="25"/>
        <v>")],</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c>
      <c r="D295" s="13" t="str">
        <f t="shared" si="17"/>
        <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c>
      <c r="D296" s="13" t="str">
        <f t="shared" si="17"/>
        <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c>
      <c r="D297" s="13" t="str">
        <f t="shared" si="17"/>
        <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c>
      <c r="D298" s="13" t="str">
        <f t="shared" si="17"/>
        <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c>
      <c r="D299" s="13" t="str">
        <f t="shared" si="17"/>
        <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c>
      <c r="D300" s="13" t="str">
        <f t="shared" si="17"/>
        <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c>
      <c r="D301" s="13" t="str">
        <f t="shared" si="17"/>
        <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c>
      <c r="D302" s="13" t="str">
        <f t="shared" si="17"/>
        <v/>
      </c>
      <c r="E302" s="51" t="s">
        <v>1118</v>
      </c>
      <c r="F302" s="20" t="str">
        <f t="shared" si="18"/>
        <v/>
      </c>
      <c r="G302" s="26" t="s">
        <v>1119</v>
      </c>
      <c r="H302" s="20" t="str">
        <f t="shared" si="36"/>
        <v/>
      </c>
      <c r="I302" s="26" t="s">
        <v>1120</v>
      </c>
      <c r="J302" s="20" t="str">
        <f t="shared" si="19"/>
        <v/>
      </c>
      <c r="K302" s="51" t="str">
        <f t="shared" si="43"/>
        <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c>
      <c r="D303" s="13" t="str">
        <f t="shared" si="17"/>
        <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c>
      <c r="D304" s="13" t="str">
        <f t="shared" si="17"/>
        <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c>
      <c r="D305" s="13" t="str">
        <f t="shared" si="17"/>
        <v/>
      </c>
      <c r="E305" s="51" t="s">
        <v>1118</v>
      </c>
      <c r="F305" s="17" t="str">
        <f t="shared" si="18"/>
        <v/>
      </c>
      <c r="G305" s="25" t="s">
        <v>1119</v>
      </c>
      <c r="H305" s="17" t="str">
        <f t="shared" si="36"/>
        <v/>
      </c>
      <c r="I305" s="25" t="s">
        <v>1120</v>
      </c>
      <c r="J305" s="17" t="str">
        <f t="shared" si="19"/>
        <v/>
      </c>
      <c r="K305" s="51" t="str">
        <f t="shared" si="43"/>
        <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c>
      <c r="D306" s="13" t="str">
        <f t="shared" si="17"/>
        <v/>
      </c>
      <c r="E306" s="51" t="s">
        <v>1118</v>
      </c>
      <c r="F306" s="20" t="str">
        <f t="shared" si="18"/>
        <v/>
      </c>
      <c r="G306" s="26" t="s">
        <v>1119</v>
      </c>
      <c r="H306" s="20" t="str">
        <f t="shared" si="36"/>
        <v/>
      </c>
      <c r="I306" s="26" t="s">
        <v>1120</v>
      </c>
      <c r="J306" s="20" t="str">
        <f t="shared" si="19"/>
        <v/>
      </c>
      <c r="K306" s="51" t="str">
        <f t="shared" si="43"/>
        <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c>
      <c r="D307" s="13" t="str">
        <f t="shared" si="17"/>
        <v/>
      </c>
      <c r="E307" s="51" t="s">
        <v>1118</v>
      </c>
      <c r="F307" s="17" t="str">
        <f t="shared" si="18"/>
        <v/>
      </c>
      <c r="G307" s="25" t="s">
        <v>1119</v>
      </c>
      <c r="H307" s="17" t="str">
        <f t="shared" si="36"/>
        <v/>
      </c>
      <c r="I307" s="25" t="s">
        <v>1120</v>
      </c>
      <c r="J307" s="17" t="str">
        <f t="shared" si="19"/>
        <v/>
      </c>
      <c r="K307" s="51" t="str">
        <f t="shared" si="43"/>
        <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c>
      <c r="D308" s="13" t="str">
        <f t="shared" si="17"/>
        <v/>
      </c>
      <c r="E308" s="51" t="s">
        <v>1118</v>
      </c>
      <c r="F308" s="20" t="str">
        <f t="shared" si="18"/>
        <v/>
      </c>
      <c r="G308" s="26" t="s">
        <v>1119</v>
      </c>
      <c r="H308" s="20" t="str">
        <f t="shared" si="36"/>
        <v/>
      </c>
      <c r="I308" s="26" t="s">
        <v>1120</v>
      </c>
      <c r="J308" s="20" t="str">
        <f t="shared" si="19"/>
        <v/>
      </c>
      <c r="K308" s="51" t="str">
        <f t="shared" si="43"/>
        <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c>
      <c r="D309" s="13" t="str">
        <f t="shared" si="17"/>
        <v/>
      </c>
      <c r="E309" s="51" t="s">
        <v>1118</v>
      </c>
      <c r="F309" s="17" t="str">
        <f t="shared" si="18"/>
        <v/>
      </c>
      <c r="G309" s="25" t="s">
        <v>1119</v>
      </c>
      <c r="H309" s="17" t="str">
        <f t="shared" si="36"/>
        <v/>
      </c>
      <c r="I309" s="25" t="s">
        <v>1120</v>
      </c>
      <c r="J309" s="17" t="str">
        <f t="shared" si="19"/>
        <v/>
      </c>
      <c r="K309" s="51" t="str">
        <f t="shared" si="43"/>
        <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c>
      <c r="D310" s="13" t="str">
        <f t="shared" si="17"/>
        <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c>
      <c r="D311" s="13" t="str">
        <f t="shared" si="17"/>
        <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c>
      <c r="D312" s="13" t="str">
        <f t="shared" si="17"/>
        <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c>
      <c r="D313" s="13" t="str">
        <f t="shared" si="17"/>
        <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c>
      <c r="D314" s="13" t="str">
        <f t="shared" si="17"/>
        <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c>
      <c r="D315" s="13" t="str">
        <f t="shared" si="17"/>
        <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c>
      <c r="D316" s="13" t="str">
        <f t="shared" si="17"/>
        <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c>
      <c r="D317" s="13" t="str">
        <f t="shared" si="17"/>
        <v/>
      </c>
      <c r="E317" s="51" t="s">
        <v>1118</v>
      </c>
      <c r="F317" s="17" t="str">
        <f t="shared" si="18"/>
        <v/>
      </c>
      <c r="G317" s="25" t="s">
        <v>1119</v>
      </c>
      <c r="H317" s="17" t="str">
        <f t="shared" si="36"/>
        <v/>
      </c>
      <c r="I317" s="25" t="s">
        <v>1120</v>
      </c>
      <c r="J317" s="17" t="str">
        <f t="shared" si="19"/>
        <v/>
      </c>
      <c r="K317" s="51" t="str">
        <f t="shared" si="43"/>
        <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c>
      <c r="D318" s="13" t="str">
        <f t="shared" si="17"/>
        <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c>
      <c r="D319" s="13" t="str">
        <f t="shared" si="17"/>
        <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c>
      <c r="D320" s="13" t="str">
        <f t="shared" si="17"/>
        <v/>
      </c>
      <c r="E320" s="51" t="s">
        <v>1118</v>
      </c>
      <c r="F320" s="20" t="str">
        <f t="shared" si="18"/>
        <v/>
      </c>
      <c r="G320" s="26" t="s">
        <v>1119</v>
      </c>
      <c r="H320" s="20" t="str">
        <f t="shared" si="36"/>
        <v/>
      </c>
      <c r="I320" s="26" t="s">
        <v>1120</v>
      </c>
      <c r="J320" s="20" t="str">
        <f t="shared" si="19"/>
        <v/>
      </c>
      <c r="K320" s="51" t="str">
        <f t="shared" si="43"/>
        <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c>
      <c r="D321" s="13" t="str">
        <f t="shared" si="17"/>
        <v/>
      </c>
      <c r="E321" s="51" t="s">
        <v>1118</v>
      </c>
      <c r="F321" s="17" t="str">
        <f t="shared" si="18"/>
        <v/>
      </c>
      <c r="G321" s="25" t="s">
        <v>1119</v>
      </c>
      <c r="H321" s="17" t="str">
        <f t="shared" si="36"/>
        <v/>
      </c>
      <c r="I321" s="25" t="s">
        <v>1120</v>
      </c>
      <c r="J321" s="17" t="str">
        <f t="shared" si="19"/>
        <v/>
      </c>
      <c r="K321" s="51" t="str">
        <f t="shared" si="43"/>
        <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c>
      <c r="D322" s="13" t="str">
        <f t="shared" si="17"/>
        <v/>
      </c>
      <c r="E322" s="51" t="s">
        <v>1118</v>
      </c>
      <c r="F322" s="20" t="str">
        <f t="shared" si="18"/>
        <v/>
      </c>
      <c r="G322" s="26" t="s">
        <v>1119</v>
      </c>
      <c r="H322" s="20" t="str">
        <f t="shared" si="36"/>
        <v/>
      </c>
      <c r="I322" s="26" t="s">
        <v>1120</v>
      </c>
      <c r="J322" s="20" t="str">
        <f t="shared" si="19"/>
        <v/>
      </c>
      <c r="K322" s="51" t="str">
        <f t="shared" si="43"/>
        <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c>
      <c r="D323" s="13" t="str">
        <f t="shared" si="17"/>
        <v/>
      </c>
      <c r="E323" s="51" t="s">
        <v>1118</v>
      </c>
      <c r="F323" s="17" t="str">
        <f t="shared" si="18"/>
        <v/>
      </c>
      <c r="G323" s="25" t="s">
        <v>1119</v>
      </c>
      <c r="H323" s="17" t="str">
        <f t="shared" si="36"/>
        <v/>
      </c>
      <c r="I323" s="25" t="s">
        <v>1120</v>
      </c>
      <c r="J323" s="17" t="str">
        <f t="shared" si="19"/>
        <v/>
      </c>
      <c r="K323" s="51" t="str">
        <f t="shared" si="43"/>
        <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c>
      <c r="D324" s="13" t="str">
        <f t="shared" si="17"/>
        <v/>
      </c>
      <c r="E324" s="51" t="s">
        <v>1118</v>
      </c>
      <c r="F324" s="20" t="str">
        <f t="shared" si="18"/>
        <v/>
      </c>
      <c r="G324" s="26" t="s">
        <v>1119</v>
      </c>
      <c r="H324" s="20" t="str">
        <f t="shared" si="36"/>
        <v/>
      </c>
      <c r="I324" s="26" t="s">
        <v>1120</v>
      </c>
      <c r="J324" s="20" t="str">
        <f t="shared" si="19"/>
        <v/>
      </c>
      <c r="K324" s="51" t="str">
        <f t="shared" si="43"/>
        <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c>
      <c r="D325" s="13" t="str">
        <f t="shared" si="17"/>
        <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c>
      <c r="D326" s="13" t="str">
        <f t="shared" si="17"/>
        <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c>
      <c r="D327" s="13" t="str">
        <f t="shared" si="17"/>
        <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c>
      <c r="D328" s="13" t="str">
        <f t="shared" si="17"/>
        <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c>
      <c r="D329" s="13" t="str">
        <f t="shared" si="17"/>
        <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c>
      <c r="D330" s="13" t="str">
        <f t="shared" si="17"/>
        <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c>
      <c r="D331" s="13" t="str">
        <f t="shared" si="17"/>
        <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c>
      <c r="D332" s="13" t="str">
        <f t="shared" si="17"/>
        <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c>
      <c r="D333" s="13" t="str">
        <f t="shared" ref="D333:D369" si="46">IF(D227="","","hay letras")</f>
        <v/>
      </c>
      <c r="E333" s="51" t="s">
        <v>1118</v>
      </c>
      <c r="F333" s="17" t="str">
        <f t="shared" ref="F333:F369" si="47">IF(E227="","",E227)</f>
        <v/>
      </c>
      <c r="G333" s="25" t="s">
        <v>1119</v>
      </c>
      <c r="H333" s="17" t="str">
        <f t="shared" si="36"/>
        <v/>
      </c>
      <c r="I333" s="25" t="s">
        <v>1120</v>
      </c>
      <c r="J333" s="17" t="str">
        <f t="shared" ref="J333:J369" si="48">IF(F227="","",F227)</f>
        <v/>
      </c>
      <c r="K333" s="51" t="str">
        <f t="shared" si="43"/>
        <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c>
      <c r="D334" s="13" t="str">
        <f t="shared" si="46"/>
        <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c>
      <c r="D335" s="13" t="str">
        <f t="shared" si="46"/>
        <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c>
      <c r="D336" s="13" t="str">
        <f t="shared" si="46"/>
        <v/>
      </c>
      <c r="E336" s="51" t="s">
        <v>1118</v>
      </c>
      <c r="F336" s="20" t="str">
        <f t="shared" si="47"/>
        <v/>
      </c>
      <c r="G336" s="26" t="s">
        <v>1119</v>
      </c>
      <c r="H336" s="20" t="str">
        <f t="shared" si="65"/>
        <v/>
      </c>
      <c r="I336" s="26" t="s">
        <v>1120</v>
      </c>
      <c r="J336" s="20" t="str">
        <f t="shared" si="48"/>
        <v/>
      </c>
      <c r="K336" s="51" t="str">
        <f t="shared" si="72"/>
        <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c>
      <c r="D337" s="13" t="str">
        <f t="shared" si="46"/>
        <v/>
      </c>
      <c r="E337" s="51" t="s">
        <v>1118</v>
      </c>
      <c r="F337" s="17" t="str">
        <f t="shared" si="47"/>
        <v/>
      </c>
      <c r="G337" s="25" t="s">
        <v>1119</v>
      </c>
      <c r="H337" s="17" t="str">
        <f t="shared" si="65"/>
        <v/>
      </c>
      <c r="I337" s="25" t="s">
        <v>1120</v>
      </c>
      <c r="J337" s="17" t="str">
        <f t="shared" si="48"/>
        <v/>
      </c>
      <c r="K337" s="51" t="str">
        <f t="shared" si="72"/>
        <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c>
      <c r="D338" s="13" t="str">
        <f t="shared" si="46"/>
        <v/>
      </c>
      <c r="E338" s="51" t="s">
        <v>1118</v>
      </c>
      <c r="F338" s="20" t="str">
        <f t="shared" si="47"/>
        <v/>
      </c>
      <c r="G338" s="26" t="s">
        <v>1119</v>
      </c>
      <c r="H338" s="20" t="str">
        <f t="shared" si="65"/>
        <v/>
      </c>
      <c r="I338" s="26" t="s">
        <v>1120</v>
      </c>
      <c r="J338" s="20" t="str">
        <f t="shared" si="48"/>
        <v/>
      </c>
      <c r="K338" s="51" t="str">
        <f t="shared" si="72"/>
        <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c>
      <c r="D339" s="13" t="str">
        <f t="shared" si="46"/>
        <v/>
      </c>
      <c r="E339" s="51" t="s">
        <v>1118</v>
      </c>
      <c r="F339" s="17" t="str">
        <f t="shared" si="47"/>
        <v/>
      </c>
      <c r="G339" s="25" t="s">
        <v>1119</v>
      </c>
      <c r="H339" s="17" t="str">
        <f t="shared" si="65"/>
        <v/>
      </c>
      <c r="I339" s="25" t="s">
        <v>1120</v>
      </c>
      <c r="J339" s="17" t="str">
        <f t="shared" si="48"/>
        <v/>
      </c>
      <c r="K339" s="51" t="str">
        <f t="shared" si="72"/>
        <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c>
      <c r="D340" s="13" t="str">
        <f t="shared" si="46"/>
        <v/>
      </c>
      <c r="E340" s="51" t="s">
        <v>1118</v>
      </c>
      <c r="F340" s="20" t="str">
        <f t="shared" si="47"/>
        <v/>
      </c>
      <c r="G340" s="26" t="s">
        <v>1119</v>
      </c>
      <c r="H340" s="20" t="str">
        <f t="shared" si="65"/>
        <v/>
      </c>
      <c r="I340" s="26" t="s">
        <v>1120</v>
      </c>
      <c r="J340" s="20" t="str">
        <f t="shared" si="48"/>
        <v/>
      </c>
      <c r="K340" s="51" t="str">
        <f t="shared" si="72"/>
        <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c>
      <c r="D341" s="13" t="str">
        <f t="shared" si="46"/>
        <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c>
      <c r="D342" s="13" t="str">
        <f t="shared" si="46"/>
        <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c>
      <c r="D343" s="13" t="str">
        <f t="shared" si="46"/>
        <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c>
      <c r="D344" s="13" t="str">
        <f t="shared" si="46"/>
        <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c>
      <c r="D345" s="13" t="str">
        <f t="shared" si="46"/>
        <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c>
      <c r="D346" s="13" t="str">
        <f t="shared" si="46"/>
        <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c>
      <c r="D347" s="13" t="str">
        <f t="shared" si="46"/>
        <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c>
      <c r="D348" s="13" t="str">
        <f t="shared" si="46"/>
        <v/>
      </c>
      <c r="E348" s="51" t="s">
        <v>1118</v>
      </c>
      <c r="F348" s="20" t="str">
        <f t="shared" si="47"/>
        <v/>
      </c>
      <c r="G348" s="26" t="s">
        <v>1119</v>
      </c>
      <c r="H348" s="20" t="str">
        <f t="shared" si="65"/>
        <v/>
      </c>
      <c r="I348" s="26" t="s">
        <v>1120</v>
      </c>
      <c r="J348" s="20" t="str">
        <f t="shared" si="48"/>
        <v/>
      </c>
      <c r="K348" s="51" t="str">
        <f t="shared" si="72"/>
        <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c>
      <c r="D349" s="13" t="str">
        <f t="shared" si="46"/>
        <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c>
      <c r="D350" s="13" t="str">
        <f t="shared" si="46"/>
        <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c>
      <c r="D351" s="13" t="str">
        <f t="shared" si="46"/>
        <v/>
      </c>
      <c r="E351" s="51" t="s">
        <v>1118</v>
      </c>
      <c r="F351" s="17" t="str">
        <f t="shared" si="47"/>
        <v/>
      </c>
      <c r="G351" s="25" t="s">
        <v>1119</v>
      </c>
      <c r="H351" s="17" t="str">
        <f t="shared" si="65"/>
        <v/>
      </c>
      <c r="I351" s="25" t="s">
        <v>1120</v>
      </c>
      <c r="J351" s="17" t="str">
        <f t="shared" si="48"/>
        <v/>
      </c>
      <c r="K351" s="51" t="str">
        <f t="shared" si="72"/>
        <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c>
      <c r="D352" s="13" t="str">
        <f t="shared" si="46"/>
        <v/>
      </c>
      <c r="E352" s="51" t="s">
        <v>1118</v>
      </c>
      <c r="F352" s="20" t="str">
        <f t="shared" si="47"/>
        <v/>
      </c>
      <c r="G352" s="26" t="s">
        <v>1119</v>
      </c>
      <c r="H352" s="20" t="str">
        <f t="shared" si="65"/>
        <v/>
      </c>
      <c r="I352" s="26" t="s">
        <v>1120</v>
      </c>
      <c r="J352" s="20" t="str">
        <f t="shared" si="48"/>
        <v/>
      </c>
      <c r="K352" s="51" t="str">
        <f t="shared" si="72"/>
        <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c>
      <c r="D353" s="13" t="str">
        <f t="shared" si="46"/>
        <v/>
      </c>
      <c r="E353" s="51" t="s">
        <v>1118</v>
      </c>
      <c r="F353" s="17" t="str">
        <f t="shared" si="47"/>
        <v/>
      </c>
      <c r="G353" s="25" t="s">
        <v>1119</v>
      </c>
      <c r="H353" s="17" t="str">
        <f t="shared" si="65"/>
        <v/>
      </c>
      <c r="I353" s="25" t="s">
        <v>1120</v>
      </c>
      <c r="J353" s="17" t="str">
        <f t="shared" si="48"/>
        <v/>
      </c>
      <c r="K353" s="51" t="str">
        <f t="shared" si="72"/>
        <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c>
      <c r="D354" s="13" t="str">
        <f t="shared" si="46"/>
        <v/>
      </c>
      <c r="E354" s="51" t="s">
        <v>1118</v>
      </c>
      <c r="F354" s="20" t="str">
        <f t="shared" si="47"/>
        <v/>
      </c>
      <c r="G354" s="26" t="s">
        <v>1119</v>
      </c>
      <c r="H354" s="20" t="str">
        <f t="shared" si="65"/>
        <v/>
      </c>
      <c r="I354" s="26" t="s">
        <v>1120</v>
      </c>
      <c r="J354" s="20" t="str">
        <f t="shared" si="48"/>
        <v/>
      </c>
      <c r="K354" s="51" t="str">
        <f t="shared" si="72"/>
        <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c>
      <c r="D355" s="13" t="str">
        <f t="shared" si="46"/>
        <v/>
      </c>
      <c r="E355" s="51" t="s">
        <v>1118</v>
      </c>
      <c r="F355" s="17" t="str">
        <f t="shared" si="47"/>
        <v/>
      </c>
      <c r="G355" s="25" t="s">
        <v>1119</v>
      </c>
      <c r="H355" s="17" t="str">
        <f t="shared" si="65"/>
        <v/>
      </c>
      <c r="I355" s="25" t="s">
        <v>1120</v>
      </c>
      <c r="J355" s="17" t="str">
        <f t="shared" si="48"/>
        <v/>
      </c>
      <c r="K355" s="51" t="str">
        <f t="shared" si="72"/>
        <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c>
      <c r="D356" s="13" t="str">
        <f t="shared" si="46"/>
        <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c>
      <c r="D357" s="13" t="str">
        <f t="shared" si="46"/>
        <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c>
      <c r="D358" s="13" t="str">
        <f t="shared" si="46"/>
        <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c>
      <c r="D359" s="13" t="str">
        <f t="shared" si="46"/>
        <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c>
      <c r="D360" s="13" t="str">
        <f t="shared" si="46"/>
        <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c>
      <c r="D361" s="13" t="str">
        <f t="shared" si="46"/>
        <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c>
      <c r="D362" s="13" t="str">
        <f t="shared" si="46"/>
        <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c>
      <c r="D363" s="13" t="str">
        <f t="shared" si="46"/>
        <v/>
      </c>
      <c r="E363" s="51" t="s">
        <v>1118</v>
      </c>
      <c r="F363" s="17" t="str">
        <f t="shared" si="47"/>
        <v/>
      </c>
      <c r="G363" s="25" t="s">
        <v>1119</v>
      </c>
      <c r="H363" s="17" t="str">
        <f t="shared" si="65"/>
        <v/>
      </c>
      <c r="I363" s="25" t="s">
        <v>1120</v>
      </c>
      <c r="J363" s="17" t="str">
        <f t="shared" si="48"/>
        <v/>
      </c>
      <c r="K363" s="51" t="str">
        <f t="shared" si="72"/>
        <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c>
      <c r="D364" s="13" t="str">
        <f t="shared" si="46"/>
        <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c>
      <c r="D365" s="13" t="str">
        <f t="shared" si="46"/>
        <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c>
      <c r="D366" s="13" t="str">
        <f t="shared" si="46"/>
        <v/>
      </c>
      <c r="E366" s="51" t="s">
        <v>1118</v>
      </c>
      <c r="F366" s="20" t="str">
        <f t="shared" si="47"/>
        <v/>
      </c>
      <c r="G366" s="26" t="s">
        <v>1119</v>
      </c>
      <c r="H366" s="20" t="str">
        <f t="shared" si="65"/>
        <v/>
      </c>
      <c r="I366" s="26" t="s">
        <v>1120</v>
      </c>
      <c r="J366" s="20" t="str">
        <f t="shared" si="48"/>
        <v/>
      </c>
      <c r="K366" s="51" t="str">
        <f t="shared" si="72"/>
        <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c>
      <c r="D367" s="13" t="str">
        <f t="shared" si="46"/>
        <v/>
      </c>
      <c r="E367" s="51" t="s">
        <v>1118</v>
      </c>
      <c r="F367" s="17" t="str">
        <f t="shared" si="47"/>
        <v/>
      </c>
      <c r="G367" s="25" t="s">
        <v>1119</v>
      </c>
      <c r="H367" s="17" t="str">
        <f t="shared" si="65"/>
        <v/>
      </c>
      <c r="I367" s="25" t="s">
        <v>1120</v>
      </c>
      <c r="J367" s="17" t="str">
        <f t="shared" si="48"/>
        <v/>
      </c>
      <c r="K367" s="51" t="str">
        <f t="shared" si="72"/>
        <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c>
      <c r="D368" s="13" t="str">
        <f t="shared" si="46"/>
        <v/>
      </c>
      <c r="E368" s="51" t="s">
        <v>1118</v>
      </c>
      <c r="F368" s="20" t="str">
        <f t="shared" si="47"/>
        <v/>
      </c>
      <c r="G368" s="26" t="s">
        <v>1119</v>
      </c>
      <c r="H368" s="20" t="str">
        <f t="shared" si="65"/>
        <v/>
      </c>
      <c r="I368" s="26" t="s">
        <v>1120</v>
      </c>
      <c r="J368" s="20" t="str">
        <f t="shared" si="48"/>
        <v/>
      </c>
      <c r="K368" s="51" t="str">
        <f t="shared" si="72"/>
        <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c>
      <c r="D369" s="13" t="str">
        <f t="shared" si="46"/>
        <v/>
      </c>
      <c r="E369" s="51" t="s">
        <v>1118</v>
      </c>
      <c r="F369" s="17" t="str">
        <f t="shared" si="47"/>
        <v/>
      </c>
      <c r="G369" s="25" t="s">
        <v>1119</v>
      </c>
      <c r="H369" s="17" t="str">
        <f t="shared" si="65"/>
        <v/>
      </c>
      <c r="I369" s="25" t="s">
        <v>1120</v>
      </c>
      <c r="J369" s="17" t="str">
        <f t="shared" si="48"/>
        <v/>
      </c>
      <c r="K369" s="51" t="str">
        <f t="shared" si="72"/>
        <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c>
      <c r="D375" s="76" t="str">
        <f t="shared" ref="D375:L403" si="75">IF(N3="","",N3)</f>
        <v/>
      </c>
      <c r="E375" s="102" t="str">
        <f t="shared" si="75"/>
        <v/>
      </c>
      <c r="F375" s="102" t="str">
        <f t="shared" si="75"/>
        <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c>
      <c r="D376" s="77" t="str">
        <f t="shared" si="75"/>
        <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c>
      <c r="D377" s="76" t="str">
        <f t="shared" si="75"/>
        <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c>
      <c r="D378" s="77" t="str">
        <f t="shared" si="75"/>
        <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c>
      <c r="D379" s="76" t="str">
        <f t="shared" si="75"/>
        <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c>
      <c r="D380" s="77" t="str">
        <f t="shared" si="75"/>
        <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c>
      <c r="D381" s="76" t="str">
        <f t="shared" si="75"/>
        <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c>
      <c r="D382" s="77" t="str">
        <f t="shared" si="75"/>
        <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c>
      <c r="D383" s="76" t="str">
        <f t="shared" si="75"/>
        <v/>
      </c>
      <c r="E383" s="102" t="str">
        <f t="shared" si="75"/>
        <v/>
      </c>
      <c r="F383" s="102" t="str">
        <f t="shared" si="75"/>
        <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c>
      <c r="D384" s="77" t="str">
        <f t="shared" si="75"/>
        <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c>
      <c r="D385" s="76" t="str">
        <f t="shared" si="75"/>
        <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c>
      <c r="D386" s="77" t="str">
        <f t="shared" si="75"/>
        <v/>
      </c>
      <c r="E386" s="104" t="str">
        <f t="shared" si="75"/>
        <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c>
      <c r="D387" s="76" t="str">
        <f t="shared" si="75"/>
        <v/>
      </c>
      <c r="E387" s="102" t="str">
        <f t="shared" si="75"/>
        <v/>
      </c>
      <c r="F387" s="102" t="str">
        <f t="shared" si="75"/>
        <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c>
      <c r="D388" s="77" t="str">
        <f t="shared" si="75"/>
        <v/>
      </c>
      <c r="E388" s="104" t="str">
        <f t="shared" si="75"/>
        <v/>
      </c>
      <c r="F388" s="104" t="str">
        <f t="shared" si="75"/>
        <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c>
      <c r="D389" s="76" t="str">
        <f t="shared" si="75"/>
        <v/>
      </c>
      <c r="E389" s="102" t="str">
        <f t="shared" si="75"/>
        <v/>
      </c>
      <c r="F389" s="102" t="str">
        <f t="shared" si="75"/>
        <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c>
      <c r="D390" s="77" t="str">
        <f t="shared" si="75"/>
        <v/>
      </c>
      <c r="E390" s="104" t="str">
        <f t="shared" si="75"/>
        <v/>
      </c>
      <c r="F390" s="104" t="str">
        <f t="shared" si="75"/>
        <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c>
      <c r="D391" s="76" t="str">
        <f t="shared" si="75"/>
        <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c>
      <c r="D392" s="77" t="str">
        <f t="shared" si="75"/>
        <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c>
      <c r="D478" s="13" t="str">
        <f t="shared" ref="D478:D541" si="86">IF(D375="","","hay letras")</f>
        <v/>
      </c>
      <c r="E478" s="50" t="s">
        <v>1118</v>
      </c>
      <c r="F478" s="24" t="str">
        <f t="shared" ref="F478:F541" si="87">IF(E375="","",E375)</f>
        <v/>
      </c>
      <c r="G478" s="29" t="s">
        <v>1119</v>
      </c>
      <c r="H478" s="24" t="str">
        <f>IF(F478="","",14)</f>
        <v/>
      </c>
      <c r="I478" s="29" t="s">
        <v>1120</v>
      </c>
      <c r="J478" s="17" t="str">
        <f t="shared" ref="J478:J541" si="88">IF(F375="","",F375)</f>
        <v/>
      </c>
      <c r="K478" s="51" t="str">
        <f>IF(F478&lt;&gt;"",IF(L478="",""")],","""), ac("""),"")</f>
        <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c>
      <c r="D479" s="13" t="str">
        <f t="shared" si="86"/>
        <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c>
      <c r="D480" s="13" t="str">
        <f t="shared" si="86"/>
        <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c>
      <c r="D481" s="13" t="str">
        <f t="shared" si="86"/>
        <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c>
      <c r="D482" s="13" t="str">
        <f t="shared" si="86"/>
        <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c>
      <c r="D483" s="13" t="str">
        <f t="shared" si="86"/>
        <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c>
      <c r="D484" s="13" t="str">
        <f t="shared" si="86"/>
        <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c>
      <c r="D485" s="13" t="str">
        <f t="shared" si="86"/>
        <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c>
      <c r="D486" s="13" t="str">
        <f t="shared" si="86"/>
        <v/>
      </c>
      <c r="E486" s="50" t="s">
        <v>1118</v>
      </c>
      <c r="F486" s="24" t="str">
        <f t="shared" si="87"/>
        <v/>
      </c>
      <c r="G486" s="29" t="s">
        <v>1119</v>
      </c>
      <c r="H486" s="24" t="str">
        <f t="shared" si="108"/>
        <v/>
      </c>
      <c r="I486" s="29" t="s">
        <v>1120</v>
      </c>
      <c r="J486" s="17" t="str">
        <f t="shared" si="88"/>
        <v/>
      </c>
      <c r="K486" s="51" t="str">
        <f t="shared" si="109"/>
        <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c>
      <c r="D487" s="13" t="str">
        <f t="shared" si="86"/>
        <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c>
      <c r="D488" s="13" t="str">
        <f t="shared" si="86"/>
        <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c>
      <c r="D489" s="13" t="str">
        <f t="shared" si="86"/>
        <v/>
      </c>
      <c r="E489" s="50" t="s">
        <v>1118</v>
      </c>
      <c r="F489" s="31" t="str">
        <f t="shared" si="87"/>
        <v/>
      </c>
      <c r="G489" s="30" t="s">
        <v>1119</v>
      </c>
      <c r="H489" s="31" t="str">
        <f t="shared" si="108"/>
        <v/>
      </c>
      <c r="I489" s="30" t="s">
        <v>1120</v>
      </c>
      <c r="J489" s="20" t="str">
        <f t="shared" si="88"/>
        <v/>
      </c>
      <c r="K489" s="51" t="str">
        <f t="shared" si="109"/>
        <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c>
      <c r="D490" s="13" t="str">
        <f t="shared" si="86"/>
        <v/>
      </c>
      <c r="E490" s="50" t="s">
        <v>1118</v>
      </c>
      <c r="F490" s="24" t="str">
        <f t="shared" si="87"/>
        <v/>
      </c>
      <c r="G490" s="29" t="s">
        <v>1119</v>
      </c>
      <c r="H490" s="24" t="str">
        <f t="shared" si="108"/>
        <v/>
      </c>
      <c r="I490" s="29" t="s">
        <v>1120</v>
      </c>
      <c r="J490" s="17" t="str">
        <f t="shared" si="88"/>
        <v/>
      </c>
      <c r="K490" s="51" t="str">
        <f t="shared" si="109"/>
        <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c>
      <c r="D491" s="13" t="str">
        <f t="shared" si="86"/>
        <v/>
      </c>
      <c r="E491" s="50" t="s">
        <v>1118</v>
      </c>
      <c r="F491" s="31" t="str">
        <f t="shared" si="87"/>
        <v/>
      </c>
      <c r="G491" s="30" t="s">
        <v>1119</v>
      </c>
      <c r="H491" s="31" t="str">
        <f t="shared" si="108"/>
        <v/>
      </c>
      <c r="I491" s="30" t="s">
        <v>1120</v>
      </c>
      <c r="J491" s="20" t="str">
        <f t="shared" si="88"/>
        <v/>
      </c>
      <c r="K491" s="51" t="str">
        <f t="shared" si="109"/>
        <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c>
      <c r="D492" s="13" t="str">
        <f t="shared" si="86"/>
        <v/>
      </c>
      <c r="E492" s="50" t="s">
        <v>1118</v>
      </c>
      <c r="F492" s="24" t="str">
        <f t="shared" si="87"/>
        <v/>
      </c>
      <c r="G492" s="29" t="s">
        <v>1119</v>
      </c>
      <c r="H492" s="24" t="str">
        <f t="shared" si="108"/>
        <v/>
      </c>
      <c r="I492" s="29" t="s">
        <v>1120</v>
      </c>
      <c r="J492" s="17" t="str">
        <f t="shared" si="88"/>
        <v/>
      </c>
      <c r="K492" s="51" t="str">
        <f t="shared" si="109"/>
        <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c>
      <c r="D493" s="13" t="str">
        <f t="shared" si="86"/>
        <v/>
      </c>
      <c r="E493" s="50" t="s">
        <v>1118</v>
      </c>
      <c r="F493" s="31" t="str">
        <f t="shared" si="87"/>
        <v/>
      </c>
      <c r="G493" s="30" t="s">
        <v>1119</v>
      </c>
      <c r="H493" s="31" t="str">
        <f t="shared" si="108"/>
        <v/>
      </c>
      <c r="I493" s="30" t="s">
        <v>1120</v>
      </c>
      <c r="J493" s="20" t="str">
        <f t="shared" si="88"/>
        <v/>
      </c>
      <c r="K493" s="51" t="str">
        <f t="shared" si="109"/>
        <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c>
      <c r="D494" s="13" t="str">
        <f t="shared" si="86"/>
        <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c>
      <c r="D495" s="13" t="str">
        <f t="shared" si="86"/>
        <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5" t="s">
        <v>2254</v>
      </c>
      <c r="C612" s="88"/>
      <c r="AB612" s="12"/>
      <c r="AC612" s="12"/>
      <c r="AD612" s="12"/>
      <c r="AE612" s="12"/>
      <c r="AF612" s="15"/>
    </row>
    <row r="613" spans="1:32" ht="93.5">
      <c r="A613" s="158">
        <f>D1</f>
        <v>0</v>
      </c>
      <c r="C613" s="144" t="s">
        <v>1985</v>
      </c>
      <c r="AB613" s="12"/>
      <c r="AC613" s="12"/>
      <c r="AD613" s="12"/>
      <c r="AE613" s="12"/>
      <c r="AF613" s="15"/>
    </row>
    <row r="614" spans="1:32" ht="41">
      <c r="A614" s="148">
        <f>SUM(A618:A623)</f>
        <v>239</v>
      </c>
      <c r="C614" s="139" t="s">
        <v>1962</v>
      </c>
    </row>
    <row r="615" spans="1:32">
      <c r="A615" s="159" t="str">
        <f>I1</f>
        <v>COMO DESTILA LA MIEL</v>
      </c>
      <c r="C615" s="139" t="s">
        <v>1963</v>
      </c>
    </row>
    <row r="616" spans="1:32">
      <c r="C616" s="139" t="s">
        <v>1964</v>
      </c>
    </row>
    <row r="617" spans="1:32">
      <c r="C617" s="42" t="s">
        <v>1996</v>
      </c>
    </row>
    <row r="618" spans="1:32" ht="31">
      <c r="A618" s="161">
        <v>239</v>
      </c>
      <c r="C618" s="42" t="s">
        <v>1997</v>
      </c>
    </row>
    <row r="619" spans="1:32" ht="31">
      <c r="A619" s="161"/>
      <c r="C619" s="42" t="s">
        <v>1995</v>
      </c>
    </row>
    <row r="620" spans="1:32" ht="31">
      <c r="A620" s="161"/>
      <c r="C620" s="42" t="s">
        <v>1998</v>
      </c>
    </row>
    <row r="621" spans="1:32" ht="31">
      <c r="A621" s="161"/>
      <c r="C621" s="42" t="s">
        <v>1999</v>
      </c>
    </row>
    <row r="622" spans="1:32" ht="31">
      <c r="A622" s="161"/>
      <c r="C622" s="42" t="s">
        <v>2000</v>
      </c>
    </row>
    <row r="623" spans="1:32" ht="31">
      <c r="A623" s="161"/>
      <c r="C623" s="42" t="s">
        <v>2001</v>
      </c>
    </row>
    <row r="624" spans="1:32" ht="31">
      <c r="A624" s="160"/>
      <c r="C624" s="140" t="str">
        <f>_xlfn.CONCAT("    &lt;link type=text/css rel=stylesheet href=","""","/cantos/src/css/cssc/",D153,".css",""""," &gt;")</f>
        <v xml:space="preserve">    &lt;link type=text/css rel=stylesheet href="/cantos/src/css/cssc/comodestilalamiel.css" &gt;</v>
      </c>
    </row>
    <row r="625" spans="1:3" ht="31">
      <c r="A625" s="160"/>
      <c r="C625" s="43" t="s">
        <v>1965</v>
      </c>
    </row>
    <row r="626" spans="1:3" ht="31">
      <c r="A626" s="160"/>
      <c r="C626" s="42" t="s">
        <v>2002</v>
      </c>
    </row>
    <row r="627" spans="1:3" ht="31">
      <c r="A627" s="160"/>
      <c r="C627" s="139" t="s">
        <v>1966</v>
      </c>
    </row>
    <row r="628" spans="1:3" ht="31">
      <c r="A628" s="160"/>
      <c r="C628" s="139" t="s">
        <v>1967</v>
      </c>
    </row>
    <row r="629" spans="1:3" ht="31">
      <c r="A629" s="160"/>
      <c r="C629" s="43" t="s">
        <v>1968</v>
      </c>
    </row>
    <row r="630" spans="1:3">
      <c r="C630" s="42" t="s">
        <v>2003</v>
      </c>
    </row>
    <row r="631" spans="1:3">
      <c r="C631" s="42" t="s">
        <v>2004</v>
      </c>
    </row>
    <row r="632" spans="1:3">
      <c r="C632" s="42" t="s">
        <v>2005</v>
      </c>
    </row>
    <row r="633" spans="1:3">
      <c r="C633" s="42" t="s">
        <v>2006</v>
      </c>
    </row>
    <row r="634" spans="1:3">
      <c r="C634" s="84" t="str">
        <f>_xlfn.CONCAT("                            &lt;source src=","""","/audio/",D153,".mp3"""," type=","""","audio/mpeg""","&gt;")</f>
        <v xml:space="preserve">                            &lt;source src="/audio/comodestilalamiel.mp3" type="audio/mpeg"&gt;</v>
      </c>
    </row>
    <row r="635" spans="1:3">
      <c r="C635" s="42" t="s">
        <v>2007</v>
      </c>
    </row>
    <row r="636" spans="1:3">
      <c r="C636" s="42" t="s">
        <v>2100</v>
      </c>
    </row>
    <row r="637" spans="1:3">
      <c r="C637" s="42" t="s">
        <v>2008</v>
      </c>
    </row>
    <row r="638" spans="1:3">
      <c r="C638" s="42" t="s">
        <v>2009</v>
      </c>
    </row>
    <row r="639" spans="1:3">
      <c r="C639" s="42" t="s">
        <v>2010</v>
      </c>
    </row>
    <row r="640" spans="1: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class="eleccion"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2210</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src="/cantos/resucito/cjs/comodestilalamiel.js"&gt;&lt;/script&gt;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31750</xdr:colOff>
                    <xdr:row>615</xdr:row>
                    <xdr:rowOff>69850</xdr:rowOff>
                  </from>
                  <to>
                    <xdr:col>0</xdr:col>
                    <xdr:colOff>2419350</xdr:colOff>
                    <xdr:row>616</xdr:row>
                    <xdr:rowOff>279400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Sheet7!$A$1:$A$10</xm:f>
          </x14:formula1>
          <xm:sqref>D1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3.5" outlineLevelRow="1"/>
  <cols>
    <col min="1" max="1" width="36.7265625" bestFit="1" customWidth="1"/>
    <col min="2" max="2" width="7.54296875" style="12" bestFit="1" customWidth="1"/>
    <col min="3" max="3" width="130" style="13" customWidth="1"/>
    <col min="4" max="4" width="42.7265625" style="12" bestFit="1" customWidth="1"/>
    <col min="5" max="5" width="28.81640625" bestFit="1" customWidth="1"/>
    <col min="6" max="6" width="19.1796875" style="14" bestFit="1" customWidth="1"/>
    <col min="7" max="7" width="13.26953125" style="14" bestFit="1" customWidth="1"/>
    <col min="8" max="8" width="20.453125" style="14" customWidth="1"/>
    <col min="9" max="9" width="11.7265625" style="14" bestFit="1" customWidth="1"/>
    <col min="10" max="10" width="12.81640625" style="18" bestFit="1" customWidth="1"/>
    <col min="11" max="11" width="12.7265625" style="14" bestFit="1" customWidth="1"/>
    <col min="12" max="12" width="12.81640625" style="14" bestFit="1" customWidth="1"/>
    <col min="13" max="13" width="12.7265625" bestFit="1" customWidth="1"/>
    <col min="14" max="14" width="42" style="28" customWidth="1"/>
    <col min="15" max="15" width="12.7265625" style="14" bestFit="1" customWidth="1"/>
    <col min="16" max="16" width="10.453125" style="35" customWidth="1"/>
    <col min="17" max="17" width="6.54296875" style="18" bestFit="1" customWidth="1"/>
    <col min="18" max="18" width="29.1796875" style="28" bestFit="1" customWidth="1"/>
    <col min="19" max="19" width="11.81640625" bestFit="1" customWidth="1"/>
    <col min="20" max="20" width="11.7265625" bestFit="1" customWidth="1"/>
    <col min="21" max="21" width="12.81640625" bestFit="1" customWidth="1"/>
    <col min="22" max="22" width="12.7265625" bestFit="1" customWidth="1"/>
    <col min="23" max="23" width="12.81640625" bestFit="1" customWidth="1"/>
    <col min="24" max="24" width="12.7265625" bestFit="1" customWidth="1"/>
    <col min="25" max="25" width="12.81640625" style="14" bestFit="1" customWidth="1"/>
    <col min="26" max="26" width="12.7265625" bestFit="1" customWidth="1"/>
    <col min="32" max="32" width="12.54296875" style="14" customWidth="1"/>
  </cols>
  <sheetData>
    <row r="1" spans="1:33" ht="71.5" customHeight="1">
      <c r="A1" s="61"/>
      <c r="B1" s="255" t="str" cm="1">
        <f t="array" aca="1" ref="B1" ca="1">MID(CELL("filename", A1), FIND("]", CELL("filename", A1)) + 1, 255)</f>
        <v>CANTO DE MOISES</v>
      </c>
      <c r="C1" s="255"/>
      <c r="D1" s="157"/>
      <c r="E1" s="148">
        <f>A614</f>
        <v>34</v>
      </c>
      <c r="F1" s="136"/>
      <c r="G1" s="136"/>
      <c r="I1" s="253" t="str">
        <f>D151</f>
        <v>CANTO DE MOISÉS</v>
      </c>
      <c r="J1" s="253"/>
      <c r="K1" s="253"/>
      <c r="L1" s="253"/>
      <c r="M1" s="253"/>
      <c r="N1" s="253"/>
      <c r="R1" s="156" t="str">
        <f>IF(D1="","",_xlfn.CONCAT(D1," traste"))</f>
        <v/>
      </c>
      <c r="S1" s="156" t="str">
        <f>IF(D1="","",_xlfn.CONCAT("Cejilla ",D1," traste"))</f>
        <v/>
      </c>
      <c r="AG1" s="7"/>
    </row>
    <row r="2" spans="1:33" ht="41">
      <c r="A2" s="145" t="s">
        <v>1986</v>
      </c>
      <c r="B2" s="14" t="s">
        <v>152</v>
      </c>
      <c r="C2" s="75" t="s">
        <v>1173</v>
      </c>
      <c r="D2" s="14" t="s">
        <v>1115</v>
      </c>
      <c r="E2" s="14" t="s">
        <v>1132</v>
      </c>
      <c r="F2" s="14" t="s">
        <v>1167</v>
      </c>
      <c r="G2" s="14" t="s">
        <v>1168</v>
      </c>
      <c r="H2" s="14" t="s">
        <v>1169</v>
      </c>
      <c r="I2" s="14" t="s">
        <v>1170</v>
      </c>
      <c r="J2" s="14" t="s">
        <v>1171</v>
      </c>
      <c r="K2" s="14" t="s">
        <v>1172</v>
      </c>
      <c r="L2" s="35"/>
      <c r="M2" s="14" t="s">
        <v>152</v>
      </c>
      <c r="N2" s="75" t="s">
        <v>1174</v>
      </c>
      <c r="O2" s="14" t="s">
        <v>1115</v>
      </c>
      <c r="P2" s="14" t="s">
        <v>1132</v>
      </c>
      <c r="Q2" s="14" t="s">
        <v>1167</v>
      </c>
      <c r="R2" s="14" t="s">
        <v>1168</v>
      </c>
      <c r="S2" s="14" t="s">
        <v>1169</v>
      </c>
      <c r="T2" s="14" t="s">
        <v>1170</v>
      </c>
      <c r="U2" s="14" t="s">
        <v>1171</v>
      </c>
      <c r="V2" s="14" t="s">
        <v>1172</v>
      </c>
      <c r="AG2" s="7"/>
    </row>
    <row r="3" spans="1:33" ht="41">
      <c r="A3" s="145" t="s">
        <v>1987</v>
      </c>
      <c r="B3" s="71">
        <v>1</v>
      </c>
      <c r="C3" s="151" t="s">
        <v>2232</v>
      </c>
      <c r="D3" s="149" t="s">
        <v>1131</v>
      </c>
      <c r="E3" s="149">
        <v>7</v>
      </c>
      <c r="F3" s="150" t="s">
        <v>1113</v>
      </c>
      <c r="G3" s="150"/>
      <c r="H3" s="149"/>
      <c r="I3" s="149"/>
      <c r="J3" s="150"/>
      <c r="K3" s="80"/>
      <c r="L3" s="69"/>
      <c r="M3" s="71">
        <v>1</v>
      </c>
      <c r="N3" s="70" t="s">
        <v>2214</v>
      </c>
      <c r="O3" s="68" t="s">
        <v>1131</v>
      </c>
      <c r="P3" s="68">
        <v>7</v>
      </c>
      <c r="Q3" s="80"/>
      <c r="R3" s="80"/>
      <c r="S3" s="68"/>
      <c r="T3" s="68"/>
      <c r="U3" s="80"/>
      <c r="V3" s="80"/>
      <c r="AG3" s="7"/>
    </row>
    <row r="4" spans="1:33" s="12" customFormat="1" ht="27">
      <c r="A4" s="12" t="s">
        <v>2174</v>
      </c>
      <c r="B4" s="71">
        <f t="shared" ref="B4:B67" si="0">+B3+1</f>
        <v>2</v>
      </c>
      <c r="C4" s="151" t="s">
        <v>2233</v>
      </c>
      <c r="D4" s="149" t="s">
        <v>1112</v>
      </c>
      <c r="E4" s="149">
        <v>7</v>
      </c>
      <c r="F4" s="149"/>
      <c r="G4" s="149"/>
      <c r="H4" s="149"/>
      <c r="I4" s="149"/>
      <c r="J4" s="149"/>
      <c r="K4" s="68"/>
      <c r="L4" s="69"/>
      <c r="M4" s="71">
        <f t="shared" ref="M4:M67" si="1">+M3+1</f>
        <v>2</v>
      </c>
      <c r="N4" s="70" t="s">
        <v>2215</v>
      </c>
      <c r="O4" s="68"/>
      <c r="P4" s="68"/>
      <c r="Q4" s="68"/>
      <c r="R4" s="68"/>
      <c r="S4" s="68"/>
      <c r="T4" s="68"/>
      <c r="U4" s="68"/>
      <c r="V4" s="68"/>
      <c r="W4"/>
      <c r="X4"/>
      <c r="Y4" s="14"/>
      <c r="Z4"/>
      <c r="AA4"/>
      <c r="AB4"/>
      <c r="AC4"/>
      <c r="AD4"/>
      <c r="AE4"/>
      <c r="AF4" s="14"/>
      <c r="AG4" s="89"/>
    </row>
    <row r="5" spans="1:33" s="12" customFormat="1" ht="27">
      <c r="B5" s="71">
        <f t="shared" si="0"/>
        <v>3</v>
      </c>
      <c r="C5" s="151" t="s">
        <v>2234</v>
      </c>
      <c r="D5" s="149" t="s">
        <v>1114</v>
      </c>
      <c r="E5" s="149">
        <v>7</v>
      </c>
      <c r="F5" s="150"/>
      <c r="G5" s="150"/>
      <c r="H5" s="149"/>
      <c r="I5" s="149"/>
      <c r="J5" s="150"/>
      <c r="K5" s="80"/>
      <c r="L5" s="69"/>
      <c r="M5" s="71">
        <f t="shared" si="1"/>
        <v>3</v>
      </c>
      <c r="N5" s="70" t="s">
        <v>2211</v>
      </c>
      <c r="O5" s="68"/>
      <c r="P5" s="68"/>
      <c r="Q5" s="80"/>
      <c r="R5" s="80"/>
      <c r="S5" s="68"/>
      <c r="T5" s="68"/>
      <c r="U5" s="80"/>
      <c r="V5" s="80"/>
      <c r="W5"/>
      <c r="X5"/>
      <c r="Y5" s="14"/>
      <c r="Z5"/>
      <c r="AA5"/>
      <c r="AB5"/>
      <c r="AC5"/>
      <c r="AD5"/>
      <c r="AE5"/>
      <c r="AF5" s="14"/>
      <c r="AG5" s="89"/>
    </row>
    <row r="6" spans="1:33" s="12" customFormat="1" ht="27">
      <c r="B6" s="71">
        <f t="shared" si="0"/>
        <v>4</v>
      </c>
      <c r="C6" s="151" t="s">
        <v>2235</v>
      </c>
      <c r="D6" s="149"/>
      <c r="E6" s="149"/>
      <c r="F6" s="149"/>
      <c r="G6" s="149"/>
      <c r="H6" s="149"/>
      <c r="I6" s="149"/>
      <c r="J6" s="149"/>
      <c r="K6" s="68"/>
      <c r="L6" s="69"/>
      <c r="M6" s="71">
        <f t="shared" si="1"/>
        <v>4</v>
      </c>
      <c r="N6" s="70" t="s">
        <v>2252</v>
      </c>
      <c r="O6" s="68"/>
      <c r="P6" s="68"/>
      <c r="Q6" s="68"/>
      <c r="R6" s="68"/>
      <c r="S6" s="68"/>
      <c r="T6" s="68"/>
      <c r="U6" s="68"/>
      <c r="V6" s="68"/>
      <c r="W6"/>
      <c r="X6"/>
      <c r="Y6" s="14"/>
      <c r="Z6"/>
      <c r="AA6"/>
      <c r="AB6"/>
      <c r="AC6"/>
      <c r="AD6"/>
      <c r="AE6"/>
      <c r="AF6" s="14"/>
      <c r="AG6" s="89"/>
    </row>
    <row r="7" spans="1:33" s="12" customFormat="1" ht="27">
      <c r="B7" s="71">
        <f t="shared" si="0"/>
        <v>5</v>
      </c>
      <c r="C7" s="151" t="s">
        <v>2236</v>
      </c>
      <c r="D7" s="149" t="s">
        <v>1122</v>
      </c>
      <c r="E7" s="149">
        <v>7</v>
      </c>
      <c r="F7" s="150"/>
      <c r="G7" s="150"/>
      <c r="H7" s="149"/>
      <c r="I7" s="149"/>
      <c r="J7" s="150"/>
      <c r="K7" s="80"/>
      <c r="L7" s="69"/>
      <c r="M7" s="71">
        <f t="shared" si="1"/>
        <v>5</v>
      </c>
      <c r="N7" s="70" t="s">
        <v>2253</v>
      </c>
      <c r="O7" s="68"/>
      <c r="P7" s="68"/>
      <c r="Q7" s="80"/>
      <c r="R7" s="80"/>
      <c r="S7" s="68"/>
      <c r="T7" s="68"/>
      <c r="U7" s="80"/>
      <c r="V7" s="80"/>
      <c r="W7"/>
      <c r="X7"/>
      <c r="Y7" s="14"/>
      <c r="Z7"/>
      <c r="AA7"/>
      <c r="AB7"/>
      <c r="AC7"/>
      <c r="AD7"/>
      <c r="AE7"/>
      <c r="AF7" s="14"/>
      <c r="AG7" s="89"/>
    </row>
    <row r="8" spans="1:33" s="12" customFormat="1" ht="27">
      <c r="B8" s="71">
        <f t="shared" si="0"/>
        <v>6</v>
      </c>
      <c r="C8" s="151" t="s">
        <v>2237</v>
      </c>
      <c r="D8" s="149" t="s">
        <v>1131</v>
      </c>
      <c r="E8" s="149">
        <v>7</v>
      </c>
      <c r="F8" s="149"/>
      <c r="G8" s="149"/>
      <c r="H8" s="149"/>
      <c r="I8" s="149"/>
      <c r="J8" s="149"/>
      <c r="K8" s="68"/>
      <c r="L8" s="69"/>
      <c r="M8" s="71">
        <f t="shared" si="1"/>
        <v>6</v>
      </c>
      <c r="N8" s="70" t="s">
        <v>2230</v>
      </c>
      <c r="O8" s="68"/>
      <c r="P8" s="68"/>
      <c r="Q8" s="68"/>
      <c r="R8" s="68"/>
      <c r="S8" s="68"/>
      <c r="T8" s="68"/>
      <c r="U8" s="68"/>
      <c r="V8" s="68"/>
      <c r="W8"/>
      <c r="X8"/>
      <c r="Y8" s="14"/>
      <c r="Z8"/>
      <c r="AA8"/>
      <c r="AB8"/>
      <c r="AC8"/>
      <c r="AD8"/>
      <c r="AE8"/>
      <c r="AF8" s="14"/>
      <c r="AG8" s="89"/>
    </row>
    <row r="9" spans="1:33" s="12" customFormat="1" ht="27">
      <c r="B9" s="71">
        <f t="shared" si="0"/>
        <v>7</v>
      </c>
      <c r="C9" s="151" t="s">
        <v>2212</v>
      </c>
      <c r="D9" s="149" t="s">
        <v>1113</v>
      </c>
      <c r="E9" s="149"/>
      <c r="F9" s="150"/>
      <c r="G9" s="150"/>
      <c r="H9" s="149"/>
      <c r="I9" s="149"/>
      <c r="J9" s="150"/>
      <c r="K9" s="80"/>
      <c r="L9" s="69"/>
      <c r="M9" s="71">
        <f t="shared" si="1"/>
        <v>7</v>
      </c>
      <c r="N9" s="70" t="s">
        <v>2231</v>
      </c>
      <c r="O9" s="68"/>
      <c r="P9" s="68"/>
      <c r="Q9" s="80"/>
      <c r="R9" s="80"/>
      <c r="S9" s="68"/>
      <c r="T9" s="68"/>
      <c r="U9" s="80"/>
      <c r="V9" s="80"/>
      <c r="W9"/>
      <c r="X9"/>
      <c r="Y9" s="14"/>
      <c r="Z9"/>
      <c r="AA9"/>
      <c r="AB9"/>
      <c r="AC9"/>
      <c r="AD9"/>
      <c r="AE9"/>
      <c r="AF9" s="14"/>
      <c r="AG9" s="89"/>
    </row>
    <row r="10" spans="1:33" s="12" customFormat="1" ht="27">
      <c r="B10" s="71">
        <f t="shared" si="0"/>
        <v>8</v>
      </c>
      <c r="C10" s="151" t="s">
        <v>2213</v>
      </c>
      <c r="D10" s="149" t="s">
        <v>1112</v>
      </c>
      <c r="E10" s="149">
        <v>7</v>
      </c>
      <c r="F10" s="149"/>
      <c r="G10" s="149"/>
      <c r="H10" s="149"/>
      <c r="I10" s="149"/>
      <c r="J10" s="149"/>
      <c r="K10" s="68"/>
      <c r="L10" s="69"/>
      <c r="M10" s="71">
        <f t="shared" si="1"/>
        <v>8</v>
      </c>
      <c r="N10" s="70" t="s">
        <v>2216</v>
      </c>
      <c r="O10" s="68"/>
      <c r="P10" s="68"/>
      <c r="Q10" s="68"/>
      <c r="R10" s="68"/>
      <c r="S10" s="68"/>
      <c r="T10" s="68"/>
      <c r="U10" s="68"/>
      <c r="V10" s="68"/>
      <c r="W10"/>
      <c r="X10"/>
      <c r="Y10" s="14"/>
      <c r="Z10"/>
      <c r="AA10"/>
      <c r="AB10"/>
      <c r="AC10"/>
      <c r="AD10"/>
      <c r="AE10"/>
      <c r="AF10" s="14"/>
      <c r="AG10" s="89"/>
    </row>
    <row r="11" spans="1:33" s="12" customFormat="1" ht="27">
      <c r="B11" s="71">
        <f t="shared" si="0"/>
        <v>9</v>
      </c>
      <c r="C11" s="151" t="s">
        <v>2238</v>
      </c>
      <c r="D11" s="149" t="s">
        <v>1114</v>
      </c>
      <c r="E11" s="149">
        <v>7</v>
      </c>
      <c r="F11" s="150"/>
      <c r="G11" s="150"/>
      <c r="H11" s="149"/>
      <c r="I11" s="149"/>
      <c r="J11" s="150"/>
      <c r="K11" s="80"/>
      <c r="L11" s="69"/>
      <c r="M11" s="71">
        <f t="shared" si="1"/>
        <v>9</v>
      </c>
      <c r="N11" s="70" t="s">
        <v>2214</v>
      </c>
      <c r="O11" s="68" t="s">
        <v>1131</v>
      </c>
      <c r="P11" s="68">
        <v>7</v>
      </c>
      <c r="Q11" s="80"/>
      <c r="R11" s="80"/>
      <c r="S11" s="68"/>
      <c r="T11" s="68"/>
      <c r="U11" s="80"/>
      <c r="V11" s="80"/>
      <c r="W11"/>
      <c r="X11"/>
      <c r="Y11" s="14"/>
      <c r="Z11"/>
      <c r="AA11"/>
      <c r="AB11"/>
      <c r="AC11"/>
      <c r="AD11"/>
      <c r="AE11"/>
      <c r="AF11" s="14"/>
      <c r="AG11" s="89"/>
    </row>
    <row r="12" spans="1:33" s="12" customFormat="1" ht="27">
      <c r="B12" s="71">
        <f t="shared" si="0"/>
        <v>10</v>
      </c>
      <c r="C12" s="151" t="s">
        <v>2239</v>
      </c>
      <c r="D12" s="149" t="s">
        <v>1122</v>
      </c>
      <c r="E12" s="149">
        <v>7</v>
      </c>
      <c r="F12" s="149"/>
      <c r="G12" s="149"/>
      <c r="H12" s="149"/>
      <c r="I12" s="149"/>
      <c r="J12" s="149"/>
      <c r="K12" s="68"/>
      <c r="L12" s="69"/>
      <c r="M12" s="71">
        <f t="shared" si="1"/>
        <v>10</v>
      </c>
      <c r="N12" s="70" t="s">
        <v>2215</v>
      </c>
      <c r="O12" s="68"/>
      <c r="P12" s="68"/>
      <c r="Q12" s="68"/>
      <c r="R12" s="68"/>
      <c r="S12" s="68"/>
      <c r="T12" s="68"/>
      <c r="U12" s="68"/>
      <c r="V12" s="68"/>
      <c r="W12"/>
      <c r="X12"/>
      <c r="Y12" s="14"/>
      <c r="Z12"/>
      <c r="AA12"/>
      <c r="AB12"/>
      <c r="AC12"/>
      <c r="AD12"/>
      <c r="AE12"/>
      <c r="AF12" s="14"/>
      <c r="AG12" s="89"/>
    </row>
    <row r="13" spans="1:33" s="12" customFormat="1" ht="27">
      <c r="B13" s="71">
        <f t="shared" si="0"/>
        <v>11</v>
      </c>
      <c r="C13" s="151" t="s">
        <v>2214</v>
      </c>
      <c r="D13" s="149" t="s">
        <v>1131</v>
      </c>
      <c r="E13" s="149">
        <v>7</v>
      </c>
      <c r="F13" s="150"/>
      <c r="G13" s="150"/>
      <c r="H13" s="149"/>
      <c r="I13" s="149"/>
      <c r="J13" s="150"/>
      <c r="K13" s="80"/>
      <c r="L13" s="69"/>
      <c r="M13" s="71">
        <f t="shared" si="1"/>
        <v>11</v>
      </c>
      <c r="N13" s="70" t="s">
        <v>2211</v>
      </c>
      <c r="O13" s="68"/>
      <c r="P13" s="68"/>
      <c r="Q13" s="80"/>
      <c r="R13" s="80"/>
      <c r="S13" s="68"/>
      <c r="T13" s="68"/>
      <c r="U13" s="80"/>
      <c r="V13" s="80"/>
      <c r="W13"/>
      <c r="X13"/>
      <c r="Y13" s="14"/>
      <c r="Z13"/>
      <c r="AA13"/>
      <c r="AB13"/>
      <c r="AC13"/>
      <c r="AD13"/>
      <c r="AE13"/>
      <c r="AF13" s="14"/>
      <c r="AG13" s="89"/>
    </row>
    <row r="14" spans="1:33" s="12" customFormat="1" ht="27">
      <c r="B14" s="71">
        <f t="shared" si="0"/>
        <v>12</v>
      </c>
      <c r="C14" s="151" t="s">
        <v>2215</v>
      </c>
      <c r="D14" s="149"/>
      <c r="E14" s="149"/>
      <c r="F14" s="149"/>
      <c r="G14" s="149"/>
      <c r="H14" s="149"/>
      <c r="I14" s="149"/>
      <c r="J14" s="149"/>
      <c r="K14" s="68"/>
      <c r="L14" s="69"/>
      <c r="M14" s="71">
        <f t="shared" si="1"/>
        <v>12</v>
      </c>
      <c r="N14" s="70" t="s">
        <v>2212</v>
      </c>
      <c r="O14" s="68" t="s">
        <v>1113</v>
      </c>
      <c r="P14" s="68"/>
      <c r="Q14" s="68"/>
      <c r="R14" s="68"/>
      <c r="S14" s="68"/>
      <c r="T14" s="68"/>
      <c r="U14" s="68"/>
      <c r="V14" s="68"/>
      <c r="W14"/>
      <c r="X14"/>
      <c r="Y14" s="14"/>
      <c r="Z14"/>
      <c r="AA14"/>
      <c r="AB14"/>
      <c r="AC14"/>
      <c r="AD14"/>
      <c r="AE14"/>
      <c r="AF14" s="14"/>
      <c r="AG14" s="89"/>
    </row>
    <row r="15" spans="1:33" s="12" customFormat="1" ht="27">
      <c r="B15" s="71">
        <f t="shared" si="0"/>
        <v>13</v>
      </c>
      <c r="C15" s="151" t="s">
        <v>2211</v>
      </c>
      <c r="D15" s="149"/>
      <c r="E15" s="149"/>
      <c r="F15" s="150"/>
      <c r="G15" s="150"/>
      <c r="H15" s="149"/>
      <c r="I15" s="149"/>
      <c r="J15" s="150"/>
      <c r="K15" s="80"/>
      <c r="L15" s="69"/>
      <c r="M15" s="71">
        <f t="shared" si="1"/>
        <v>13</v>
      </c>
      <c r="N15" s="70" t="s">
        <v>2213</v>
      </c>
      <c r="O15" s="68" t="s">
        <v>1112</v>
      </c>
      <c r="P15" s="68">
        <v>7</v>
      </c>
      <c r="Q15" s="80"/>
      <c r="R15" s="80"/>
      <c r="S15" s="68"/>
      <c r="T15" s="68"/>
      <c r="U15" s="80"/>
      <c r="V15" s="80"/>
      <c r="W15"/>
      <c r="X15"/>
      <c r="Y15" s="14"/>
      <c r="Z15"/>
      <c r="AA15"/>
      <c r="AB15"/>
      <c r="AC15"/>
      <c r="AD15"/>
      <c r="AE15"/>
      <c r="AF15" s="14"/>
      <c r="AG15" s="89"/>
    </row>
    <row r="16" spans="1:33" s="12" customFormat="1" ht="27">
      <c r="B16" s="71">
        <f t="shared" si="0"/>
        <v>14</v>
      </c>
      <c r="C16" s="151" t="s">
        <v>2240</v>
      </c>
      <c r="D16" s="149" t="s">
        <v>1113</v>
      </c>
      <c r="E16" s="149"/>
      <c r="F16" s="149"/>
      <c r="G16" s="149"/>
      <c r="H16" s="149"/>
      <c r="I16" s="149"/>
      <c r="J16" s="149"/>
      <c r="K16" s="68"/>
      <c r="L16" s="69"/>
      <c r="M16" s="71">
        <f t="shared" si="1"/>
        <v>14</v>
      </c>
      <c r="N16" s="70" t="s">
        <v>2238</v>
      </c>
      <c r="O16" s="68" t="s">
        <v>1114</v>
      </c>
      <c r="P16" s="68">
        <v>7</v>
      </c>
      <c r="Q16" s="68"/>
      <c r="R16" s="68"/>
      <c r="S16" s="68"/>
      <c r="T16" s="68"/>
      <c r="U16" s="68"/>
      <c r="V16" s="68"/>
      <c r="W16"/>
      <c r="X16"/>
      <c r="Y16" s="14"/>
      <c r="Z16"/>
      <c r="AA16"/>
      <c r="AB16"/>
      <c r="AC16"/>
      <c r="AD16"/>
      <c r="AE16"/>
      <c r="AF16" s="14"/>
      <c r="AG16" s="89"/>
    </row>
    <row r="17" spans="2:33" s="12" customFormat="1" ht="27">
      <c r="B17" s="71">
        <f t="shared" si="0"/>
        <v>15</v>
      </c>
      <c r="C17" s="151" t="s">
        <v>2241</v>
      </c>
      <c r="D17" s="149" t="s">
        <v>1112</v>
      </c>
      <c r="E17" s="149">
        <v>7</v>
      </c>
      <c r="F17" s="150"/>
      <c r="G17" s="150"/>
      <c r="H17" s="149"/>
      <c r="I17" s="149"/>
      <c r="J17" s="150"/>
      <c r="K17" s="80"/>
      <c r="L17" s="69"/>
      <c r="M17" s="71">
        <f t="shared" si="1"/>
        <v>15</v>
      </c>
      <c r="N17" s="70" t="s">
        <v>2239</v>
      </c>
      <c r="O17" s="68" t="s">
        <v>1122</v>
      </c>
      <c r="P17" s="68">
        <v>7</v>
      </c>
      <c r="Q17" s="80"/>
      <c r="R17" s="80"/>
      <c r="S17" s="68"/>
      <c r="T17" s="68"/>
      <c r="U17" s="80"/>
      <c r="V17" s="80"/>
      <c r="W17"/>
      <c r="X17"/>
      <c r="Y17" s="14"/>
      <c r="Z17"/>
      <c r="AA17"/>
      <c r="AB17"/>
      <c r="AC17"/>
      <c r="AD17"/>
      <c r="AE17"/>
      <c r="AF17" s="14"/>
      <c r="AG17" s="89"/>
    </row>
    <row r="18" spans="2:33" s="12" customFormat="1" ht="27">
      <c r="B18" s="71">
        <f t="shared" si="0"/>
        <v>16</v>
      </c>
      <c r="C18" s="151" t="s">
        <v>2242</v>
      </c>
      <c r="D18" s="149" t="s">
        <v>1114</v>
      </c>
      <c r="E18" s="149">
        <v>7</v>
      </c>
      <c r="F18" s="149"/>
      <c r="G18" s="149"/>
      <c r="H18" s="149"/>
      <c r="I18" s="149"/>
      <c r="J18" s="149"/>
      <c r="K18" s="68"/>
      <c r="L18" s="69"/>
      <c r="M18" s="71">
        <f t="shared" si="1"/>
        <v>16</v>
      </c>
      <c r="N18" s="70" t="s">
        <v>2214</v>
      </c>
      <c r="O18" s="68" t="s">
        <v>1131</v>
      </c>
      <c r="P18" s="68">
        <v>7</v>
      </c>
      <c r="Q18" s="68"/>
      <c r="R18" s="68"/>
      <c r="S18" s="68"/>
      <c r="T18" s="68"/>
      <c r="U18" s="68"/>
      <c r="V18" s="68"/>
      <c r="W18"/>
      <c r="X18"/>
      <c r="Y18" s="14"/>
      <c r="Z18"/>
      <c r="AA18"/>
      <c r="AB18"/>
      <c r="AC18"/>
      <c r="AD18"/>
      <c r="AE18"/>
      <c r="AF18" s="14"/>
      <c r="AG18" s="89"/>
    </row>
    <row r="19" spans="2:33" s="12" customFormat="1" ht="27">
      <c r="B19" s="71">
        <f t="shared" si="0"/>
        <v>17</v>
      </c>
      <c r="C19" s="151" t="s">
        <v>2243</v>
      </c>
      <c r="D19" s="149" t="s">
        <v>1122</v>
      </c>
      <c r="E19" s="149">
        <v>7</v>
      </c>
      <c r="F19" s="150"/>
      <c r="G19" s="150"/>
      <c r="H19" s="149"/>
      <c r="I19" s="149"/>
      <c r="J19" s="150"/>
      <c r="K19" s="80"/>
      <c r="L19" s="69"/>
      <c r="M19" s="71">
        <f t="shared" si="1"/>
        <v>17</v>
      </c>
      <c r="N19" s="70" t="s">
        <v>2215</v>
      </c>
      <c r="O19" s="68"/>
      <c r="P19" s="68"/>
      <c r="Q19" s="80"/>
      <c r="R19" s="80"/>
      <c r="S19" s="68"/>
      <c r="T19" s="68"/>
      <c r="U19" s="80"/>
      <c r="V19" s="80"/>
      <c r="W19"/>
      <c r="X19"/>
      <c r="Y19" s="14"/>
      <c r="Z19"/>
      <c r="AA19"/>
      <c r="AB19"/>
      <c r="AC19"/>
      <c r="AD19"/>
      <c r="AE19"/>
      <c r="AF19" s="14"/>
      <c r="AG19" s="89"/>
    </row>
    <row r="20" spans="2:33" s="12" customFormat="1" ht="27">
      <c r="B20" s="71">
        <f t="shared" si="0"/>
        <v>18</v>
      </c>
      <c r="C20" s="151" t="s">
        <v>2216</v>
      </c>
      <c r="D20" s="149"/>
      <c r="E20" s="149"/>
      <c r="F20" s="149"/>
      <c r="G20" s="149"/>
      <c r="H20" s="149"/>
      <c r="I20" s="149"/>
      <c r="J20" s="149"/>
      <c r="K20" s="68"/>
      <c r="L20" s="69"/>
      <c r="M20" s="71">
        <f t="shared" si="1"/>
        <v>18</v>
      </c>
      <c r="N20" s="70" t="s">
        <v>2211</v>
      </c>
      <c r="O20" s="68"/>
      <c r="P20" s="68"/>
      <c r="Q20" s="68"/>
      <c r="R20" s="68"/>
      <c r="S20" s="68"/>
      <c r="T20" s="68"/>
      <c r="U20" s="68"/>
      <c r="V20" s="68"/>
      <c r="W20"/>
      <c r="X20"/>
      <c r="Y20" s="14"/>
      <c r="Z20"/>
      <c r="AA20"/>
      <c r="AB20"/>
      <c r="AC20"/>
      <c r="AD20"/>
      <c r="AE20"/>
      <c r="AF20" s="14"/>
      <c r="AG20" s="89"/>
    </row>
    <row r="21" spans="2:33" s="12" customFormat="1" ht="27">
      <c r="B21" s="71">
        <f t="shared" si="0"/>
        <v>19</v>
      </c>
      <c r="C21" s="151" t="s">
        <v>2214</v>
      </c>
      <c r="D21" s="149" t="s">
        <v>1131</v>
      </c>
      <c r="E21" s="149">
        <v>7</v>
      </c>
      <c r="F21" s="150"/>
      <c r="G21" s="150"/>
      <c r="H21" s="149"/>
      <c r="I21" s="149"/>
      <c r="J21" s="150"/>
      <c r="K21" s="80"/>
      <c r="L21" s="69"/>
      <c r="M21" s="71">
        <f t="shared" si="1"/>
        <v>19</v>
      </c>
      <c r="N21" s="70"/>
      <c r="O21" s="68"/>
      <c r="P21" s="68"/>
      <c r="Q21" s="80"/>
      <c r="R21" s="80"/>
      <c r="S21" s="68"/>
      <c r="T21" s="68"/>
      <c r="U21" s="80"/>
      <c r="V21" s="80"/>
      <c r="W21"/>
      <c r="X21"/>
      <c r="Y21" s="14"/>
      <c r="Z21"/>
      <c r="AA21"/>
      <c r="AB21"/>
      <c r="AC21"/>
      <c r="AD21"/>
      <c r="AE21"/>
      <c r="AF21" s="14"/>
      <c r="AG21" s="89"/>
    </row>
    <row r="22" spans="2:33" s="12" customFormat="1" ht="27">
      <c r="B22" s="71">
        <f t="shared" si="0"/>
        <v>20</v>
      </c>
      <c r="C22" s="151" t="s">
        <v>2215</v>
      </c>
      <c r="D22" s="149"/>
      <c r="E22" s="149"/>
      <c r="F22" s="149"/>
      <c r="G22" s="149"/>
      <c r="H22" s="149"/>
      <c r="I22" s="149"/>
      <c r="J22" s="149"/>
      <c r="K22" s="68"/>
      <c r="L22" s="69"/>
      <c r="M22" s="71">
        <f t="shared" si="1"/>
        <v>20</v>
      </c>
      <c r="N22" s="70"/>
      <c r="O22" s="68"/>
      <c r="P22" s="68"/>
      <c r="Q22" s="68"/>
      <c r="R22" s="68"/>
      <c r="S22" s="68"/>
      <c r="T22" s="68"/>
      <c r="U22" s="68"/>
      <c r="V22" s="68"/>
      <c r="W22"/>
      <c r="X22"/>
      <c r="Y22" s="14"/>
      <c r="Z22"/>
      <c r="AA22"/>
      <c r="AB22"/>
      <c r="AC22"/>
      <c r="AD22"/>
      <c r="AE22"/>
      <c r="AF22" s="14"/>
      <c r="AG22" s="89"/>
    </row>
    <row r="23" spans="2:33" s="12" customFormat="1" ht="27">
      <c r="B23" s="71">
        <f t="shared" si="0"/>
        <v>21</v>
      </c>
      <c r="C23" s="151" t="s">
        <v>2211</v>
      </c>
      <c r="D23" s="149"/>
      <c r="E23" s="149"/>
      <c r="F23" s="150"/>
      <c r="G23" s="150"/>
      <c r="H23" s="149"/>
      <c r="I23" s="149"/>
      <c r="J23" s="150"/>
      <c r="K23" s="80"/>
      <c r="L23" s="69"/>
      <c r="M23" s="71">
        <f t="shared" si="1"/>
        <v>21</v>
      </c>
      <c r="N23" s="70"/>
      <c r="O23" s="68"/>
      <c r="P23" s="68"/>
      <c r="Q23" s="80"/>
      <c r="R23" s="80"/>
      <c r="S23" s="68"/>
      <c r="T23" s="68"/>
      <c r="U23" s="80"/>
      <c r="V23" s="80"/>
      <c r="W23"/>
      <c r="X23"/>
      <c r="Y23" s="14"/>
      <c r="Z23"/>
      <c r="AA23"/>
      <c r="AB23"/>
      <c r="AC23"/>
      <c r="AD23"/>
      <c r="AE23"/>
      <c r="AF23" s="14"/>
      <c r="AG23" s="89"/>
    </row>
    <row r="24" spans="2:33" s="12" customFormat="1" ht="27">
      <c r="B24" s="71">
        <f t="shared" si="0"/>
        <v>22</v>
      </c>
      <c r="C24" s="151" t="s">
        <v>2212</v>
      </c>
      <c r="D24" s="149" t="s">
        <v>1113</v>
      </c>
      <c r="E24" s="149"/>
      <c r="F24" s="149"/>
      <c r="G24" s="149"/>
      <c r="H24" s="149"/>
      <c r="I24" s="149"/>
      <c r="J24" s="149"/>
      <c r="K24" s="68"/>
      <c r="L24" s="69"/>
      <c r="M24" s="71">
        <f t="shared" si="1"/>
        <v>22</v>
      </c>
      <c r="N24" s="70"/>
      <c r="O24" s="68"/>
      <c r="P24" s="68"/>
      <c r="Q24" s="68"/>
      <c r="R24" s="68"/>
      <c r="S24" s="68"/>
      <c r="T24" s="68"/>
      <c r="U24" s="68"/>
      <c r="V24" s="68"/>
      <c r="W24"/>
      <c r="X24"/>
      <c r="Y24" s="14"/>
      <c r="Z24"/>
      <c r="AA24"/>
      <c r="AB24"/>
      <c r="AC24"/>
      <c r="AD24"/>
      <c r="AE24"/>
      <c r="AF24" s="14"/>
      <c r="AG24" s="89"/>
    </row>
    <row r="25" spans="2:33" s="12" customFormat="1" ht="27">
      <c r="B25" s="71">
        <f t="shared" si="0"/>
        <v>23</v>
      </c>
      <c r="C25" s="151" t="s">
        <v>2213</v>
      </c>
      <c r="D25" s="149" t="s">
        <v>1112</v>
      </c>
      <c r="E25" s="149">
        <v>7</v>
      </c>
      <c r="F25" s="150"/>
      <c r="G25" s="150"/>
      <c r="H25" s="149"/>
      <c r="I25" s="149"/>
      <c r="J25" s="150"/>
      <c r="K25" s="80"/>
      <c r="L25" s="69"/>
      <c r="M25" s="71">
        <f t="shared" si="1"/>
        <v>23</v>
      </c>
      <c r="N25" s="70"/>
      <c r="O25" s="68"/>
      <c r="P25" s="68"/>
      <c r="Q25" s="80"/>
      <c r="R25" s="80"/>
      <c r="S25" s="68"/>
      <c r="T25" s="68"/>
      <c r="U25" s="80"/>
      <c r="V25" s="80"/>
      <c r="W25"/>
      <c r="X25"/>
      <c r="Y25" s="14"/>
      <c r="Z25"/>
      <c r="AA25"/>
      <c r="AB25"/>
      <c r="AC25"/>
      <c r="AD25"/>
      <c r="AE25"/>
      <c r="AF25" s="14"/>
      <c r="AG25" s="89"/>
    </row>
    <row r="26" spans="2:33" s="12" customFormat="1" ht="27">
      <c r="B26" s="71">
        <f t="shared" si="0"/>
        <v>24</v>
      </c>
      <c r="C26" s="151" t="s">
        <v>2238</v>
      </c>
      <c r="D26" s="149" t="s">
        <v>1114</v>
      </c>
      <c r="E26" s="149">
        <v>7</v>
      </c>
      <c r="F26" s="149"/>
      <c r="G26" s="149"/>
      <c r="H26" s="149"/>
      <c r="I26" s="149"/>
      <c r="J26" s="149"/>
      <c r="K26" s="68"/>
      <c r="L26" s="69"/>
      <c r="M26" s="71">
        <f t="shared" si="1"/>
        <v>24</v>
      </c>
      <c r="N26" s="70"/>
      <c r="O26" s="68"/>
      <c r="P26" s="68"/>
      <c r="Q26" s="68"/>
      <c r="R26" s="68"/>
      <c r="S26" s="68"/>
      <c r="T26" s="68"/>
      <c r="U26" s="68"/>
      <c r="V26" s="68"/>
      <c r="W26"/>
      <c r="X26"/>
      <c r="Y26" s="14"/>
      <c r="Z26"/>
      <c r="AA26"/>
      <c r="AB26"/>
      <c r="AC26"/>
      <c r="AD26"/>
      <c r="AE26"/>
      <c r="AF26" s="14"/>
      <c r="AG26" s="89"/>
    </row>
    <row r="27" spans="2:33" s="12" customFormat="1" ht="27">
      <c r="B27" s="71">
        <f t="shared" si="0"/>
        <v>25</v>
      </c>
      <c r="C27" s="151" t="s">
        <v>2239</v>
      </c>
      <c r="D27" s="149" t="s">
        <v>1122</v>
      </c>
      <c r="E27" s="149">
        <v>7</v>
      </c>
      <c r="F27" s="150"/>
      <c r="G27" s="150"/>
      <c r="H27" s="149"/>
      <c r="I27" s="149"/>
      <c r="J27" s="150"/>
      <c r="K27" s="80"/>
      <c r="L27" s="69"/>
      <c r="M27" s="71">
        <f t="shared" si="1"/>
        <v>25</v>
      </c>
      <c r="N27" s="70"/>
      <c r="O27" s="68"/>
      <c r="P27" s="68"/>
      <c r="Q27" s="80"/>
      <c r="R27" s="80"/>
      <c r="S27" s="68"/>
      <c r="T27" s="68"/>
      <c r="U27" s="80"/>
      <c r="V27" s="80"/>
      <c r="W27"/>
      <c r="X27"/>
      <c r="Y27" s="14"/>
      <c r="Z27"/>
      <c r="AA27"/>
      <c r="AB27"/>
      <c r="AC27"/>
      <c r="AD27"/>
      <c r="AE27"/>
      <c r="AF27" s="14"/>
      <c r="AG27" s="89"/>
    </row>
    <row r="28" spans="2:33" s="12" customFormat="1" ht="27">
      <c r="B28" s="71">
        <f t="shared" si="0"/>
        <v>26</v>
      </c>
      <c r="C28" s="151" t="s">
        <v>2214</v>
      </c>
      <c r="D28" s="149" t="s">
        <v>1131</v>
      </c>
      <c r="E28" s="149">
        <v>7</v>
      </c>
      <c r="F28" s="149"/>
      <c r="G28" s="149"/>
      <c r="H28" s="149"/>
      <c r="I28" s="149"/>
      <c r="J28" s="149"/>
      <c r="K28" s="68"/>
      <c r="L28" s="69"/>
      <c r="M28" s="71">
        <f t="shared" si="1"/>
        <v>26</v>
      </c>
      <c r="N28" s="70"/>
      <c r="O28" s="68"/>
      <c r="P28" s="68"/>
      <c r="Q28" s="68"/>
      <c r="R28" s="68"/>
      <c r="S28" s="68"/>
      <c r="T28" s="68"/>
      <c r="U28" s="68"/>
      <c r="V28" s="68"/>
      <c r="W28"/>
      <c r="X28"/>
      <c r="Y28" s="14"/>
      <c r="Z28"/>
      <c r="AA28"/>
      <c r="AB28"/>
      <c r="AC28"/>
      <c r="AD28"/>
      <c r="AE28"/>
      <c r="AF28" s="14"/>
      <c r="AG28" s="89"/>
    </row>
    <row r="29" spans="2:33" s="12" customFormat="1" ht="24">
      <c r="B29" s="71">
        <f t="shared" si="0"/>
        <v>27</v>
      </c>
      <c r="C29" s="109" t="s">
        <v>2215</v>
      </c>
      <c r="D29" s="111"/>
      <c r="E29" s="111"/>
      <c r="F29" s="113"/>
      <c r="G29" s="113"/>
      <c r="H29" s="111"/>
      <c r="I29" s="111"/>
      <c r="J29" s="80"/>
      <c r="K29" s="80"/>
      <c r="L29" s="69"/>
      <c r="M29" s="71">
        <f t="shared" si="1"/>
        <v>27</v>
      </c>
      <c r="N29" s="70"/>
      <c r="O29" s="68"/>
      <c r="P29" s="68"/>
      <c r="Q29" s="80"/>
      <c r="R29" s="80"/>
      <c r="S29" s="68"/>
      <c r="T29" s="68"/>
      <c r="U29" s="80"/>
      <c r="V29" s="80"/>
      <c r="W29"/>
      <c r="X29"/>
      <c r="Y29" s="14"/>
      <c r="Z29"/>
      <c r="AA29"/>
      <c r="AB29"/>
      <c r="AC29"/>
      <c r="AD29"/>
      <c r="AE29"/>
      <c r="AF29" s="14"/>
      <c r="AG29" s="89"/>
    </row>
    <row r="30" spans="2:33" s="12" customFormat="1" ht="24">
      <c r="B30" s="71">
        <f t="shared" si="0"/>
        <v>28</v>
      </c>
      <c r="C30" s="109" t="s">
        <v>2211</v>
      </c>
      <c r="D30" s="111"/>
      <c r="E30" s="111"/>
      <c r="F30" s="111"/>
      <c r="G30" s="111"/>
      <c r="H30" s="111"/>
      <c r="I30" s="111"/>
      <c r="J30" s="68"/>
      <c r="K30" s="68"/>
      <c r="L30" s="69"/>
      <c r="M30" s="71">
        <f t="shared" si="1"/>
        <v>28</v>
      </c>
      <c r="N30" s="70"/>
      <c r="O30" s="68"/>
      <c r="P30" s="68"/>
      <c r="Q30" s="68"/>
      <c r="R30" s="68"/>
      <c r="S30" s="68"/>
      <c r="T30" s="68"/>
      <c r="U30" s="68"/>
      <c r="V30" s="68"/>
      <c r="W30"/>
      <c r="X30"/>
      <c r="Y30" s="14"/>
      <c r="Z30"/>
      <c r="AA30"/>
      <c r="AB30"/>
      <c r="AC30"/>
      <c r="AD30"/>
      <c r="AE30"/>
      <c r="AF30" s="14"/>
      <c r="AG30" s="89"/>
    </row>
    <row r="31" spans="2:33" s="12" customFormat="1" ht="24">
      <c r="B31" s="71">
        <f t="shared" si="0"/>
        <v>29</v>
      </c>
      <c r="C31" s="109" t="s">
        <v>2244</v>
      </c>
      <c r="D31" s="111"/>
      <c r="E31" s="111"/>
      <c r="F31" s="113"/>
      <c r="G31" s="113"/>
      <c r="H31" s="111"/>
      <c r="I31" s="111"/>
      <c r="J31" s="80"/>
      <c r="K31" s="80"/>
      <c r="L31" s="35"/>
      <c r="M31" s="71">
        <f t="shared" si="1"/>
        <v>29</v>
      </c>
      <c r="N31" s="70"/>
      <c r="O31" s="68"/>
      <c r="P31" s="68"/>
      <c r="Q31" s="80"/>
      <c r="R31" s="80"/>
      <c r="S31" s="68"/>
      <c r="T31" s="68"/>
      <c r="U31" s="80"/>
      <c r="V31" s="80"/>
      <c r="W31"/>
      <c r="X31"/>
      <c r="Y31" s="14"/>
      <c r="Z31"/>
      <c r="AA31"/>
      <c r="AB31"/>
      <c r="AC31"/>
      <c r="AD31"/>
      <c r="AE31"/>
      <c r="AF31" s="14"/>
      <c r="AG31" s="89"/>
    </row>
    <row r="32" spans="2:33" s="12" customFormat="1" ht="24">
      <c r="B32" s="71">
        <f t="shared" si="0"/>
        <v>30</v>
      </c>
      <c r="C32" s="109" t="s">
        <v>2245</v>
      </c>
      <c r="D32" s="111"/>
      <c r="E32" s="111"/>
      <c r="F32" s="111"/>
      <c r="G32" s="111"/>
      <c r="H32" s="111"/>
      <c r="I32" s="111"/>
      <c r="J32" s="68"/>
      <c r="K32" s="68"/>
      <c r="L32" s="35"/>
      <c r="M32" s="71">
        <f t="shared" si="1"/>
        <v>30</v>
      </c>
      <c r="N32" s="70"/>
      <c r="O32" s="68"/>
      <c r="P32" s="68"/>
      <c r="Q32" s="68"/>
      <c r="R32" s="68"/>
      <c r="S32" s="68"/>
      <c r="T32" s="68"/>
      <c r="U32" s="68"/>
      <c r="V32" s="68"/>
      <c r="W32"/>
      <c r="X32"/>
      <c r="Y32" s="14"/>
      <c r="Z32"/>
      <c r="AA32"/>
      <c r="AB32"/>
      <c r="AC32"/>
      <c r="AD32"/>
      <c r="AE32"/>
      <c r="AF32" s="14"/>
      <c r="AG32" s="89"/>
    </row>
    <row r="33" spans="2:33" s="12" customFormat="1" ht="24">
      <c r="B33" s="71">
        <f t="shared" si="0"/>
        <v>31</v>
      </c>
      <c r="C33" s="109" t="s">
        <v>2217</v>
      </c>
      <c r="D33" s="111"/>
      <c r="E33" s="111"/>
      <c r="F33" s="113"/>
      <c r="G33" s="113"/>
      <c r="H33" s="111"/>
      <c r="I33" s="111"/>
      <c r="J33" s="80"/>
      <c r="K33" s="80"/>
      <c r="L33" s="35"/>
      <c r="M33" s="71">
        <f t="shared" si="1"/>
        <v>31</v>
      </c>
      <c r="N33" s="70"/>
      <c r="O33" s="68"/>
      <c r="P33" s="68"/>
      <c r="Q33" s="80"/>
      <c r="R33" s="80"/>
      <c r="S33" s="68"/>
      <c r="T33" s="68"/>
      <c r="U33" s="80"/>
      <c r="V33" s="80"/>
      <c r="W33"/>
      <c r="X33"/>
      <c r="Y33" s="14"/>
      <c r="Z33"/>
      <c r="AA33"/>
      <c r="AB33"/>
      <c r="AC33"/>
      <c r="AD33"/>
      <c r="AE33"/>
      <c r="AF33" s="14"/>
      <c r="AG33" s="89"/>
    </row>
    <row r="34" spans="2:33" s="12" customFormat="1" ht="24">
      <c r="B34" s="71">
        <f t="shared" si="0"/>
        <v>32</v>
      </c>
      <c r="C34" s="109" t="s">
        <v>2218</v>
      </c>
      <c r="D34" s="111"/>
      <c r="E34" s="111"/>
      <c r="F34" s="111"/>
      <c r="G34" s="111"/>
      <c r="H34" s="111"/>
      <c r="I34" s="111"/>
      <c r="J34" s="68"/>
      <c r="K34" s="68"/>
      <c r="L34" s="35"/>
      <c r="M34" s="71">
        <f t="shared" si="1"/>
        <v>32</v>
      </c>
      <c r="N34" s="70"/>
      <c r="O34" s="68"/>
      <c r="P34" s="68"/>
      <c r="Q34" s="68"/>
      <c r="R34" s="68"/>
      <c r="S34" s="68"/>
      <c r="T34" s="68"/>
      <c r="U34" s="68"/>
      <c r="V34" s="68"/>
      <c r="W34"/>
      <c r="X34"/>
      <c r="Y34" s="14"/>
      <c r="Z34"/>
      <c r="AA34"/>
      <c r="AB34"/>
      <c r="AC34"/>
      <c r="AD34"/>
      <c r="AE34"/>
      <c r="AF34" s="14"/>
      <c r="AG34" s="89"/>
    </row>
    <row r="35" spans="2:33" s="12" customFormat="1" ht="24">
      <c r="B35" s="71">
        <f t="shared" si="0"/>
        <v>33</v>
      </c>
      <c r="C35" s="109" t="s">
        <v>2216</v>
      </c>
      <c r="D35" s="111"/>
      <c r="E35" s="111"/>
      <c r="F35" s="113"/>
      <c r="G35" s="113"/>
      <c r="H35" s="111"/>
      <c r="I35" s="111"/>
      <c r="J35" s="80"/>
      <c r="K35" s="80"/>
      <c r="L35" s="35"/>
      <c r="M35" s="71">
        <f t="shared" si="1"/>
        <v>33</v>
      </c>
      <c r="N35" s="70"/>
      <c r="O35" s="68"/>
      <c r="P35" s="68"/>
      <c r="Q35" s="80"/>
      <c r="R35" s="80"/>
      <c r="S35" s="68"/>
      <c r="T35" s="68"/>
      <c r="U35" s="80"/>
      <c r="V35" s="80"/>
      <c r="W35"/>
      <c r="X35"/>
      <c r="Y35" s="14"/>
      <c r="Z35"/>
      <c r="AA35"/>
      <c r="AB35"/>
      <c r="AC35"/>
      <c r="AD35"/>
      <c r="AE35"/>
      <c r="AF35" s="14"/>
      <c r="AG35" s="89"/>
    </row>
    <row r="36" spans="2:33" s="12" customFormat="1" ht="24">
      <c r="B36" s="71">
        <f t="shared" si="0"/>
        <v>34</v>
      </c>
      <c r="C36" s="109" t="s">
        <v>2214</v>
      </c>
      <c r="D36" s="111" t="s">
        <v>1131</v>
      </c>
      <c r="E36" s="111">
        <v>7</v>
      </c>
      <c r="F36" s="111"/>
      <c r="G36" s="111"/>
      <c r="H36" s="111"/>
      <c r="I36" s="111"/>
      <c r="J36" s="68"/>
      <c r="K36" s="68"/>
      <c r="L36" s="35"/>
      <c r="M36" s="71">
        <f t="shared" si="1"/>
        <v>34</v>
      </c>
      <c r="N36" s="70"/>
      <c r="O36" s="68"/>
      <c r="P36" s="68"/>
      <c r="Q36" s="68"/>
      <c r="R36" s="68"/>
      <c r="S36" s="68"/>
      <c r="T36" s="68"/>
      <c r="U36" s="68"/>
      <c r="V36" s="68"/>
      <c r="W36"/>
      <c r="X36"/>
      <c r="Y36" s="14"/>
      <c r="Z36"/>
      <c r="AA36"/>
      <c r="AB36"/>
      <c r="AC36"/>
      <c r="AD36"/>
      <c r="AE36"/>
      <c r="AF36" s="14"/>
      <c r="AG36" s="89"/>
    </row>
    <row r="37" spans="2:33" s="12" customFormat="1" ht="24">
      <c r="B37" s="71">
        <f t="shared" si="0"/>
        <v>35</v>
      </c>
      <c r="C37" s="109" t="s">
        <v>2215</v>
      </c>
      <c r="D37" s="111"/>
      <c r="E37" s="111"/>
      <c r="F37" s="113"/>
      <c r="G37" s="113"/>
      <c r="H37" s="111"/>
      <c r="I37" s="111"/>
      <c r="J37" s="80"/>
      <c r="K37" s="80"/>
      <c r="L37" s="35"/>
      <c r="M37" s="71">
        <f t="shared" si="1"/>
        <v>35</v>
      </c>
      <c r="N37" s="70"/>
      <c r="O37" s="68"/>
      <c r="P37" s="68"/>
      <c r="Q37" s="80"/>
      <c r="R37" s="80"/>
      <c r="S37" s="68"/>
      <c r="T37" s="68"/>
      <c r="U37" s="80"/>
      <c r="V37" s="80"/>
      <c r="W37"/>
      <c r="X37"/>
      <c r="Y37" s="14"/>
      <c r="Z37"/>
      <c r="AA37"/>
      <c r="AB37"/>
      <c r="AC37"/>
      <c r="AD37"/>
      <c r="AE37"/>
      <c r="AF37" s="14"/>
      <c r="AG37" s="89"/>
    </row>
    <row r="38" spans="2:33" s="12" customFormat="1" ht="24">
      <c r="B38" s="71">
        <f t="shared" si="0"/>
        <v>36</v>
      </c>
      <c r="C38" s="109" t="s">
        <v>2211</v>
      </c>
      <c r="D38" s="111"/>
      <c r="E38" s="111"/>
      <c r="F38" s="111"/>
      <c r="G38" s="111"/>
      <c r="H38" s="111"/>
      <c r="I38" s="111"/>
      <c r="J38" s="68"/>
      <c r="K38" s="68"/>
      <c r="L38" s="35"/>
      <c r="M38" s="71">
        <f t="shared" si="1"/>
        <v>36</v>
      </c>
      <c r="N38" s="70"/>
      <c r="O38" s="68"/>
      <c r="P38" s="68"/>
      <c r="Q38" s="68"/>
      <c r="R38" s="68"/>
      <c r="S38" s="68"/>
      <c r="T38" s="68"/>
      <c r="U38" s="68"/>
      <c r="V38" s="68"/>
      <c r="W38"/>
      <c r="X38"/>
      <c r="Y38" s="14"/>
      <c r="Z38"/>
      <c r="AA38"/>
      <c r="AB38"/>
      <c r="AC38"/>
      <c r="AD38"/>
      <c r="AE38"/>
      <c r="AF38" s="14"/>
      <c r="AG38" s="89"/>
    </row>
    <row r="39" spans="2:33" s="12" customFormat="1" ht="24">
      <c r="B39" s="71">
        <f t="shared" si="0"/>
        <v>37</v>
      </c>
      <c r="C39" s="109" t="s">
        <v>2212</v>
      </c>
      <c r="D39" s="111" t="s">
        <v>1113</v>
      </c>
      <c r="E39" s="111"/>
      <c r="F39" s="113"/>
      <c r="G39" s="113"/>
      <c r="H39" s="111"/>
      <c r="I39" s="111"/>
      <c r="J39" s="80"/>
      <c r="K39" s="80"/>
      <c r="L39" s="35"/>
      <c r="M39" s="71">
        <f t="shared" si="1"/>
        <v>37</v>
      </c>
      <c r="N39" s="70"/>
      <c r="O39" s="68"/>
      <c r="P39" s="68"/>
      <c r="Q39" s="80"/>
      <c r="R39" s="80"/>
      <c r="S39" s="68"/>
      <c r="T39" s="68"/>
      <c r="U39" s="80"/>
      <c r="V39" s="80"/>
      <c r="W39"/>
      <c r="X39"/>
      <c r="Y39" s="14"/>
      <c r="Z39"/>
      <c r="AA39"/>
      <c r="AB39"/>
      <c r="AC39"/>
      <c r="AD39"/>
      <c r="AE39"/>
      <c r="AF39" s="14"/>
      <c r="AG39" s="89"/>
    </row>
    <row r="40" spans="2:33" s="12" customFormat="1" ht="24">
      <c r="B40" s="71">
        <f t="shared" si="0"/>
        <v>38</v>
      </c>
      <c r="C40" s="109" t="s">
        <v>2213</v>
      </c>
      <c r="D40" s="111" t="s">
        <v>1112</v>
      </c>
      <c r="E40" s="111">
        <v>7</v>
      </c>
      <c r="F40" s="111"/>
      <c r="G40" s="111"/>
      <c r="H40" s="111"/>
      <c r="I40" s="111"/>
      <c r="J40" s="68"/>
      <c r="K40" s="68"/>
      <c r="L40" s="35"/>
      <c r="M40" s="71">
        <f t="shared" si="1"/>
        <v>38</v>
      </c>
      <c r="N40" s="70"/>
      <c r="O40" s="68"/>
      <c r="P40" s="68"/>
      <c r="Q40" s="68"/>
      <c r="R40" s="68"/>
      <c r="S40" s="68"/>
      <c r="T40" s="68"/>
      <c r="U40" s="68"/>
      <c r="V40" s="68"/>
      <c r="W40"/>
      <c r="X40"/>
      <c r="Y40" s="14"/>
      <c r="Z40"/>
      <c r="AA40"/>
      <c r="AB40"/>
      <c r="AC40"/>
      <c r="AD40"/>
      <c r="AE40"/>
      <c r="AF40" s="14"/>
      <c r="AG40" s="89"/>
    </row>
    <row r="41" spans="2:33" s="12" customFormat="1" ht="24">
      <c r="B41" s="71">
        <f t="shared" si="0"/>
        <v>39</v>
      </c>
      <c r="C41" s="109" t="s">
        <v>2238</v>
      </c>
      <c r="D41" s="111" t="s">
        <v>1114</v>
      </c>
      <c r="E41" s="111">
        <v>7</v>
      </c>
      <c r="F41" s="113"/>
      <c r="G41" s="113"/>
      <c r="H41" s="111"/>
      <c r="I41" s="111"/>
      <c r="J41" s="80"/>
      <c r="K41" s="80"/>
      <c r="L41" s="35"/>
      <c r="M41" s="71">
        <f t="shared" si="1"/>
        <v>39</v>
      </c>
      <c r="N41" s="70"/>
      <c r="O41" s="68"/>
      <c r="P41" s="68"/>
      <c r="Q41" s="80"/>
      <c r="R41" s="80"/>
      <c r="S41" s="68"/>
      <c r="T41" s="68"/>
      <c r="U41" s="80"/>
      <c r="V41" s="80"/>
      <c r="W41"/>
      <c r="X41"/>
      <c r="Y41" s="14"/>
      <c r="Z41"/>
      <c r="AA41"/>
      <c r="AB41"/>
      <c r="AC41"/>
      <c r="AD41"/>
      <c r="AE41"/>
      <c r="AF41" s="14"/>
      <c r="AG41" s="89"/>
    </row>
    <row r="42" spans="2:33" s="12" customFormat="1" ht="24">
      <c r="B42" s="71">
        <f t="shared" si="0"/>
        <v>40</v>
      </c>
      <c r="C42" s="109" t="s">
        <v>2239</v>
      </c>
      <c r="D42" s="111" t="s">
        <v>1122</v>
      </c>
      <c r="E42" s="111">
        <v>7</v>
      </c>
      <c r="F42" s="111"/>
      <c r="G42" s="111"/>
      <c r="H42" s="111"/>
      <c r="I42" s="111"/>
      <c r="J42" s="69"/>
      <c r="K42" s="68"/>
      <c r="L42" s="35"/>
      <c r="M42" s="71">
        <f t="shared" si="1"/>
        <v>40</v>
      </c>
      <c r="N42" s="70"/>
      <c r="O42" s="68"/>
      <c r="P42" s="68"/>
      <c r="Q42" s="68"/>
      <c r="R42" s="68"/>
      <c r="S42" s="68"/>
      <c r="T42" s="68"/>
      <c r="U42" s="69"/>
      <c r="V42" s="68"/>
      <c r="W42"/>
      <c r="X42"/>
      <c r="Y42" s="14"/>
      <c r="Z42"/>
      <c r="AA42"/>
      <c r="AB42"/>
      <c r="AC42"/>
      <c r="AD42"/>
      <c r="AE42"/>
      <c r="AF42" s="14"/>
      <c r="AG42" s="89"/>
    </row>
    <row r="43" spans="2:33" s="12" customFormat="1" ht="24">
      <c r="B43" s="90">
        <f t="shared" si="0"/>
        <v>41</v>
      </c>
      <c r="C43" s="110" t="s">
        <v>2214</v>
      </c>
      <c r="D43" s="120" t="s">
        <v>1131</v>
      </c>
      <c r="E43" s="120">
        <v>7</v>
      </c>
      <c r="F43" s="113"/>
      <c r="G43" s="113"/>
      <c r="H43" s="111"/>
      <c r="I43" s="111"/>
      <c r="J43" s="80"/>
      <c r="K43" s="80"/>
      <c r="L43" s="14"/>
      <c r="M43" s="71">
        <f t="shared" si="1"/>
        <v>41</v>
      </c>
      <c r="N43" s="70"/>
      <c r="O43" s="68"/>
      <c r="P43" s="68"/>
      <c r="Q43" s="68"/>
      <c r="R43" s="68"/>
      <c r="S43" s="68"/>
      <c r="T43" s="68"/>
      <c r="U43" s="69"/>
      <c r="V43" s="68"/>
      <c r="W43"/>
      <c r="X43"/>
      <c r="Y43" s="14"/>
      <c r="Z43"/>
      <c r="AA43"/>
      <c r="AB43"/>
      <c r="AC43"/>
      <c r="AD43"/>
      <c r="AE43"/>
      <c r="AF43" s="14"/>
      <c r="AG43" s="89"/>
    </row>
    <row r="44" spans="2:33" s="12" customFormat="1" ht="24">
      <c r="B44" s="90">
        <f t="shared" si="0"/>
        <v>42</v>
      </c>
      <c r="C44" s="110" t="s">
        <v>2215</v>
      </c>
      <c r="D44" s="120"/>
      <c r="E44" s="120"/>
      <c r="F44" s="116"/>
      <c r="G44" s="116"/>
      <c r="H44" s="111"/>
      <c r="I44" s="112"/>
      <c r="J44" s="69"/>
      <c r="K44" s="79"/>
      <c r="L44" s="14"/>
      <c r="M44" s="71">
        <f t="shared" si="1"/>
        <v>42</v>
      </c>
      <c r="N44" s="70"/>
      <c r="O44" s="68"/>
      <c r="P44" s="68"/>
      <c r="Q44" s="68"/>
      <c r="R44" s="68"/>
      <c r="S44" s="68"/>
      <c r="T44" s="68"/>
      <c r="U44" s="69"/>
      <c r="V44" s="68"/>
      <c r="W44"/>
      <c r="X44"/>
      <c r="Y44" s="14"/>
      <c r="Z44"/>
      <c r="AA44"/>
      <c r="AB44"/>
      <c r="AC44"/>
      <c r="AD44"/>
      <c r="AE44"/>
      <c r="AF44" s="14"/>
      <c r="AG44" s="89"/>
    </row>
    <row r="45" spans="2:33" s="12" customFormat="1" ht="24">
      <c r="B45" s="90">
        <f t="shared" si="0"/>
        <v>43</v>
      </c>
      <c r="C45" s="110" t="s">
        <v>2211</v>
      </c>
      <c r="D45" s="120"/>
      <c r="E45" s="120"/>
      <c r="F45" s="113"/>
      <c r="G45" s="113"/>
      <c r="H45" s="111"/>
      <c r="I45" s="111"/>
      <c r="J45" s="80"/>
      <c r="K45" s="80"/>
      <c r="L45" s="14"/>
      <c r="M45" s="71">
        <f t="shared" si="1"/>
        <v>43</v>
      </c>
      <c r="N45" s="70"/>
      <c r="O45" s="68"/>
      <c r="P45" s="68"/>
      <c r="Q45" s="68"/>
      <c r="R45" s="68"/>
      <c r="S45" s="68"/>
      <c r="T45" s="68"/>
      <c r="U45" s="69"/>
      <c r="V45" s="68"/>
      <c r="W45"/>
      <c r="X45"/>
      <c r="Y45" s="14"/>
      <c r="Z45"/>
      <c r="AA45"/>
      <c r="AB45"/>
      <c r="AC45"/>
      <c r="AD45"/>
      <c r="AE45"/>
      <c r="AF45" s="14"/>
      <c r="AG45" s="89"/>
    </row>
    <row r="46" spans="2:33" s="12" customFormat="1" ht="24">
      <c r="B46" s="90">
        <f t="shared" si="0"/>
        <v>44</v>
      </c>
      <c r="C46" s="110" t="s">
        <v>2219</v>
      </c>
      <c r="D46" s="120"/>
      <c r="E46" s="120"/>
      <c r="F46" s="111"/>
      <c r="G46" s="111"/>
      <c r="H46" s="111"/>
      <c r="I46" s="111"/>
      <c r="J46" s="68"/>
      <c r="K46" s="68"/>
      <c r="L46" s="14"/>
      <c r="M46" s="71">
        <f t="shared" si="1"/>
        <v>44</v>
      </c>
      <c r="N46" s="70"/>
      <c r="O46" s="68"/>
      <c r="P46" s="68"/>
      <c r="Q46" s="68"/>
      <c r="R46" s="68"/>
      <c r="S46" s="68"/>
      <c r="T46" s="68"/>
      <c r="U46" s="69"/>
      <c r="V46" s="68"/>
      <c r="W46"/>
      <c r="X46"/>
      <c r="Y46" s="14"/>
      <c r="Z46"/>
      <c r="AA46"/>
      <c r="AB46"/>
      <c r="AC46"/>
      <c r="AD46"/>
      <c r="AE46"/>
      <c r="AF46" s="14"/>
      <c r="AG46" s="89"/>
    </row>
    <row r="47" spans="2:33" s="12" customFormat="1" ht="24">
      <c r="B47" s="90">
        <f t="shared" si="0"/>
        <v>45</v>
      </c>
      <c r="C47" s="110" t="s">
        <v>2220</v>
      </c>
      <c r="D47" s="120"/>
      <c r="E47" s="120"/>
      <c r="F47" s="113"/>
      <c r="G47" s="113"/>
      <c r="H47" s="111"/>
      <c r="I47" s="111"/>
      <c r="J47" s="80"/>
      <c r="K47" s="80"/>
      <c r="L47" s="14"/>
      <c r="M47" s="71">
        <f t="shared" si="1"/>
        <v>45</v>
      </c>
      <c r="N47" s="70"/>
      <c r="O47" s="68"/>
      <c r="P47" s="68"/>
      <c r="Q47" s="68"/>
      <c r="R47" s="68"/>
      <c r="S47" s="68"/>
      <c r="T47" s="68"/>
      <c r="U47" s="69"/>
      <c r="V47" s="68"/>
      <c r="W47"/>
      <c r="X47"/>
      <c r="Y47" s="14"/>
      <c r="Z47"/>
      <c r="AA47"/>
      <c r="AB47"/>
      <c r="AC47"/>
      <c r="AD47"/>
      <c r="AE47"/>
      <c r="AF47" s="14"/>
      <c r="AG47" s="89"/>
    </row>
    <row r="48" spans="2:33" s="12" customFormat="1" ht="24">
      <c r="B48" s="90">
        <f t="shared" si="0"/>
        <v>46</v>
      </c>
      <c r="C48" s="110" t="s">
        <v>2221</v>
      </c>
      <c r="D48" s="120"/>
      <c r="E48" s="120"/>
      <c r="F48" s="111"/>
      <c r="G48" s="111"/>
      <c r="H48" s="111"/>
      <c r="I48" s="111"/>
      <c r="J48" s="68"/>
      <c r="K48" s="68"/>
      <c r="L48" s="14"/>
      <c r="M48" s="71">
        <f t="shared" si="1"/>
        <v>46</v>
      </c>
      <c r="N48" s="70"/>
      <c r="O48" s="68"/>
      <c r="P48" s="68"/>
      <c r="Q48" s="68"/>
      <c r="R48" s="68"/>
      <c r="S48" s="68"/>
      <c r="T48" s="68"/>
      <c r="U48" s="69"/>
      <c r="V48" s="68"/>
      <c r="W48"/>
      <c r="X48"/>
      <c r="Y48" s="14"/>
      <c r="Z48"/>
      <c r="AA48"/>
      <c r="AB48"/>
      <c r="AC48"/>
      <c r="AD48"/>
      <c r="AE48"/>
      <c r="AF48" s="14"/>
      <c r="AG48" s="89"/>
    </row>
    <row r="49" spans="1:33" s="12" customFormat="1" ht="24">
      <c r="B49" s="90">
        <f t="shared" si="0"/>
        <v>47</v>
      </c>
      <c r="C49" s="110" t="s">
        <v>2222</v>
      </c>
      <c r="D49" s="120"/>
      <c r="E49" s="120"/>
      <c r="F49" s="113"/>
      <c r="G49" s="113"/>
      <c r="H49" s="111"/>
      <c r="I49" s="111"/>
      <c r="J49" s="80"/>
      <c r="K49" s="80"/>
      <c r="L49" s="14"/>
      <c r="M49" s="71">
        <f t="shared" si="1"/>
        <v>47</v>
      </c>
      <c r="N49" s="70"/>
      <c r="O49" s="68"/>
      <c r="P49" s="68"/>
      <c r="Q49" s="68"/>
      <c r="R49" s="68"/>
      <c r="S49" s="68"/>
      <c r="T49" s="68"/>
      <c r="U49" s="69"/>
      <c r="V49" s="68"/>
      <c r="W49"/>
      <c r="X49"/>
      <c r="Y49" s="14"/>
      <c r="Z49"/>
      <c r="AA49"/>
      <c r="AB49"/>
      <c r="AC49"/>
      <c r="AD49"/>
      <c r="AE49"/>
      <c r="AF49" s="14"/>
      <c r="AG49" s="89"/>
    </row>
    <row r="50" spans="1:33" ht="24">
      <c r="A50" s="12"/>
      <c r="B50" s="90">
        <f t="shared" si="0"/>
        <v>48</v>
      </c>
      <c r="C50" s="110" t="s">
        <v>2216</v>
      </c>
      <c r="D50" s="120"/>
      <c r="E50" s="120"/>
      <c r="F50" s="111"/>
      <c r="G50" s="111"/>
      <c r="H50" s="111"/>
      <c r="I50" s="111"/>
      <c r="J50" s="68"/>
      <c r="K50" s="68"/>
      <c r="M50" s="71">
        <f t="shared" si="1"/>
        <v>48</v>
      </c>
      <c r="N50" s="70"/>
      <c r="O50" s="68"/>
      <c r="P50" s="68"/>
      <c r="Q50" s="68"/>
      <c r="R50" s="68"/>
      <c r="S50" s="68"/>
      <c r="T50" s="68"/>
      <c r="U50" s="69"/>
      <c r="V50" s="68"/>
      <c r="AG50" s="7"/>
    </row>
    <row r="51" spans="1:33" s="12" customFormat="1" ht="24">
      <c r="B51" s="90">
        <f t="shared" si="0"/>
        <v>49</v>
      </c>
      <c r="C51" s="110" t="s">
        <v>2214</v>
      </c>
      <c r="D51" s="120" t="s">
        <v>1131</v>
      </c>
      <c r="E51" s="120">
        <v>7</v>
      </c>
      <c r="F51" s="113"/>
      <c r="G51" s="113"/>
      <c r="H51" s="111"/>
      <c r="I51" s="111"/>
      <c r="J51" s="80"/>
      <c r="K51" s="80"/>
      <c r="L51" s="14"/>
      <c r="M51" s="71">
        <f t="shared" si="1"/>
        <v>49</v>
      </c>
      <c r="N51" s="70"/>
      <c r="O51" s="68"/>
      <c r="P51" s="68"/>
      <c r="Q51" s="68"/>
      <c r="R51" s="68"/>
      <c r="S51" s="68"/>
      <c r="T51" s="68"/>
      <c r="U51" s="69"/>
      <c r="V51" s="68"/>
      <c r="W51"/>
      <c r="X51"/>
      <c r="Y51" s="14"/>
      <c r="Z51"/>
      <c r="AA51"/>
      <c r="AB51"/>
      <c r="AC51"/>
      <c r="AD51"/>
      <c r="AE51"/>
      <c r="AF51" s="14"/>
      <c r="AG51" s="89"/>
    </row>
    <row r="52" spans="1:33" s="12" customFormat="1" ht="24" customHeight="1" outlineLevel="1">
      <c r="B52" s="90">
        <f t="shared" si="0"/>
        <v>50</v>
      </c>
      <c r="C52" s="110" t="s">
        <v>2215</v>
      </c>
      <c r="D52" s="120"/>
      <c r="E52" s="120"/>
      <c r="F52" s="111"/>
      <c r="G52" s="111"/>
      <c r="H52" s="111"/>
      <c r="I52" s="111"/>
      <c r="J52" s="69"/>
      <c r="K52" s="68"/>
      <c r="L52" s="14"/>
      <c r="M52" s="71">
        <f t="shared" si="1"/>
        <v>50</v>
      </c>
      <c r="N52" s="70"/>
      <c r="O52" s="68"/>
      <c r="P52" s="68"/>
      <c r="Q52" s="68"/>
      <c r="R52" s="68"/>
      <c r="S52" s="68"/>
      <c r="T52" s="68"/>
      <c r="U52" s="69"/>
      <c r="V52" s="68"/>
      <c r="W52"/>
      <c r="X52"/>
      <c r="Y52" s="14"/>
      <c r="Z52"/>
      <c r="AA52"/>
      <c r="AB52"/>
      <c r="AC52"/>
      <c r="AD52"/>
      <c r="AE52"/>
      <c r="AF52" s="14"/>
      <c r="AG52" s="89"/>
    </row>
    <row r="53" spans="1:33" s="12" customFormat="1" ht="24" outlineLevel="1">
      <c r="B53" s="90">
        <f t="shared" si="0"/>
        <v>51</v>
      </c>
      <c r="C53" s="114" t="s">
        <v>2211</v>
      </c>
      <c r="D53" s="92"/>
      <c r="E53" s="92"/>
      <c r="F53" s="80"/>
      <c r="G53" s="80"/>
      <c r="H53" s="68"/>
      <c r="I53" s="68"/>
      <c r="J53" s="80"/>
      <c r="K53" s="80"/>
      <c r="L53" s="14"/>
      <c r="M53" s="71">
        <f t="shared" si="1"/>
        <v>51</v>
      </c>
      <c r="N53" s="70"/>
      <c r="O53" s="68"/>
      <c r="P53" s="68"/>
      <c r="Q53" s="68"/>
      <c r="R53" s="68"/>
      <c r="S53" s="68"/>
      <c r="T53" s="68"/>
      <c r="U53" s="69"/>
      <c r="V53" s="68"/>
      <c r="W53"/>
      <c r="X53"/>
      <c r="Y53" s="14"/>
      <c r="Z53"/>
      <c r="AA53"/>
      <c r="AB53"/>
      <c r="AC53"/>
      <c r="AD53"/>
      <c r="AE53"/>
      <c r="AF53" s="14"/>
      <c r="AG53" s="89"/>
    </row>
    <row r="54" spans="1:33" ht="24" outlineLevel="1">
      <c r="A54" s="12"/>
      <c r="B54" s="90">
        <f t="shared" si="0"/>
        <v>52</v>
      </c>
      <c r="C54" s="114" t="s">
        <v>2212</v>
      </c>
      <c r="D54" s="92" t="s">
        <v>1113</v>
      </c>
      <c r="E54" s="92"/>
      <c r="F54" s="93"/>
      <c r="G54" s="94"/>
      <c r="H54" s="79"/>
      <c r="I54" s="95"/>
      <c r="J54" s="69"/>
      <c r="K54" s="79"/>
      <c r="M54" s="71">
        <f t="shared" si="1"/>
        <v>52</v>
      </c>
      <c r="N54" s="70"/>
      <c r="O54" s="68"/>
      <c r="P54" s="68"/>
      <c r="Q54" s="68"/>
      <c r="R54" s="68"/>
      <c r="S54" s="68"/>
      <c r="T54" s="68"/>
      <c r="U54" s="69"/>
      <c r="V54" s="68"/>
      <c r="AG54" s="7"/>
    </row>
    <row r="55" spans="1:33" ht="24" outlineLevel="1">
      <c r="A55" s="12"/>
      <c r="B55" s="90">
        <f t="shared" si="0"/>
        <v>53</v>
      </c>
      <c r="C55" s="114" t="s">
        <v>2213</v>
      </c>
      <c r="D55" s="92" t="s">
        <v>1112</v>
      </c>
      <c r="E55" s="92">
        <v>7</v>
      </c>
      <c r="F55" s="80"/>
      <c r="G55" s="80"/>
      <c r="H55" s="68"/>
      <c r="I55" s="68"/>
      <c r="J55" s="80"/>
      <c r="K55" s="80"/>
      <c r="M55" s="71">
        <f t="shared" si="1"/>
        <v>53</v>
      </c>
      <c r="N55" s="70"/>
      <c r="O55" s="68"/>
      <c r="P55" s="68"/>
      <c r="Q55" s="68"/>
      <c r="R55" s="68"/>
      <c r="S55" s="68"/>
      <c r="T55" s="68"/>
      <c r="U55" s="69"/>
      <c r="V55" s="68"/>
      <c r="AG55" s="7"/>
    </row>
    <row r="56" spans="1:33" ht="24" outlineLevel="1">
      <c r="A56" s="12"/>
      <c r="B56" s="90">
        <f t="shared" si="0"/>
        <v>54</v>
      </c>
      <c r="C56" s="114" t="s">
        <v>2238</v>
      </c>
      <c r="D56" s="115" t="s">
        <v>1114</v>
      </c>
      <c r="E56" s="115">
        <v>7</v>
      </c>
      <c r="F56" s="111"/>
      <c r="G56" s="111"/>
      <c r="H56" s="111"/>
      <c r="I56" s="111"/>
      <c r="J56" s="68"/>
      <c r="K56" s="68"/>
      <c r="M56" s="71">
        <f t="shared" si="1"/>
        <v>54</v>
      </c>
      <c r="N56" s="70"/>
      <c r="O56" s="68"/>
      <c r="P56" s="68"/>
      <c r="Q56" s="68"/>
      <c r="R56" s="68"/>
      <c r="S56" s="68"/>
      <c r="T56" s="68"/>
      <c r="U56" s="69"/>
      <c r="V56" s="68"/>
      <c r="AG56" s="7"/>
    </row>
    <row r="57" spans="1:33" ht="24" outlineLevel="1">
      <c r="A57" s="12"/>
      <c r="B57" s="90">
        <f t="shared" si="0"/>
        <v>55</v>
      </c>
      <c r="C57" s="114" t="s">
        <v>2239</v>
      </c>
      <c r="D57" s="115" t="s">
        <v>1122</v>
      </c>
      <c r="E57" s="115">
        <v>7</v>
      </c>
      <c r="F57" s="113"/>
      <c r="G57" s="113"/>
      <c r="H57" s="111"/>
      <c r="I57" s="111"/>
      <c r="J57" s="80"/>
      <c r="K57" s="80"/>
      <c r="M57" s="71">
        <f t="shared" si="1"/>
        <v>55</v>
      </c>
      <c r="N57" s="70"/>
      <c r="O57" s="68"/>
      <c r="P57" s="68"/>
      <c r="Q57" s="68"/>
      <c r="R57" s="68"/>
      <c r="S57" s="68"/>
      <c r="T57" s="68"/>
      <c r="U57" s="69"/>
      <c r="V57" s="68"/>
      <c r="AG57" s="7"/>
    </row>
    <row r="58" spans="1:33" ht="24" outlineLevel="1">
      <c r="A58" s="12"/>
      <c r="B58" s="90">
        <f t="shared" si="0"/>
        <v>56</v>
      </c>
      <c r="C58" s="114" t="s">
        <v>2214</v>
      </c>
      <c r="D58" s="115" t="s">
        <v>1131</v>
      </c>
      <c r="E58" s="115">
        <v>7</v>
      </c>
      <c r="F58" s="111"/>
      <c r="G58" s="111"/>
      <c r="H58" s="111"/>
      <c r="I58" s="111"/>
      <c r="J58" s="68"/>
      <c r="K58" s="68"/>
      <c r="M58" s="71">
        <f t="shared" si="1"/>
        <v>56</v>
      </c>
      <c r="N58" s="70"/>
      <c r="O58" s="68"/>
      <c r="P58" s="68"/>
      <c r="Q58" s="68"/>
      <c r="R58" s="68"/>
      <c r="S58" s="68"/>
      <c r="T58" s="68"/>
      <c r="U58" s="69"/>
      <c r="V58" s="68"/>
      <c r="AG58" s="7"/>
    </row>
    <row r="59" spans="1:33" ht="24" outlineLevel="1">
      <c r="A59" s="12"/>
      <c r="B59" s="90">
        <f t="shared" si="0"/>
        <v>57</v>
      </c>
      <c r="C59" s="114" t="s">
        <v>2215</v>
      </c>
      <c r="D59" s="115"/>
      <c r="E59" s="115"/>
      <c r="F59" s="113"/>
      <c r="G59" s="113"/>
      <c r="H59" s="111"/>
      <c r="I59" s="111"/>
      <c r="J59" s="80"/>
      <c r="K59" s="80"/>
      <c r="M59" s="71">
        <f t="shared" si="1"/>
        <v>57</v>
      </c>
      <c r="N59" s="70"/>
      <c r="O59" s="68"/>
      <c r="P59" s="68"/>
      <c r="Q59" s="68"/>
      <c r="R59" s="68"/>
      <c r="S59" s="68"/>
      <c r="T59" s="68"/>
      <c r="U59" s="69"/>
      <c r="V59" s="68"/>
      <c r="AG59" s="7"/>
    </row>
    <row r="60" spans="1:33" ht="24" outlineLevel="1">
      <c r="A60" s="12"/>
      <c r="B60" s="90">
        <f t="shared" si="0"/>
        <v>58</v>
      </c>
      <c r="C60" s="114" t="s">
        <v>2211</v>
      </c>
      <c r="D60" s="115"/>
      <c r="E60" s="115"/>
      <c r="F60" s="111"/>
      <c r="G60" s="111"/>
      <c r="H60" s="111"/>
      <c r="I60" s="111"/>
      <c r="J60" s="68"/>
      <c r="K60" s="68"/>
      <c r="M60" s="71">
        <f t="shared" si="1"/>
        <v>58</v>
      </c>
      <c r="N60" s="70"/>
      <c r="O60" s="68"/>
      <c r="P60" s="68"/>
      <c r="Q60" s="68"/>
      <c r="R60" s="68"/>
      <c r="S60" s="68"/>
      <c r="T60" s="68"/>
      <c r="U60" s="69"/>
      <c r="V60" s="68"/>
      <c r="AG60" s="7"/>
    </row>
    <row r="61" spans="1:33" ht="24" outlineLevel="1">
      <c r="A61" s="12"/>
      <c r="B61" s="90">
        <f t="shared" si="0"/>
        <v>59</v>
      </c>
      <c r="C61" s="114" t="s">
        <v>2246</v>
      </c>
      <c r="D61" s="115"/>
      <c r="E61" s="115"/>
      <c r="F61" s="113"/>
      <c r="G61" s="113"/>
      <c r="H61" s="111"/>
      <c r="I61" s="111"/>
      <c r="J61" s="80"/>
      <c r="K61" s="80"/>
      <c r="M61" s="71">
        <f t="shared" si="1"/>
        <v>59</v>
      </c>
      <c r="N61" s="70"/>
      <c r="O61" s="68"/>
      <c r="P61" s="68"/>
      <c r="Q61" s="68"/>
      <c r="R61" s="68"/>
      <c r="S61" s="68"/>
      <c r="T61" s="68"/>
      <c r="U61" s="69"/>
      <c r="V61" s="68"/>
      <c r="AG61" s="7"/>
    </row>
    <row r="62" spans="1:33" ht="24" outlineLevel="1">
      <c r="A62" s="12"/>
      <c r="B62" s="90">
        <f t="shared" si="0"/>
        <v>60</v>
      </c>
      <c r="C62" s="114" t="s">
        <v>2247</v>
      </c>
      <c r="D62" s="115"/>
      <c r="E62" s="115"/>
      <c r="F62" s="111"/>
      <c r="G62" s="111"/>
      <c r="H62" s="111"/>
      <c r="I62" s="111"/>
      <c r="J62" s="69"/>
      <c r="K62" s="68"/>
      <c r="M62" s="71">
        <f t="shared" si="1"/>
        <v>60</v>
      </c>
      <c r="N62" s="70"/>
      <c r="O62" s="68"/>
      <c r="P62" s="68"/>
      <c r="Q62" s="68"/>
      <c r="R62" s="68"/>
      <c r="S62" s="68"/>
      <c r="T62" s="68"/>
      <c r="U62" s="69"/>
      <c r="V62" s="68"/>
      <c r="AG62" s="7"/>
    </row>
    <row r="63" spans="1:33" ht="24" outlineLevel="1">
      <c r="A63" s="12"/>
      <c r="B63" s="90">
        <f t="shared" si="0"/>
        <v>61</v>
      </c>
      <c r="C63" s="114" t="s">
        <v>2223</v>
      </c>
      <c r="D63" s="115"/>
      <c r="E63" s="115"/>
      <c r="F63" s="113"/>
      <c r="G63" s="113"/>
      <c r="H63" s="111"/>
      <c r="I63" s="111"/>
      <c r="J63" s="80"/>
      <c r="K63" s="80"/>
      <c r="M63" s="71">
        <f t="shared" si="1"/>
        <v>61</v>
      </c>
      <c r="N63" s="70"/>
      <c r="O63" s="68"/>
      <c r="P63" s="68"/>
      <c r="Q63" s="68"/>
      <c r="R63" s="68"/>
      <c r="S63" s="68"/>
      <c r="T63" s="68"/>
      <c r="U63" s="69"/>
      <c r="V63" s="68"/>
      <c r="AG63" s="7"/>
    </row>
    <row r="64" spans="1:33" ht="24" outlineLevel="1">
      <c r="A64" s="12"/>
      <c r="B64" s="90">
        <f t="shared" si="0"/>
        <v>62</v>
      </c>
      <c r="C64" s="114" t="s">
        <v>2224</v>
      </c>
      <c r="D64" s="115"/>
      <c r="E64" s="115"/>
      <c r="F64" s="116"/>
      <c r="G64" s="117"/>
      <c r="H64" s="118"/>
      <c r="I64" s="119"/>
      <c r="J64" s="69"/>
      <c r="K64" s="79"/>
      <c r="M64" s="71">
        <f t="shared" si="1"/>
        <v>62</v>
      </c>
      <c r="N64" s="70"/>
      <c r="O64" s="68"/>
      <c r="P64" s="68"/>
      <c r="Q64" s="68"/>
      <c r="R64" s="68"/>
      <c r="S64" s="68"/>
      <c r="T64" s="68"/>
      <c r="U64" s="69"/>
      <c r="V64" s="68"/>
      <c r="AG64" s="7"/>
    </row>
    <row r="65" spans="1:33" ht="24" outlineLevel="1">
      <c r="A65" s="12"/>
      <c r="B65" s="90">
        <f t="shared" si="0"/>
        <v>63</v>
      </c>
      <c r="C65" s="114" t="s">
        <v>2225</v>
      </c>
      <c r="D65" s="115"/>
      <c r="E65" s="115"/>
      <c r="F65" s="113"/>
      <c r="G65" s="113"/>
      <c r="H65" s="111"/>
      <c r="I65" s="111"/>
      <c r="J65" s="80"/>
      <c r="K65" s="80"/>
      <c r="M65" s="71">
        <f t="shared" si="1"/>
        <v>63</v>
      </c>
      <c r="N65" s="70"/>
      <c r="O65" s="68"/>
      <c r="P65" s="68"/>
      <c r="Q65" s="68"/>
      <c r="R65" s="68"/>
      <c r="S65" s="68"/>
      <c r="T65" s="68"/>
      <c r="U65" s="69"/>
      <c r="V65" s="68"/>
      <c r="AG65" s="7"/>
    </row>
    <row r="66" spans="1:33" ht="24" outlineLevel="1">
      <c r="A66" s="12"/>
      <c r="B66" s="90">
        <f t="shared" si="0"/>
        <v>64</v>
      </c>
      <c r="C66" s="114" t="s">
        <v>2216</v>
      </c>
      <c r="D66" s="115"/>
      <c r="E66" s="115"/>
      <c r="F66" s="111"/>
      <c r="G66" s="111"/>
      <c r="H66" s="111"/>
      <c r="I66" s="111"/>
      <c r="J66" s="68"/>
      <c r="K66" s="68"/>
      <c r="M66" s="71">
        <f t="shared" si="1"/>
        <v>64</v>
      </c>
      <c r="N66" s="70"/>
      <c r="O66" s="68"/>
      <c r="P66" s="68"/>
      <c r="Q66" s="68"/>
      <c r="R66" s="68"/>
      <c r="S66" s="68"/>
      <c r="T66" s="68"/>
      <c r="U66" s="69"/>
      <c r="V66" s="68"/>
      <c r="AG66" s="7"/>
    </row>
    <row r="67" spans="1:33" ht="24" outlineLevel="1">
      <c r="A67" s="12"/>
      <c r="B67" s="90">
        <f t="shared" si="0"/>
        <v>65</v>
      </c>
      <c r="C67" s="114" t="s">
        <v>2214</v>
      </c>
      <c r="D67" s="115" t="s">
        <v>1131</v>
      </c>
      <c r="E67" s="115">
        <v>7</v>
      </c>
      <c r="F67" s="113"/>
      <c r="G67" s="113"/>
      <c r="H67" s="111"/>
      <c r="I67" s="111"/>
      <c r="J67" s="80"/>
      <c r="K67" s="80"/>
      <c r="M67" s="71">
        <f t="shared" si="1"/>
        <v>65</v>
      </c>
      <c r="N67" s="70"/>
      <c r="O67" s="68"/>
      <c r="P67" s="68"/>
      <c r="Q67" s="68"/>
      <c r="R67" s="68"/>
      <c r="S67" s="68"/>
      <c r="T67" s="68"/>
      <c r="U67" s="69"/>
      <c r="V67" s="68"/>
      <c r="AG67" s="7"/>
    </row>
    <row r="68" spans="1:33" ht="24" outlineLevel="1">
      <c r="A68" s="12"/>
      <c r="B68" s="90">
        <f t="shared" ref="B68:B103" si="2">+B67+1</f>
        <v>66</v>
      </c>
      <c r="C68" s="114" t="s">
        <v>2215</v>
      </c>
      <c r="D68" s="115"/>
      <c r="E68" s="115"/>
      <c r="F68" s="111"/>
      <c r="G68" s="111"/>
      <c r="H68" s="111"/>
      <c r="I68" s="111"/>
      <c r="J68" s="69"/>
      <c r="K68" s="68"/>
      <c r="M68" s="71">
        <f t="shared" ref="M68:M103" si="3">+M67+1</f>
        <v>66</v>
      </c>
      <c r="N68" s="70"/>
      <c r="O68" s="68"/>
      <c r="P68" s="68"/>
      <c r="Q68" s="68"/>
      <c r="R68" s="68"/>
      <c r="S68" s="68"/>
      <c r="T68" s="68"/>
      <c r="U68" s="69"/>
      <c r="V68" s="68"/>
      <c r="AG68" s="7"/>
    </row>
    <row r="69" spans="1:33" ht="24" outlineLevel="1">
      <c r="A69" s="12"/>
      <c r="B69" s="90">
        <f t="shared" si="2"/>
        <v>67</v>
      </c>
      <c r="C69" s="114" t="s">
        <v>2211</v>
      </c>
      <c r="D69" s="115"/>
      <c r="E69" s="115"/>
      <c r="F69" s="113"/>
      <c r="G69" s="113"/>
      <c r="H69" s="111"/>
      <c r="I69" s="111"/>
      <c r="J69" s="80"/>
      <c r="K69" s="80"/>
      <c r="M69" s="71">
        <f t="shared" si="3"/>
        <v>67</v>
      </c>
      <c r="N69" s="70"/>
      <c r="O69" s="68"/>
      <c r="P69" s="68"/>
      <c r="Q69" s="68"/>
      <c r="R69" s="68"/>
      <c r="S69" s="68"/>
      <c r="T69" s="68"/>
      <c r="U69" s="69"/>
      <c r="V69" s="68"/>
      <c r="AG69" s="7"/>
    </row>
    <row r="70" spans="1:33" ht="24" outlineLevel="1">
      <c r="A70" s="12"/>
      <c r="B70" s="90">
        <f t="shared" si="2"/>
        <v>68</v>
      </c>
      <c r="C70" s="114" t="s">
        <v>2212</v>
      </c>
      <c r="D70" s="115" t="s">
        <v>1113</v>
      </c>
      <c r="E70" s="115"/>
      <c r="F70" s="116"/>
      <c r="G70" s="117"/>
      <c r="H70" s="118"/>
      <c r="I70" s="119"/>
      <c r="J70" s="69"/>
      <c r="K70" s="79"/>
      <c r="M70" s="71">
        <f t="shared" si="3"/>
        <v>68</v>
      </c>
      <c r="N70" s="70"/>
      <c r="O70" s="68"/>
      <c r="P70" s="68"/>
      <c r="Q70" s="68"/>
      <c r="R70" s="68"/>
      <c r="S70" s="68"/>
      <c r="T70" s="68"/>
      <c r="U70" s="69"/>
      <c r="V70" s="68"/>
      <c r="AG70" s="7"/>
    </row>
    <row r="71" spans="1:33" ht="24" outlineLevel="1">
      <c r="A71" s="12"/>
      <c r="B71" s="90">
        <f t="shared" si="2"/>
        <v>69</v>
      </c>
      <c r="C71" s="114" t="s">
        <v>2213</v>
      </c>
      <c r="D71" s="115" t="s">
        <v>1112</v>
      </c>
      <c r="E71" s="115">
        <v>7</v>
      </c>
      <c r="F71" s="113"/>
      <c r="G71" s="113"/>
      <c r="H71" s="111"/>
      <c r="I71" s="111"/>
      <c r="J71" s="80"/>
      <c r="K71" s="80"/>
      <c r="M71" s="71">
        <f t="shared" si="3"/>
        <v>69</v>
      </c>
      <c r="N71" s="70"/>
      <c r="O71" s="68"/>
      <c r="P71" s="68"/>
      <c r="Q71" s="68"/>
      <c r="R71" s="68"/>
      <c r="S71" s="68"/>
      <c r="T71" s="68"/>
      <c r="U71" s="69"/>
      <c r="V71" s="68"/>
      <c r="AG71" s="7"/>
    </row>
    <row r="72" spans="1:33" ht="24" outlineLevel="1">
      <c r="A72" s="12"/>
      <c r="B72" s="90">
        <f t="shared" si="2"/>
        <v>70</v>
      </c>
      <c r="C72" s="114" t="s">
        <v>2238</v>
      </c>
      <c r="D72" s="115" t="s">
        <v>1114</v>
      </c>
      <c r="E72" s="115">
        <v>7</v>
      </c>
      <c r="F72" s="111"/>
      <c r="G72" s="111"/>
      <c r="H72" s="111"/>
      <c r="I72" s="111"/>
      <c r="J72" s="68"/>
      <c r="K72" s="68"/>
      <c r="M72" s="71">
        <f t="shared" si="3"/>
        <v>70</v>
      </c>
      <c r="N72" s="70"/>
      <c r="O72" s="68"/>
      <c r="P72" s="68"/>
      <c r="Q72" s="68"/>
      <c r="R72" s="68"/>
      <c r="S72" s="68"/>
      <c r="T72" s="68"/>
      <c r="U72" s="69"/>
      <c r="V72" s="68"/>
      <c r="AG72" s="7"/>
    </row>
    <row r="73" spans="1:33" ht="24" outlineLevel="1">
      <c r="A73" s="12"/>
      <c r="B73" s="90">
        <f t="shared" si="2"/>
        <v>71</v>
      </c>
      <c r="C73" s="114" t="s">
        <v>2239</v>
      </c>
      <c r="D73" s="115" t="s">
        <v>1122</v>
      </c>
      <c r="E73" s="115">
        <v>7</v>
      </c>
      <c r="F73" s="113"/>
      <c r="G73" s="113"/>
      <c r="H73" s="111"/>
      <c r="I73" s="111"/>
      <c r="J73" s="80"/>
      <c r="K73" s="80"/>
      <c r="M73" s="71">
        <f t="shared" si="3"/>
        <v>71</v>
      </c>
      <c r="N73" s="70"/>
      <c r="O73" s="68"/>
      <c r="P73" s="68"/>
      <c r="Q73" s="68"/>
      <c r="R73" s="68"/>
      <c r="S73" s="68"/>
      <c r="T73" s="68"/>
      <c r="U73" s="69"/>
      <c r="V73" s="68"/>
      <c r="AG73" s="7"/>
    </row>
    <row r="74" spans="1:33" ht="24" outlineLevel="1">
      <c r="A74" s="12"/>
      <c r="B74" s="90">
        <f t="shared" si="2"/>
        <v>72</v>
      </c>
      <c r="C74" s="114" t="s">
        <v>2214</v>
      </c>
      <c r="D74" s="115" t="s">
        <v>1131</v>
      </c>
      <c r="E74" s="115">
        <v>7</v>
      </c>
      <c r="F74" s="111"/>
      <c r="G74" s="111"/>
      <c r="H74" s="111"/>
      <c r="I74" s="111"/>
      <c r="J74" s="68"/>
      <c r="K74" s="68"/>
      <c r="M74" s="71">
        <f t="shared" si="3"/>
        <v>72</v>
      </c>
      <c r="N74" s="70"/>
      <c r="O74" s="68"/>
      <c r="P74" s="68"/>
      <c r="Q74" s="68"/>
      <c r="R74" s="68"/>
      <c r="S74" s="68"/>
      <c r="T74" s="68"/>
      <c r="U74" s="69"/>
      <c r="V74" s="68"/>
      <c r="AG74" s="7"/>
    </row>
    <row r="75" spans="1:33" ht="24" outlineLevel="1">
      <c r="A75" s="12"/>
      <c r="B75" s="90">
        <f t="shared" si="2"/>
        <v>73</v>
      </c>
      <c r="C75" s="114" t="s">
        <v>2215</v>
      </c>
      <c r="D75" s="115"/>
      <c r="E75" s="115"/>
      <c r="F75" s="113"/>
      <c r="G75" s="113"/>
      <c r="H75" s="111"/>
      <c r="I75" s="111"/>
      <c r="J75" s="80"/>
      <c r="K75" s="80"/>
      <c r="M75" s="71">
        <f t="shared" si="3"/>
        <v>73</v>
      </c>
      <c r="N75" s="70"/>
      <c r="O75" s="68"/>
      <c r="P75" s="68"/>
      <c r="Q75" s="68"/>
      <c r="R75" s="68"/>
      <c r="S75" s="68"/>
      <c r="T75" s="68"/>
      <c r="U75" s="69"/>
      <c r="V75" s="68"/>
      <c r="AG75" s="7"/>
    </row>
    <row r="76" spans="1:33" ht="24" outlineLevel="1">
      <c r="A76" s="12"/>
      <c r="B76" s="90">
        <f t="shared" si="2"/>
        <v>74</v>
      </c>
      <c r="C76" s="114" t="s">
        <v>2211</v>
      </c>
      <c r="D76" s="115"/>
      <c r="E76" s="115"/>
      <c r="F76" s="111"/>
      <c r="G76" s="111"/>
      <c r="H76" s="111"/>
      <c r="I76" s="111"/>
      <c r="J76" s="68"/>
      <c r="K76" s="68"/>
      <c r="M76" s="71">
        <f t="shared" si="3"/>
        <v>74</v>
      </c>
      <c r="N76" s="70"/>
      <c r="O76" s="68"/>
      <c r="P76" s="68"/>
      <c r="Q76" s="68"/>
      <c r="R76" s="68"/>
      <c r="S76" s="68"/>
      <c r="T76" s="68"/>
      <c r="U76" s="69"/>
      <c r="V76" s="68"/>
      <c r="AG76" s="7"/>
    </row>
    <row r="77" spans="1:33" ht="24" outlineLevel="1">
      <c r="A77" s="12"/>
      <c r="B77" s="90">
        <f t="shared" si="2"/>
        <v>75</v>
      </c>
      <c r="C77" s="114" t="s">
        <v>2248</v>
      </c>
      <c r="D77" s="115"/>
      <c r="E77" s="115"/>
      <c r="F77" s="113"/>
      <c r="G77" s="113"/>
      <c r="H77" s="111"/>
      <c r="I77" s="111"/>
      <c r="J77" s="80"/>
      <c r="K77" s="80"/>
      <c r="M77" s="71">
        <f t="shared" si="3"/>
        <v>75</v>
      </c>
      <c r="N77" s="70"/>
      <c r="O77" s="68"/>
      <c r="P77" s="68"/>
      <c r="Q77" s="68"/>
      <c r="R77" s="68"/>
      <c r="S77" s="68"/>
      <c r="T77" s="68"/>
      <c r="U77" s="69"/>
      <c r="V77" s="68"/>
      <c r="AG77" s="7"/>
    </row>
    <row r="78" spans="1:33" ht="24" outlineLevel="1">
      <c r="A78" s="12"/>
      <c r="B78" s="90">
        <f t="shared" si="2"/>
        <v>76</v>
      </c>
      <c r="C78" s="114" t="s">
        <v>2249</v>
      </c>
      <c r="D78" s="115"/>
      <c r="E78" s="115"/>
      <c r="F78" s="111"/>
      <c r="G78" s="111"/>
      <c r="H78" s="111"/>
      <c r="I78" s="111"/>
      <c r="J78" s="69"/>
      <c r="K78" s="68"/>
      <c r="M78" s="71">
        <f t="shared" si="3"/>
        <v>76</v>
      </c>
      <c r="N78" s="70"/>
      <c r="O78" s="68"/>
      <c r="P78" s="68"/>
      <c r="Q78" s="68"/>
      <c r="R78" s="68"/>
      <c r="S78" s="68"/>
      <c r="T78" s="68"/>
      <c r="U78" s="69"/>
      <c r="V78" s="68"/>
      <c r="AG78" s="7"/>
    </row>
    <row r="79" spans="1:33" ht="24" outlineLevel="1">
      <c r="A79" s="12"/>
      <c r="B79" s="90">
        <f t="shared" si="2"/>
        <v>77</v>
      </c>
      <c r="C79" s="114" t="s">
        <v>2226</v>
      </c>
      <c r="D79" s="115"/>
      <c r="E79" s="115"/>
      <c r="F79" s="113"/>
      <c r="G79" s="113"/>
      <c r="H79" s="111"/>
      <c r="I79" s="111"/>
      <c r="J79" s="80"/>
      <c r="K79" s="80"/>
      <c r="M79" s="71">
        <f t="shared" si="3"/>
        <v>77</v>
      </c>
      <c r="N79" s="70"/>
      <c r="O79" s="68"/>
      <c r="P79" s="68"/>
      <c r="Q79" s="68"/>
      <c r="R79" s="68"/>
      <c r="S79" s="68"/>
      <c r="T79" s="68"/>
      <c r="U79" s="69"/>
      <c r="V79" s="68"/>
      <c r="AG79" s="7"/>
    </row>
    <row r="80" spans="1:33" ht="24" outlineLevel="1">
      <c r="A80" s="12"/>
      <c r="B80" s="90">
        <f t="shared" si="2"/>
        <v>78</v>
      </c>
      <c r="C80" s="114" t="s">
        <v>2227</v>
      </c>
      <c r="D80" s="115"/>
      <c r="E80" s="115"/>
      <c r="F80" s="116"/>
      <c r="G80" s="117"/>
      <c r="H80" s="118"/>
      <c r="I80" s="119"/>
      <c r="J80" s="69"/>
      <c r="K80" s="79"/>
      <c r="M80" s="71">
        <f t="shared" si="3"/>
        <v>78</v>
      </c>
      <c r="N80" s="70"/>
      <c r="O80" s="68"/>
      <c r="P80" s="68"/>
      <c r="Q80" s="68"/>
      <c r="R80" s="68"/>
      <c r="S80" s="68"/>
      <c r="T80" s="68"/>
      <c r="U80" s="69"/>
      <c r="V80" s="68"/>
      <c r="AG80" s="7"/>
    </row>
    <row r="81" spans="1:33" ht="24" outlineLevel="1">
      <c r="A81" s="12"/>
      <c r="B81" s="90">
        <f t="shared" si="2"/>
        <v>79</v>
      </c>
      <c r="C81" s="114" t="s">
        <v>2216</v>
      </c>
      <c r="D81" s="115"/>
      <c r="E81" s="115"/>
      <c r="F81" s="113"/>
      <c r="G81" s="113"/>
      <c r="H81" s="111"/>
      <c r="I81" s="111"/>
      <c r="J81" s="80"/>
      <c r="K81" s="80"/>
      <c r="M81" s="71">
        <f t="shared" si="3"/>
        <v>79</v>
      </c>
      <c r="N81" s="70"/>
      <c r="O81" s="68"/>
      <c r="P81" s="68"/>
      <c r="Q81" s="68"/>
      <c r="R81" s="68"/>
      <c r="S81" s="68"/>
      <c r="T81" s="68"/>
      <c r="U81" s="69"/>
      <c r="V81" s="68"/>
      <c r="AG81" s="7"/>
    </row>
    <row r="82" spans="1:33" ht="24" outlineLevel="1">
      <c r="A82" s="12"/>
      <c r="B82" s="90">
        <f t="shared" si="2"/>
        <v>80</v>
      </c>
      <c r="C82" s="114" t="s">
        <v>2214</v>
      </c>
      <c r="D82" s="115" t="s">
        <v>1131</v>
      </c>
      <c r="E82" s="115">
        <v>7</v>
      </c>
      <c r="F82" s="111"/>
      <c r="G82" s="111"/>
      <c r="H82" s="111"/>
      <c r="I82" s="111"/>
      <c r="J82" s="68"/>
      <c r="K82" s="68"/>
      <c r="M82" s="71">
        <f t="shared" si="3"/>
        <v>80</v>
      </c>
      <c r="N82" s="70"/>
      <c r="O82" s="68"/>
      <c r="P82" s="68"/>
      <c r="Q82" s="68"/>
      <c r="R82" s="68"/>
      <c r="S82" s="68"/>
      <c r="T82" s="68"/>
      <c r="U82" s="69"/>
      <c r="V82" s="68"/>
      <c r="AG82" s="7"/>
    </row>
    <row r="83" spans="1:33" ht="24" outlineLevel="1">
      <c r="A83" s="12"/>
      <c r="B83" s="90">
        <f t="shared" si="2"/>
        <v>81</v>
      </c>
      <c r="C83" s="114" t="s">
        <v>2215</v>
      </c>
      <c r="D83" s="115"/>
      <c r="E83" s="115"/>
      <c r="F83" s="113"/>
      <c r="G83" s="113"/>
      <c r="H83" s="111"/>
      <c r="I83" s="111"/>
      <c r="J83" s="80"/>
      <c r="K83" s="80"/>
      <c r="M83" s="71">
        <f t="shared" si="3"/>
        <v>81</v>
      </c>
      <c r="N83" s="70"/>
      <c r="O83" s="68"/>
      <c r="P83" s="68"/>
      <c r="Q83" s="68"/>
      <c r="R83" s="68"/>
      <c r="S83" s="68"/>
      <c r="T83" s="68"/>
      <c r="U83" s="69"/>
      <c r="V83" s="68"/>
      <c r="AG83" s="7"/>
    </row>
    <row r="84" spans="1:33" ht="24" outlineLevel="1">
      <c r="A84" s="12"/>
      <c r="B84" s="90">
        <f t="shared" si="2"/>
        <v>82</v>
      </c>
      <c r="C84" s="114" t="s">
        <v>2211</v>
      </c>
      <c r="D84" s="115"/>
      <c r="E84" s="115"/>
      <c r="F84" s="111"/>
      <c r="G84" s="111"/>
      <c r="H84" s="111"/>
      <c r="I84" s="111"/>
      <c r="J84" s="68"/>
      <c r="K84" s="68"/>
      <c r="M84" s="71">
        <f t="shared" si="3"/>
        <v>82</v>
      </c>
      <c r="N84" s="70"/>
      <c r="O84" s="68"/>
      <c r="P84" s="68"/>
      <c r="Q84" s="68"/>
      <c r="R84" s="68"/>
      <c r="S84" s="68"/>
      <c r="T84" s="68"/>
      <c r="U84" s="69"/>
      <c r="V84" s="68"/>
      <c r="AG84" s="7"/>
    </row>
    <row r="85" spans="1:33" ht="24" outlineLevel="1">
      <c r="A85" s="12"/>
      <c r="B85" s="90">
        <f t="shared" si="2"/>
        <v>83</v>
      </c>
      <c r="C85" s="114" t="s">
        <v>2212</v>
      </c>
      <c r="D85" s="115" t="s">
        <v>1113</v>
      </c>
      <c r="E85" s="115"/>
      <c r="F85" s="113"/>
      <c r="G85" s="113"/>
      <c r="H85" s="111"/>
      <c r="I85" s="111"/>
      <c r="J85" s="80"/>
      <c r="K85" s="80"/>
      <c r="M85" s="71">
        <f t="shared" si="3"/>
        <v>83</v>
      </c>
      <c r="N85" s="70"/>
      <c r="O85" s="68"/>
      <c r="P85" s="68"/>
      <c r="Q85" s="68"/>
      <c r="R85" s="68"/>
      <c r="S85" s="68"/>
      <c r="T85" s="68"/>
      <c r="U85" s="69"/>
      <c r="V85" s="68"/>
      <c r="AG85" s="7"/>
    </row>
    <row r="86" spans="1:33" ht="24" outlineLevel="1">
      <c r="A86" s="12"/>
      <c r="B86" s="90">
        <f t="shared" si="2"/>
        <v>84</v>
      </c>
      <c r="C86" s="114" t="s">
        <v>2213</v>
      </c>
      <c r="D86" s="115" t="s">
        <v>1112</v>
      </c>
      <c r="E86" s="115">
        <v>7</v>
      </c>
      <c r="F86" s="111"/>
      <c r="G86" s="111"/>
      <c r="H86" s="111"/>
      <c r="I86" s="111"/>
      <c r="J86" s="68"/>
      <c r="K86" s="68"/>
      <c r="M86" s="71">
        <f t="shared" si="3"/>
        <v>84</v>
      </c>
      <c r="N86" s="70"/>
      <c r="O86" s="68"/>
      <c r="P86" s="68"/>
      <c r="Q86" s="68"/>
      <c r="R86" s="68"/>
      <c r="S86" s="68"/>
      <c r="T86" s="68"/>
      <c r="U86" s="69"/>
      <c r="V86" s="68"/>
      <c r="AG86" s="7"/>
    </row>
    <row r="87" spans="1:33" ht="24" outlineLevel="1">
      <c r="A87" s="12"/>
      <c r="B87" s="90">
        <f t="shared" si="2"/>
        <v>85</v>
      </c>
      <c r="C87" s="114" t="s">
        <v>2238</v>
      </c>
      <c r="D87" s="115" t="s">
        <v>1114</v>
      </c>
      <c r="E87" s="115">
        <v>7</v>
      </c>
      <c r="F87" s="113"/>
      <c r="G87" s="113"/>
      <c r="H87" s="111"/>
      <c r="I87" s="111"/>
      <c r="J87" s="80"/>
      <c r="K87" s="80"/>
      <c r="M87" s="71">
        <f t="shared" si="3"/>
        <v>85</v>
      </c>
      <c r="N87" s="70"/>
      <c r="O87" s="68"/>
      <c r="P87" s="68"/>
      <c r="Q87" s="68"/>
      <c r="R87" s="68"/>
      <c r="S87" s="68"/>
      <c r="T87" s="68"/>
      <c r="U87" s="69"/>
      <c r="V87" s="68"/>
      <c r="AG87" s="7"/>
    </row>
    <row r="88" spans="1:33" ht="24" outlineLevel="1">
      <c r="A88" s="12"/>
      <c r="B88" s="90">
        <f t="shared" si="2"/>
        <v>86</v>
      </c>
      <c r="C88" s="114" t="s">
        <v>2239</v>
      </c>
      <c r="D88" s="115" t="s">
        <v>1122</v>
      </c>
      <c r="E88" s="115">
        <v>7</v>
      </c>
      <c r="F88" s="111"/>
      <c r="G88" s="111"/>
      <c r="H88" s="111"/>
      <c r="I88" s="111"/>
      <c r="J88" s="69"/>
      <c r="K88" s="68"/>
      <c r="M88" s="71">
        <f t="shared" si="3"/>
        <v>86</v>
      </c>
      <c r="N88" s="70"/>
      <c r="O88" s="68"/>
      <c r="P88" s="68"/>
      <c r="Q88" s="68"/>
      <c r="R88" s="68"/>
      <c r="S88" s="68"/>
      <c r="T88" s="68"/>
      <c r="U88" s="69"/>
      <c r="V88" s="68"/>
      <c r="AG88" s="7"/>
    </row>
    <row r="89" spans="1:33" ht="24" outlineLevel="1">
      <c r="A89" s="12"/>
      <c r="B89" s="90">
        <f t="shared" si="2"/>
        <v>87</v>
      </c>
      <c r="C89" s="114" t="s">
        <v>2214</v>
      </c>
      <c r="D89" s="115" t="s">
        <v>1131</v>
      </c>
      <c r="E89" s="115">
        <v>7</v>
      </c>
      <c r="F89" s="113"/>
      <c r="G89" s="113"/>
      <c r="H89" s="111"/>
      <c r="I89" s="111"/>
      <c r="J89" s="80"/>
      <c r="K89" s="80"/>
      <c r="M89" s="71">
        <f t="shared" si="3"/>
        <v>87</v>
      </c>
      <c r="N89" s="70"/>
      <c r="O89" s="68"/>
      <c r="P89" s="68"/>
      <c r="Q89" s="68"/>
      <c r="R89" s="68"/>
      <c r="S89" s="68"/>
      <c r="T89" s="68"/>
      <c r="U89" s="69"/>
      <c r="V89" s="68"/>
      <c r="AG89" s="7"/>
    </row>
    <row r="90" spans="1:33" ht="24" outlineLevel="1">
      <c r="A90" s="12"/>
      <c r="B90" s="90">
        <f t="shared" si="2"/>
        <v>88</v>
      </c>
      <c r="C90" s="114" t="s">
        <v>2215</v>
      </c>
      <c r="D90" s="115"/>
      <c r="E90" s="115"/>
      <c r="F90" s="116"/>
      <c r="G90" s="117"/>
      <c r="H90" s="118"/>
      <c r="I90" s="119"/>
      <c r="J90" s="69"/>
      <c r="K90" s="79"/>
      <c r="M90" s="71">
        <f t="shared" si="3"/>
        <v>88</v>
      </c>
      <c r="N90" s="70"/>
      <c r="O90" s="68"/>
      <c r="P90" s="68"/>
      <c r="Q90" s="68"/>
      <c r="R90" s="68"/>
      <c r="S90" s="68"/>
      <c r="T90" s="68"/>
      <c r="U90" s="69"/>
      <c r="V90" s="68"/>
      <c r="AG90" s="7"/>
    </row>
    <row r="91" spans="1:33" ht="24" outlineLevel="1">
      <c r="A91" s="12"/>
      <c r="B91" s="90">
        <f t="shared" si="2"/>
        <v>89</v>
      </c>
      <c r="C91" s="114" t="s">
        <v>2211</v>
      </c>
      <c r="D91" s="115"/>
      <c r="E91" s="115"/>
      <c r="F91" s="113"/>
      <c r="G91" s="113"/>
      <c r="H91" s="111"/>
      <c r="I91" s="111"/>
      <c r="J91" s="80"/>
      <c r="K91" s="80"/>
      <c r="M91" s="71">
        <f t="shared" si="3"/>
        <v>89</v>
      </c>
      <c r="N91" s="70"/>
      <c r="O91" s="68"/>
      <c r="P91" s="68"/>
      <c r="Q91" s="68"/>
      <c r="R91" s="68"/>
      <c r="S91" s="68"/>
      <c r="T91" s="68"/>
      <c r="U91" s="69"/>
      <c r="V91" s="68"/>
      <c r="AG91" s="7"/>
    </row>
    <row r="92" spans="1:33" ht="24" outlineLevel="1">
      <c r="A92" s="12"/>
      <c r="B92" s="90">
        <f t="shared" si="2"/>
        <v>90</v>
      </c>
      <c r="C92" s="114" t="s">
        <v>2250</v>
      </c>
      <c r="D92" s="115"/>
      <c r="E92" s="115"/>
      <c r="F92" s="111"/>
      <c r="G92" s="111"/>
      <c r="H92" s="111"/>
      <c r="I92" s="111"/>
      <c r="J92" s="68"/>
      <c r="K92" s="68"/>
      <c r="M92" s="71">
        <f t="shared" si="3"/>
        <v>90</v>
      </c>
      <c r="N92" s="70"/>
      <c r="O92" s="68"/>
      <c r="P92" s="68"/>
      <c r="Q92" s="68"/>
      <c r="R92" s="68"/>
      <c r="S92" s="68"/>
      <c r="T92" s="68"/>
      <c r="U92" s="69"/>
      <c r="V92" s="68"/>
      <c r="AG92" s="7"/>
    </row>
    <row r="93" spans="1:33" ht="24" outlineLevel="1">
      <c r="A93" s="12"/>
      <c r="B93" s="90">
        <f t="shared" si="2"/>
        <v>91</v>
      </c>
      <c r="C93" s="114" t="s">
        <v>2251</v>
      </c>
      <c r="D93" s="115"/>
      <c r="E93" s="115"/>
      <c r="F93" s="113"/>
      <c r="G93" s="113"/>
      <c r="H93" s="111"/>
      <c r="I93" s="111"/>
      <c r="J93" s="80"/>
      <c r="K93" s="80"/>
      <c r="M93" s="71">
        <f t="shared" si="3"/>
        <v>91</v>
      </c>
      <c r="N93" s="70"/>
      <c r="O93" s="68"/>
      <c r="P93" s="68"/>
      <c r="Q93" s="68"/>
      <c r="R93" s="68"/>
      <c r="S93" s="68"/>
      <c r="T93" s="68"/>
      <c r="U93" s="69"/>
      <c r="V93" s="68"/>
      <c r="AG93" s="7"/>
    </row>
    <row r="94" spans="1:33" ht="24" outlineLevel="1">
      <c r="A94" s="12"/>
      <c r="B94" s="90">
        <f t="shared" si="2"/>
        <v>92</v>
      </c>
      <c r="C94" s="114" t="s">
        <v>2228</v>
      </c>
      <c r="D94" s="115"/>
      <c r="E94" s="115"/>
      <c r="F94" s="111"/>
      <c r="G94" s="111"/>
      <c r="H94" s="111"/>
      <c r="I94" s="111"/>
      <c r="J94" s="69"/>
      <c r="K94" s="68"/>
      <c r="M94" s="71">
        <f t="shared" si="3"/>
        <v>92</v>
      </c>
      <c r="N94" s="70"/>
      <c r="O94" s="68"/>
      <c r="P94" s="68"/>
      <c r="Q94" s="68"/>
      <c r="R94" s="68"/>
      <c r="S94" s="68"/>
      <c r="T94" s="68"/>
      <c r="U94" s="69"/>
      <c r="V94" s="68"/>
      <c r="AG94" s="7"/>
    </row>
    <row r="95" spans="1:33" ht="24" outlineLevel="1">
      <c r="A95" s="12"/>
      <c r="B95" s="90">
        <f t="shared" si="2"/>
        <v>93</v>
      </c>
      <c r="C95" s="114" t="s">
        <v>2229</v>
      </c>
      <c r="D95" s="115"/>
      <c r="E95" s="115"/>
      <c r="F95" s="113"/>
      <c r="G95" s="113"/>
      <c r="H95" s="111"/>
      <c r="I95" s="111"/>
      <c r="J95" s="80"/>
      <c r="K95" s="80"/>
      <c r="M95" s="71">
        <f t="shared" si="3"/>
        <v>93</v>
      </c>
      <c r="N95" s="70"/>
      <c r="O95" s="68"/>
      <c r="P95" s="68"/>
      <c r="Q95" s="68"/>
      <c r="R95" s="68"/>
      <c r="S95" s="68"/>
      <c r="T95" s="68"/>
      <c r="U95" s="69"/>
      <c r="V95" s="68"/>
      <c r="AG95" s="7"/>
    </row>
    <row r="96" spans="1:33" ht="24" outlineLevel="1">
      <c r="A96" s="12"/>
      <c r="B96" s="90">
        <f t="shared" si="2"/>
        <v>94</v>
      </c>
      <c r="C96" s="114" t="s">
        <v>2216</v>
      </c>
      <c r="D96" s="115"/>
      <c r="E96" s="115"/>
      <c r="F96" s="116"/>
      <c r="G96" s="117"/>
      <c r="H96" s="118"/>
      <c r="I96" s="119"/>
      <c r="J96" s="69"/>
      <c r="K96" s="79"/>
      <c r="M96" s="71">
        <f t="shared" si="3"/>
        <v>94</v>
      </c>
      <c r="N96" s="70"/>
      <c r="O96" s="68"/>
      <c r="P96" s="68"/>
      <c r="Q96" s="68"/>
      <c r="R96" s="68"/>
      <c r="S96" s="68"/>
      <c r="T96" s="68"/>
      <c r="U96" s="69"/>
      <c r="V96" s="68"/>
      <c r="AG96" s="7"/>
    </row>
    <row r="97" spans="1:33" ht="24" outlineLevel="1">
      <c r="A97" s="12"/>
      <c r="B97" s="90">
        <f t="shared" si="2"/>
        <v>95</v>
      </c>
      <c r="C97" s="114" t="s">
        <v>2214</v>
      </c>
      <c r="D97" s="115" t="s">
        <v>1131</v>
      </c>
      <c r="E97" s="115">
        <v>7</v>
      </c>
      <c r="F97" s="113"/>
      <c r="G97" s="113"/>
      <c r="H97" s="111"/>
      <c r="I97" s="111"/>
      <c r="J97" s="80"/>
      <c r="K97" s="80"/>
      <c r="M97" s="71">
        <f t="shared" si="3"/>
        <v>95</v>
      </c>
      <c r="N97" s="70"/>
      <c r="O97" s="68"/>
      <c r="P97" s="68"/>
      <c r="Q97" s="68"/>
      <c r="R97" s="68"/>
      <c r="S97" s="68"/>
      <c r="T97" s="68"/>
      <c r="U97" s="69"/>
      <c r="V97" s="68"/>
      <c r="AG97" s="7"/>
    </row>
    <row r="98" spans="1:33" ht="24" outlineLevel="1">
      <c r="A98" s="12"/>
      <c r="B98" s="90">
        <f t="shared" si="2"/>
        <v>96</v>
      </c>
      <c r="C98" s="114" t="s">
        <v>2215</v>
      </c>
      <c r="D98" s="115"/>
      <c r="E98" s="115"/>
      <c r="F98" s="111"/>
      <c r="G98" s="111"/>
      <c r="H98" s="111"/>
      <c r="I98" s="111"/>
      <c r="J98" s="68"/>
      <c r="K98" s="68"/>
      <c r="M98" s="71">
        <f t="shared" si="3"/>
        <v>96</v>
      </c>
      <c r="N98" s="70"/>
      <c r="O98" s="68"/>
      <c r="P98" s="68"/>
      <c r="Q98" s="68"/>
      <c r="R98" s="68"/>
      <c r="S98" s="68"/>
      <c r="T98" s="68"/>
      <c r="U98" s="69"/>
      <c r="V98" s="68"/>
      <c r="AG98" s="7"/>
    </row>
    <row r="99" spans="1:33" ht="24" outlineLevel="1">
      <c r="A99" s="12"/>
      <c r="B99" s="90">
        <f t="shared" si="2"/>
        <v>97</v>
      </c>
      <c r="C99" s="114" t="s">
        <v>2211</v>
      </c>
      <c r="D99" s="115"/>
      <c r="E99" s="115"/>
      <c r="F99" s="113"/>
      <c r="G99" s="113"/>
      <c r="H99" s="111"/>
      <c r="I99" s="111"/>
      <c r="J99" s="80"/>
      <c r="K99" s="80"/>
      <c r="M99" s="71">
        <f t="shared" si="3"/>
        <v>97</v>
      </c>
      <c r="N99" s="70"/>
      <c r="O99" s="68"/>
      <c r="P99" s="68"/>
      <c r="Q99" s="68"/>
      <c r="R99" s="68"/>
      <c r="S99" s="68"/>
      <c r="T99" s="68"/>
      <c r="U99" s="69"/>
      <c r="V99" s="68"/>
      <c r="AG99" s="7"/>
    </row>
    <row r="100" spans="1:33" ht="24" outlineLevel="1">
      <c r="A100" s="12"/>
      <c r="B100" s="90">
        <f t="shared" si="2"/>
        <v>98</v>
      </c>
      <c r="C100" s="114" t="s">
        <v>2212</v>
      </c>
      <c r="D100" s="115" t="s">
        <v>1113</v>
      </c>
      <c r="E100" s="115"/>
      <c r="F100" s="111"/>
      <c r="G100" s="111"/>
      <c r="H100" s="111"/>
      <c r="I100" s="111"/>
      <c r="J100" s="69"/>
      <c r="K100" s="68"/>
      <c r="M100" s="71">
        <f t="shared" si="3"/>
        <v>98</v>
      </c>
      <c r="N100" s="70"/>
      <c r="O100" s="68"/>
      <c r="P100" s="68"/>
      <c r="Q100" s="68"/>
      <c r="R100" s="68"/>
      <c r="S100" s="68"/>
      <c r="T100" s="68"/>
      <c r="U100" s="69"/>
      <c r="V100" s="68"/>
      <c r="AG100" s="7"/>
    </row>
    <row r="101" spans="1:33" ht="24" outlineLevel="1">
      <c r="A101" s="12"/>
      <c r="B101" s="90">
        <f t="shared" si="2"/>
        <v>99</v>
      </c>
      <c r="C101" s="114" t="s">
        <v>2213</v>
      </c>
      <c r="D101" s="115" t="s">
        <v>1112</v>
      </c>
      <c r="E101" s="115">
        <v>7</v>
      </c>
      <c r="F101" s="113"/>
      <c r="G101" s="113"/>
      <c r="H101" s="111"/>
      <c r="I101" s="111"/>
      <c r="J101" s="80"/>
      <c r="K101" s="80"/>
      <c r="M101" s="71">
        <f t="shared" si="3"/>
        <v>99</v>
      </c>
      <c r="N101" s="70"/>
      <c r="O101" s="68"/>
      <c r="P101" s="68"/>
      <c r="Q101" s="68"/>
      <c r="R101" s="68"/>
      <c r="S101" s="68"/>
      <c r="T101" s="68"/>
      <c r="U101" s="69"/>
      <c r="V101" s="68"/>
      <c r="AG101" s="7"/>
    </row>
    <row r="102" spans="1:33" ht="24" outlineLevel="1">
      <c r="A102" s="12"/>
      <c r="B102" s="90">
        <f t="shared" si="2"/>
        <v>100</v>
      </c>
      <c r="C102" s="114" t="s">
        <v>2238</v>
      </c>
      <c r="D102" s="115" t="s">
        <v>1114</v>
      </c>
      <c r="E102" s="115">
        <v>7</v>
      </c>
      <c r="F102" s="116"/>
      <c r="G102" s="117"/>
      <c r="H102" s="118"/>
      <c r="I102" s="119"/>
      <c r="J102" s="69"/>
      <c r="K102" s="79"/>
      <c r="M102" s="71">
        <f t="shared" si="3"/>
        <v>100</v>
      </c>
      <c r="N102" s="70"/>
      <c r="O102" s="68"/>
      <c r="P102" s="68"/>
      <c r="Q102" s="68"/>
      <c r="R102" s="68"/>
      <c r="S102" s="68"/>
      <c r="T102" s="68"/>
      <c r="U102" s="69"/>
      <c r="V102" s="68"/>
      <c r="AG102" s="7"/>
    </row>
    <row r="103" spans="1:33" ht="24" outlineLevel="1">
      <c r="A103" s="12"/>
      <c r="B103" s="90">
        <f t="shared" si="2"/>
        <v>101</v>
      </c>
      <c r="C103" s="114" t="s">
        <v>2239</v>
      </c>
      <c r="D103" s="115" t="s">
        <v>1122</v>
      </c>
      <c r="E103" s="115">
        <v>7</v>
      </c>
      <c r="F103" s="113"/>
      <c r="G103" s="113"/>
      <c r="H103" s="111"/>
      <c r="I103" s="111"/>
      <c r="J103" s="80"/>
      <c r="K103" s="80"/>
      <c r="M103" s="71">
        <f t="shared" si="3"/>
        <v>101</v>
      </c>
      <c r="N103" s="70"/>
      <c r="O103" s="68"/>
      <c r="P103" s="68"/>
      <c r="Q103" s="68"/>
      <c r="R103" s="68"/>
      <c r="S103" s="68"/>
      <c r="T103" s="68"/>
      <c r="U103" s="69"/>
      <c r="V103" s="68"/>
      <c r="AG103" s="7"/>
    </row>
    <row r="104" spans="1:33">
      <c r="C104" s="48" t="s">
        <v>1421</v>
      </c>
      <c r="D104"/>
      <c r="E104" t="str">
        <f>D152</f>
        <v>cantodemoises</v>
      </c>
    </row>
    <row r="105" spans="1:33">
      <c r="C105" s="48" t="s">
        <v>1422</v>
      </c>
    </row>
    <row r="106" spans="1:33">
      <c r="A106" s="12"/>
      <c r="C106" s="48"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c r="A107" s="12"/>
      <c r="C107" s="48"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c r="A108" s="12"/>
      <c r="C108" s="48"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c r="A109" s="12"/>
      <c r="C109" s="48"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c r="A110" s="12"/>
      <c r="C110" s="42"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c r="A111" s="12"/>
      <c r="C111" s="48"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c r="A112" s="12"/>
      <c r="C112" s="48"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c r="A113" s="12"/>
      <c r="C113" s="48"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c r="A114" s="12"/>
      <c r="C114" s="48"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c r="A115" s="12"/>
      <c r="C115" s="42"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c r="A116" s="12"/>
      <c r="C116" s="48"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c r="A117" s="12"/>
      <c r="C117" s="48"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c r="A118" s="12"/>
      <c r="C118" s="48"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c r="A119" s="12"/>
      <c r="C119" s="48"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c r="A120" s="12"/>
      <c r="C120" s="85"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c r="A121" s="12"/>
      <c r="C121" s="85"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c r="A122" s="12"/>
      <c r="C122" s="85"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c r="A123" s="12"/>
      <c r="C123" s="48"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c r="A124" s="12"/>
      <c r="C124" s="48"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c r="A125" s="12"/>
      <c r="C125" s="48"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c r="A126" s="12"/>
      <c r="C126" s="48"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c r="A127" s="12"/>
      <c r="C127" s="86"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c r="A128" s="12"/>
      <c r="C128" s="41"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c r="A129" s="12"/>
      <c r="C129" s="42"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c r="A130" s="12"/>
      <c r="C130" s="42"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c r="A131" s="12"/>
      <c r="C131" s="42"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c r="A132" s="12"/>
      <c r="C132" s="41"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c r="A133" s="12"/>
      <c r="C133" s="96"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c r="A134" s="12"/>
      <c r="C134" s="48"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c r="A135" s="12"/>
      <c r="C135" s="48"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c r="A136" s="12"/>
      <c r="C136" s="48"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c r="A137" s="12"/>
      <c r="C137" s="48"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c r="A138" s="12"/>
      <c r="C138" s="47"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c r="A139" s="12"/>
      <c r="C139" s="47"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c r="A140" s="12"/>
      <c r="C140" s="47"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c r="A141" s="12"/>
      <c r="C141" s="137"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c r="A142" s="12"/>
      <c r="C142" s="137"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c r="A143" s="12"/>
      <c r="C143" s="137"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c r="A144" s="12"/>
      <c r="C144" s="138"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
      <c r="A145" s="12"/>
      <c r="C145" s="47" t="s">
        <v>1438</v>
      </c>
      <c r="E145" s="12"/>
      <c r="F145" s="71"/>
      <c r="G145" s="12"/>
      <c r="H145" s="12"/>
      <c r="I145" s="254" t="s">
        <v>1144</v>
      </c>
      <c r="J145" s="254"/>
      <c r="K145" s="254"/>
      <c r="L145" s="254"/>
      <c r="M145" s="12"/>
      <c r="U145" s="70"/>
      <c r="AB145" s="12"/>
      <c r="AC145" s="12"/>
      <c r="AD145" s="12"/>
      <c r="AE145" s="12"/>
      <c r="AF145" s="15"/>
    </row>
    <row r="146" spans="1:32">
      <c r="A146" s="12"/>
      <c r="C146" s="47" t="s">
        <v>1440</v>
      </c>
      <c r="E146" s="12"/>
      <c r="J146" s="12"/>
      <c r="K146" s="12"/>
      <c r="L146" s="12"/>
      <c r="M146" s="12"/>
      <c r="AB146" s="12"/>
      <c r="AC146" s="12"/>
      <c r="AD146" s="12"/>
      <c r="AE146" s="12"/>
      <c r="AF146" s="15"/>
    </row>
    <row r="147" spans="1:32">
      <c r="A147" s="12"/>
      <c r="C147" s="48" t="s">
        <v>1428</v>
      </c>
      <c r="J147" s="12"/>
      <c r="K147" s="12"/>
      <c r="L147" s="12"/>
      <c r="M147" s="12"/>
      <c r="AB147" s="12"/>
      <c r="AC147" s="12"/>
      <c r="AD147" s="12"/>
      <c r="AE147" s="12"/>
      <c r="AF147" s="15"/>
    </row>
    <row r="148" spans="1:32" ht="24" thickBot="1">
      <c r="A148" s="12"/>
      <c r="C148" s="48" t="s">
        <v>1422</v>
      </c>
      <c r="J148" s="12"/>
      <c r="K148" s="12"/>
      <c r="L148" s="12"/>
      <c r="M148" s="12"/>
      <c r="AB148" s="12"/>
      <c r="AC148" s="12"/>
      <c r="AD148" s="12"/>
      <c r="AE148" s="12"/>
      <c r="AF148" s="15"/>
    </row>
    <row r="149" spans="1:32" ht="24.5" thickTop="1" thickBot="1">
      <c r="A149" s="12"/>
      <c r="C149" s="48" t="s">
        <v>1441</v>
      </c>
      <c r="D149" s="83">
        <f>E1</f>
        <v>34</v>
      </c>
      <c r="E149" s="12"/>
      <c r="J149" s="12"/>
      <c r="K149" s="12"/>
      <c r="L149" s="12"/>
      <c r="M149" s="12"/>
      <c r="AB149" s="12"/>
      <c r="AC149" s="12"/>
      <c r="AD149" s="12"/>
      <c r="AE149" s="12"/>
      <c r="AF149" s="15"/>
    </row>
    <row r="150" spans="1:32" ht="31.5" thickTop="1">
      <c r="A150" s="12"/>
      <c r="C150" s="48" t="s">
        <v>1432</v>
      </c>
      <c r="D150" s="87" t="str" cm="1">
        <f t="array" aca="1" ref="D150" ca="1">MID(CELL("filename", B104), FIND("]", CELL("filename", B104)) + 1, 255)</f>
        <v>CANTO DE MOISES</v>
      </c>
      <c r="J150" s="12"/>
      <c r="K150" s="12"/>
      <c r="L150" s="12"/>
      <c r="M150" s="12"/>
      <c r="AB150" s="12"/>
      <c r="AC150" s="12"/>
      <c r="AD150" s="12"/>
      <c r="AE150" s="12"/>
      <c r="AF150" s="15"/>
    </row>
    <row r="151" spans="1:32">
      <c r="A151" s="12"/>
      <c r="C151" s="44"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c r="C152" s="42" t="s">
        <v>1429</v>
      </c>
      <c r="D152" s="12" t="str">
        <f>VLOOKUP(D149,'Codigo Canto'!A3:AQ236,7,FALSE)</f>
        <v>cantodemoises</v>
      </c>
      <c r="E152" s="14" t="str">
        <f>_xlfn.CONCAT(VLOOKUP(D149,'Codigo Canto'!A3:AQ236,7,FALSE),".mp3")</f>
        <v>cantodemoises.mp3</v>
      </c>
    </row>
    <row r="153" spans="1:32">
      <c r="A153" s="12"/>
      <c r="C153" s="42" t="s">
        <v>1116</v>
      </c>
      <c r="D153" s="12" t="str">
        <f>_xlfn.CONCAT(VLOOKUP(D149,'Codigo Canto'!A3:AQ236,7,FALSE))</f>
        <v>cantodemoises</v>
      </c>
      <c r="E153" s="14" t="str">
        <f>_xlfn.CONCAT(VLOOKUP(D149,'Codigo Canto'!A3:AQ236,7,FALSE),".css")</f>
        <v>cantodemoises.css</v>
      </c>
      <c r="AB153" s="12"/>
      <c r="AC153" s="12"/>
      <c r="AD153" s="12"/>
      <c r="AE153" s="12"/>
      <c r="AF153" s="15"/>
    </row>
    <row r="154" spans="1:32">
      <c r="A154" s="12"/>
      <c r="C154" s="42" t="s">
        <v>1117</v>
      </c>
      <c r="D154" s="67"/>
      <c r="AB154" s="12"/>
      <c r="AC154" s="12"/>
      <c r="AD154" s="12"/>
      <c r="AE154" s="12"/>
      <c r="AF154" s="15"/>
    </row>
    <row r="155" spans="1:32">
      <c r="A155" s="12"/>
      <c r="C155" s="84" t="str">
        <f>_xlfn.CONCAT("      salmo: ","""",D155,"""",",")</f>
        <v xml:space="preserve">      salmo: "Éxodo 15,1-18",</v>
      </c>
      <c r="D155" s="12" t="str">
        <f>VLOOKUP(D149,'Codigo Canto'!A3:AQ236,12,FALSE)</f>
        <v>Éxodo 15,1-18</v>
      </c>
      <c r="AB155" s="12"/>
      <c r="AC155" s="12"/>
      <c r="AD155" s="12"/>
      <c r="AE155" s="12"/>
      <c r="AF155" s="15"/>
    </row>
    <row r="156" spans="1:32">
      <c r="C156" s="84" t="str">
        <f>_xlfn.CONCAT("      dbnos: ","""",D156,"""",",")</f>
        <v xml:space="preserve">      dbnos: "34",</v>
      </c>
      <c r="D156" s="65">
        <f>VLOOKUP(D149,'Codigo Canto'!A3:AQ236,1,FALSE)</f>
        <v>34</v>
      </c>
      <c r="E156" s="12"/>
    </row>
    <row r="157" spans="1:32">
      <c r="C157" s="84" t="str">
        <f>_xlfn.CONCAT("      catg: ","""",D157,"""",",")</f>
        <v xml:space="preserve">      catg: "PRECATECUMENADO",</v>
      </c>
      <c r="D157" s="12" t="str">
        <f>VLOOKUP(D149,'Codigo Canto'!A3:AQ236,16,FALSE)</f>
        <v>PRECATECUMENADO</v>
      </c>
      <c r="E157" s="12"/>
    </row>
    <row r="158" spans="1:32">
      <c r="C158" s="48" t="s">
        <v>1421</v>
      </c>
      <c r="D158" s="141" t="str">
        <f>IF(D157="Precatecumenado","precat",IF(D157="Liturgia","liturgia",IF(D157="Catecumenado","cat",IF(D157="Eleccion","eleccion"))))</f>
        <v>precat</v>
      </c>
      <c r="E158" s="12"/>
    </row>
    <row r="159" spans="1:32">
      <c r="C159" s="48" t="s">
        <v>1422</v>
      </c>
      <c r="E159" s="12"/>
    </row>
    <row r="160" spans="1:32">
      <c r="C160" s="48" t="s">
        <v>1442</v>
      </c>
    </row>
    <row r="161" spans="1:32">
      <c r="C161" s="48" t="s">
        <v>1432</v>
      </c>
    </row>
    <row r="162" spans="1:32" ht="30.5">
      <c r="C162" s="42" t="s">
        <v>1471</v>
      </c>
    </row>
    <row r="163" spans="1:32" ht="27">
      <c r="A163">
        <v>1</v>
      </c>
      <c r="B163" s="74">
        <v>1</v>
      </c>
      <c r="C163" s="74" t="str">
        <f t="shared" ref="C163:C226" si="4">IF((E163&amp;D163)="","",_xlfn.CONCAT("/* ",B163," */","        ","""",D163,"""",","))</f>
        <v>/* 1 */        "Cantemos al Señor,",</v>
      </c>
      <c r="D163" s="72" t="str">
        <f t="shared" ref="D163:L178" si="5">IF(C3="","",C3)</f>
        <v>Cantemos al Señor,</v>
      </c>
      <c r="E163" s="52" t="str">
        <f t="shared" si="5"/>
        <v>Do</v>
      </c>
      <c r="F163" s="52">
        <f t="shared" si="5"/>
        <v>7</v>
      </c>
      <c r="G163" s="54" t="str">
        <f t="shared" si="5"/>
        <v>Fa</v>
      </c>
      <c r="H163" s="54" t="str">
        <f t="shared" si="5"/>
        <v/>
      </c>
      <c r="I163" s="53" t="str">
        <f t="shared" si="5"/>
        <v/>
      </c>
      <c r="J163" s="53" t="str">
        <f t="shared" si="5"/>
        <v/>
      </c>
      <c r="K163" s="54" t="str">
        <f t="shared" si="5"/>
        <v/>
      </c>
      <c r="L163" s="54" t="str">
        <f t="shared" si="5"/>
        <v/>
      </c>
      <c r="M163" s="14"/>
      <c r="O163" s="18"/>
      <c r="P163"/>
      <c r="Q163"/>
      <c r="R163"/>
      <c r="V163" s="14"/>
      <c r="Y163"/>
      <c r="AB163" s="14"/>
      <c r="AF163"/>
    </row>
    <row r="164" spans="1:32" ht="27">
      <c r="B164" s="74">
        <f>+B163+1</f>
        <v>2</v>
      </c>
      <c r="C164" s="74" t="str">
        <f t="shared" si="4"/>
        <v>/* 2 */        "cantemos al Señor,",</v>
      </c>
      <c r="D164" s="73" t="str">
        <f t="shared" si="5"/>
        <v>cantemos al Señor,</v>
      </c>
      <c r="E164" s="55" t="str">
        <f t="shared" si="5"/>
        <v>La</v>
      </c>
      <c r="F164" s="55">
        <f t="shared" si="5"/>
        <v>7</v>
      </c>
      <c r="G164" s="56" t="str">
        <f t="shared" si="5"/>
        <v/>
      </c>
      <c r="H164" s="56" t="str">
        <f t="shared" si="5"/>
        <v/>
      </c>
      <c r="I164" s="55" t="str">
        <f t="shared" si="5"/>
        <v/>
      </c>
      <c r="J164" s="55" t="str">
        <f t="shared" si="5"/>
        <v/>
      </c>
      <c r="K164" s="56" t="str">
        <f t="shared" si="5"/>
        <v/>
      </c>
      <c r="L164" s="56" t="str">
        <f t="shared" si="5"/>
        <v/>
      </c>
      <c r="M164" s="14"/>
      <c r="O164" s="18"/>
      <c r="P164"/>
      <c r="Q164"/>
      <c r="R164"/>
      <c r="V164" s="14"/>
      <c r="Y164"/>
      <c r="AB164" s="14"/>
      <c r="AF164"/>
    </row>
    <row r="165" spans="1:32" ht="27">
      <c r="B165" s="74">
        <f t="shared" ref="B165:B228" si="6">+B164+1</f>
        <v>3</v>
      </c>
      <c r="C165" s="74" t="str">
        <f t="shared" si="4"/>
        <v>/* 3 */        "que se cubrió de gloria,",</v>
      </c>
      <c r="D165" s="72" t="str">
        <f t="shared" si="5"/>
        <v>que se cubrió de gloria,</v>
      </c>
      <c r="E165" s="53" t="str">
        <f t="shared" si="5"/>
        <v>Re</v>
      </c>
      <c r="F165" s="53">
        <f t="shared" si="5"/>
        <v>7</v>
      </c>
      <c r="G165" s="54" t="str">
        <f t="shared" si="5"/>
        <v/>
      </c>
      <c r="H165" s="54" t="str">
        <f t="shared" si="5"/>
        <v/>
      </c>
      <c r="I165" s="53" t="str">
        <f t="shared" si="5"/>
        <v/>
      </c>
      <c r="J165" s="53" t="str">
        <f t="shared" si="5"/>
        <v/>
      </c>
      <c r="K165" s="54" t="str">
        <f t="shared" si="5"/>
        <v/>
      </c>
      <c r="L165" s="54" t="str">
        <f t="shared" si="5"/>
        <v/>
      </c>
      <c r="M165" s="14"/>
      <c r="O165" s="18"/>
      <c r="P165"/>
      <c r="Q165"/>
      <c r="R165"/>
      <c r="V165" s="14"/>
      <c r="Y165"/>
      <c r="AB165" s="14"/>
      <c r="AF165"/>
    </row>
    <row r="166" spans="1:32" ht="27">
      <c r="B166" s="74">
        <f t="shared" si="6"/>
        <v>4</v>
      </c>
      <c r="C166" s="74" t="str">
        <f t="shared" si="4"/>
        <v>/* 4 */        "de gloria, de gloria,",</v>
      </c>
      <c r="D166" s="73" t="str">
        <f t="shared" si="5"/>
        <v>de gloria, de gloria,</v>
      </c>
      <c r="E166" s="55" t="str">
        <f t="shared" si="5"/>
        <v/>
      </c>
      <c r="F166" s="55" t="str">
        <f t="shared" si="5"/>
        <v/>
      </c>
      <c r="G166" s="56" t="str">
        <f t="shared" si="5"/>
        <v/>
      </c>
      <c r="H166" s="56" t="str">
        <f t="shared" si="5"/>
        <v/>
      </c>
      <c r="I166" s="55" t="str">
        <f t="shared" si="5"/>
        <v/>
      </c>
      <c r="J166" s="55" t="str">
        <f t="shared" si="5"/>
        <v/>
      </c>
      <c r="K166" s="56" t="str">
        <f t="shared" si="5"/>
        <v/>
      </c>
      <c r="L166" s="56" t="str">
        <f t="shared" si="5"/>
        <v/>
      </c>
      <c r="M166" s="14"/>
      <c r="O166" s="18"/>
      <c r="P166"/>
      <c r="Q166"/>
      <c r="R166"/>
      <c r="V166" s="14"/>
      <c r="Y166"/>
      <c r="AB166" s="14"/>
      <c r="AF166"/>
    </row>
    <row r="167" spans="1:32" ht="27">
      <c r="B167" s="74">
        <f t="shared" si="6"/>
        <v>5</v>
      </c>
      <c r="C167" s="74" t="str">
        <f t="shared" si="4"/>
        <v>/* 5 */        "precipitó en el mar",</v>
      </c>
      <c r="D167" s="72" t="str">
        <f t="shared" si="5"/>
        <v>precipitó en el mar</v>
      </c>
      <c r="E167" s="53" t="str">
        <f t="shared" si="5"/>
        <v>Sol</v>
      </c>
      <c r="F167" s="53">
        <f t="shared" si="5"/>
        <v>7</v>
      </c>
      <c r="G167" s="54" t="str">
        <f t="shared" si="5"/>
        <v/>
      </c>
      <c r="H167" s="54" t="str">
        <f t="shared" si="5"/>
        <v/>
      </c>
      <c r="I167" s="53" t="str">
        <f t="shared" si="5"/>
        <v/>
      </c>
      <c r="J167" s="53" t="str">
        <f t="shared" si="5"/>
        <v/>
      </c>
      <c r="K167" s="54" t="str">
        <f t="shared" si="5"/>
        <v/>
      </c>
      <c r="L167" s="54" t="str">
        <f t="shared" si="5"/>
        <v/>
      </c>
      <c r="M167" s="14"/>
      <c r="O167" s="18"/>
      <c r="P167"/>
      <c r="Q167"/>
      <c r="R167"/>
      <c r="V167" s="14"/>
      <c r="Y167"/>
      <c r="AB167" s="14"/>
      <c r="AF167"/>
    </row>
    <row r="168" spans="1:32" ht="27">
      <c r="B168" s="74">
        <f t="shared" si="6"/>
        <v>6</v>
      </c>
      <c r="C168" s="74" t="str">
        <f t="shared" si="4"/>
        <v>/* 6 */        "caballo y caballero.",</v>
      </c>
      <c r="D168" s="73" t="str">
        <f t="shared" si="5"/>
        <v>caballo y caballero.</v>
      </c>
      <c r="E168" s="55" t="str">
        <f t="shared" si="5"/>
        <v>Do</v>
      </c>
      <c r="F168" s="55">
        <f t="shared" si="5"/>
        <v>7</v>
      </c>
      <c r="G168" s="56" t="str">
        <f t="shared" si="5"/>
        <v/>
      </c>
      <c r="H168" s="56" t="str">
        <f t="shared" si="5"/>
        <v/>
      </c>
      <c r="I168" s="55" t="str">
        <f t="shared" si="5"/>
        <v/>
      </c>
      <c r="J168" s="55" t="str">
        <f t="shared" si="5"/>
        <v/>
      </c>
      <c r="K168" s="56" t="str">
        <f t="shared" si="5"/>
        <v/>
      </c>
      <c r="L168" s="56" t="str">
        <f t="shared" si="5"/>
        <v/>
      </c>
      <c r="M168" s="14"/>
      <c r="O168" s="18"/>
      <c r="P168"/>
      <c r="Q168"/>
      <c r="R168"/>
      <c r="V168" s="14"/>
      <c r="Y168"/>
      <c r="AB168" s="14"/>
      <c r="AF168"/>
    </row>
    <row r="169" spans="1:32" ht="27">
      <c r="B169" s="74">
        <f t="shared" si="6"/>
        <v>7</v>
      </c>
      <c r="C169" s="74" t="str">
        <f t="shared" si="4"/>
        <v>/* 7 */        "MI FUERZA Y MI CANCIÓN",</v>
      </c>
      <c r="D169" s="72" t="str">
        <f t="shared" si="5"/>
        <v>MI FUERZA Y MI CANCIÓN</v>
      </c>
      <c r="E169" s="53" t="str">
        <f t="shared" si="5"/>
        <v>Fa</v>
      </c>
      <c r="F169" s="53" t="str">
        <f t="shared" si="5"/>
        <v/>
      </c>
      <c r="G169" s="54" t="str">
        <f t="shared" si="5"/>
        <v/>
      </c>
      <c r="H169" s="54" t="str">
        <f t="shared" si="5"/>
        <v/>
      </c>
      <c r="I169" s="53" t="str">
        <f t="shared" si="5"/>
        <v/>
      </c>
      <c r="J169" s="53" t="str">
        <f t="shared" si="5"/>
        <v/>
      </c>
      <c r="K169" s="54" t="str">
        <f t="shared" si="5"/>
        <v/>
      </c>
      <c r="L169" s="54" t="str">
        <f t="shared" si="5"/>
        <v/>
      </c>
      <c r="M169" s="14"/>
      <c r="O169" s="18"/>
      <c r="P169"/>
      <c r="Q169"/>
      <c r="R169"/>
      <c r="V169" s="14"/>
      <c r="Y169"/>
      <c r="AB169" s="14"/>
      <c r="AF169"/>
    </row>
    <row r="170" spans="1:32" ht="27">
      <c r="B170" s="74">
        <f t="shared" si="6"/>
        <v>8</v>
      </c>
      <c r="C170" s="74" t="str">
        <f t="shared" si="4"/>
        <v>/* 8 */        "ES EL SEÑOR.",</v>
      </c>
      <c r="D170" s="73" t="str">
        <f t="shared" si="5"/>
        <v>ES EL SEÑOR.</v>
      </c>
      <c r="E170" s="55" t="str">
        <f t="shared" si="5"/>
        <v>La</v>
      </c>
      <c r="F170" s="55">
        <f t="shared" si="5"/>
        <v>7</v>
      </c>
      <c r="G170" s="56" t="str">
        <f t="shared" si="5"/>
        <v/>
      </c>
      <c r="H170" s="56" t="str">
        <f t="shared" si="5"/>
        <v/>
      </c>
      <c r="I170" s="55" t="str">
        <f t="shared" si="5"/>
        <v/>
      </c>
      <c r="J170" s="55" t="str">
        <f t="shared" si="5"/>
        <v/>
      </c>
      <c r="K170" s="56" t="str">
        <f t="shared" si="5"/>
        <v/>
      </c>
      <c r="L170" s="56" t="str">
        <f t="shared" si="5"/>
        <v/>
      </c>
      <c r="M170" s="14"/>
      <c r="O170" s="18"/>
      <c r="P170"/>
      <c r="Q170"/>
      <c r="R170"/>
      <c r="V170" s="14"/>
      <c r="Y170"/>
      <c r="AB170" s="14"/>
      <c r="AF170"/>
    </row>
    <row r="171" spans="1:32" ht="27">
      <c r="B171" s="74">
        <f t="shared" si="6"/>
        <v>9</v>
      </c>
      <c r="C171" s="74" t="str">
        <f t="shared" si="4"/>
        <v>/* 9 */        "ÉL ES MI SALVACIÓN, ES MI DIOS",</v>
      </c>
      <c r="D171" s="72" t="str">
        <f t="shared" si="5"/>
        <v>ÉL ES MI SALVACIÓN, ES MI DIOS</v>
      </c>
      <c r="E171" s="53" t="str">
        <f t="shared" si="5"/>
        <v>Re</v>
      </c>
      <c r="F171" s="53">
        <f t="shared" si="5"/>
        <v>7</v>
      </c>
      <c r="G171" s="54" t="str">
        <f t="shared" si="5"/>
        <v/>
      </c>
      <c r="H171" s="54" t="str">
        <f t="shared" si="5"/>
        <v/>
      </c>
      <c r="I171" s="53" t="str">
        <f t="shared" si="5"/>
        <v/>
      </c>
      <c r="J171" s="53" t="str">
        <f t="shared" si="5"/>
        <v/>
      </c>
      <c r="K171" s="54" t="str">
        <f t="shared" si="5"/>
        <v/>
      </c>
      <c r="L171" s="54" t="str">
        <f t="shared" si="5"/>
        <v/>
      </c>
      <c r="M171" s="14"/>
      <c r="O171" s="18"/>
      <c r="P171"/>
      <c r="Q171"/>
      <c r="R171"/>
      <c r="V171" s="14"/>
      <c r="Y171"/>
      <c r="AB171" s="14"/>
      <c r="AF171"/>
    </row>
    <row r="172" spans="1:32" ht="27">
      <c r="B172" s="74">
        <f t="shared" si="6"/>
        <v>10</v>
      </c>
      <c r="C172" s="74" t="str">
        <f t="shared" si="4"/>
        <v>/* 10 */        "Y YO LO ENSALZARÉ.",</v>
      </c>
      <c r="D172" s="73" t="str">
        <f t="shared" si="5"/>
        <v>Y YO LO ENSALZARÉ.</v>
      </c>
      <c r="E172" s="55" t="str">
        <f t="shared" si="5"/>
        <v>Sol</v>
      </c>
      <c r="F172" s="55">
        <f t="shared" si="5"/>
        <v>7</v>
      </c>
      <c r="G172" s="56" t="str">
        <f t="shared" si="5"/>
        <v/>
      </c>
      <c r="H172" s="56" t="str">
        <f t="shared" si="5"/>
        <v/>
      </c>
      <c r="I172" s="55" t="str">
        <f t="shared" si="5"/>
        <v/>
      </c>
      <c r="J172" s="55" t="str">
        <f t="shared" si="5"/>
        <v/>
      </c>
      <c r="K172" s="56" t="str">
        <f t="shared" si="5"/>
        <v/>
      </c>
      <c r="L172" s="56" t="str">
        <f t="shared" si="5"/>
        <v/>
      </c>
      <c r="M172" s="14"/>
      <c r="O172" s="18"/>
      <c r="P172"/>
      <c r="Q172"/>
      <c r="R172"/>
      <c r="V172" s="14"/>
      <c r="Y172"/>
      <c r="AB172" s="14"/>
      <c r="AF172"/>
    </row>
    <row r="173" spans="1:32" ht="27">
      <c r="B173" s="74">
        <f t="shared" si="6"/>
        <v>11</v>
      </c>
      <c r="C173" s="74" t="str">
        <f t="shared" si="4"/>
        <v>/* 11 */        "PRECIPITÓ EN EL MAR",</v>
      </c>
      <c r="D173" s="72" t="str">
        <f t="shared" si="5"/>
        <v>PRECIPITÓ EN EL MAR</v>
      </c>
      <c r="E173" s="53" t="str">
        <f t="shared" si="5"/>
        <v>Do</v>
      </c>
      <c r="F173" s="53">
        <f t="shared" si="5"/>
        <v>7</v>
      </c>
      <c r="G173" s="54" t="str">
        <f t="shared" si="5"/>
        <v/>
      </c>
      <c r="H173" s="54" t="str">
        <f t="shared" si="5"/>
        <v/>
      </c>
      <c r="I173" s="53" t="str">
        <f t="shared" si="5"/>
        <v/>
      </c>
      <c r="J173" s="53" t="str">
        <f t="shared" si="5"/>
        <v/>
      </c>
      <c r="K173" s="54" t="str">
        <f t="shared" si="5"/>
        <v/>
      </c>
      <c r="L173" s="54" t="str">
        <f t="shared" si="5"/>
        <v/>
      </c>
      <c r="M173" s="14"/>
      <c r="O173" s="18"/>
      <c r="P173"/>
      <c r="Q173"/>
      <c r="R173"/>
      <c r="V173" s="14"/>
      <c r="Y173"/>
      <c r="AB173" s="14"/>
      <c r="AF173"/>
    </row>
    <row r="174" spans="1:32" ht="27">
      <c r="B174" s="74">
        <f t="shared" si="6"/>
        <v>12</v>
      </c>
      <c r="C174" s="74" t="str">
        <f t="shared" si="4"/>
        <v>/* 12 */        "CABALLO Y CABALLERO,",</v>
      </c>
      <c r="D174" s="73" t="str">
        <f t="shared" si="5"/>
        <v>CABALLO Y CABALLERO,</v>
      </c>
      <c r="E174" s="55" t="str">
        <f t="shared" si="5"/>
        <v/>
      </c>
      <c r="F174" s="55" t="str">
        <f t="shared" si="5"/>
        <v/>
      </c>
      <c r="G174" s="56" t="str">
        <f t="shared" si="5"/>
        <v/>
      </c>
      <c r="H174" s="56" t="str">
        <f t="shared" si="5"/>
        <v/>
      </c>
      <c r="I174" s="55" t="str">
        <f t="shared" si="5"/>
        <v/>
      </c>
      <c r="J174" s="55" t="str">
        <f t="shared" si="5"/>
        <v/>
      </c>
      <c r="K174" s="56" t="str">
        <f t="shared" si="5"/>
        <v/>
      </c>
      <c r="L174" s="56" t="str">
        <f t="shared" si="5"/>
        <v/>
      </c>
      <c r="M174" s="14"/>
      <c r="O174" s="18"/>
      <c r="P174"/>
      <c r="Q174"/>
      <c r="R174"/>
      <c r="V174" s="14"/>
      <c r="Y174"/>
      <c r="AB174" s="14"/>
      <c r="AF174"/>
    </row>
    <row r="175" spans="1:32" ht="27">
      <c r="B175" s="74">
        <f t="shared" si="6"/>
        <v>13</v>
      </c>
      <c r="C175" s="74" t="str">
        <f t="shared" si="4"/>
        <v>/* 13 */        "CABALLO Y CABALLERO.",</v>
      </c>
      <c r="D175" s="72" t="str">
        <f t="shared" si="5"/>
        <v>CABALLO Y CABALLERO.</v>
      </c>
      <c r="E175" s="53" t="str">
        <f t="shared" si="5"/>
        <v/>
      </c>
      <c r="F175" s="53" t="str">
        <f t="shared" si="5"/>
        <v/>
      </c>
      <c r="G175" s="54" t="str">
        <f t="shared" si="5"/>
        <v/>
      </c>
      <c r="H175" s="54" t="str">
        <f t="shared" si="5"/>
        <v/>
      </c>
      <c r="I175" s="53" t="str">
        <f t="shared" si="5"/>
        <v/>
      </c>
      <c r="J175" s="53" t="str">
        <f t="shared" si="5"/>
        <v/>
      </c>
      <c r="K175" s="54" t="str">
        <f t="shared" si="5"/>
        <v/>
      </c>
      <c r="L175" s="54" t="str">
        <f t="shared" si="5"/>
        <v/>
      </c>
      <c r="M175" s="14"/>
      <c r="O175" s="18"/>
      <c r="P175"/>
      <c r="Q175"/>
      <c r="R175"/>
      <c r="V175" s="14"/>
      <c r="Y175"/>
      <c r="AB175" s="14"/>
      <c r="AF175"/>
    </row>
    <row r="176" spans="1:32" ht="27">
      <c r="B176" s="74">
        <f t="shared" si="6"/>
        <v>14</v>
      </c>
      <c r="C176" s="74" t="str">
        <f t="shared" si="4"/>
        <v>/* 14 */        "El Señor es un guerrero,",</v>
      </c>
      <c r="D176" s="73" t="str">
        <f t="shared" si="5"/>
        <v>El Señor es un guerrero,</v>
      </c>
      <c r="E176" s="55" t="str">
        <f t="shared" si="5"/>
        <v>Fa</v>
      </c>
      <c r="F176" s="55" t="str">
        <f t="shared" si="5"/>
        <v/>
      </c>
      <c r="G176" s="56" t="str">
        <f t="shared" si="5"/>
        <v/>
      </c>
      <c r="H176" s="56" t="str">
        <f t="shared" si="5"/>
        <v/>
      </c>
      <c r="I176" s="55" t="str">
        <f t="shared" si="5"/>
        <v/>
      </c>
      <c r="J176" s="55" t="str">
        <f t="shared" si="5"/>
        <v/>
      </c>
      <c r="K176" s="56" t="str">
        <f t="shared" si="5"/>
        <v/>
      </c>
      <c r="L176" s="56" t="str">
        <f t="shared" si="5"/>
        <v/>
      </c>
      <c r="M176" s="14"/>
      <c r="O176" s="18"/>
      <c r="P176"/>
      <c r="Q176"/>
      <c r="R176"/>
      <c r="V176" s="14"/>
      <c r="Y176"/>
      <c r="AB176" s="14"/>
      <c r="AF176"/>
    </row>
    <row r="177" spans="2:32" ht="27">
      <c r="B177" s="74">
        <f t="shared" si="6"/>
        <v>15</v>
      </c>
      <c r="C177" s="74" t="str">
        <f t="shared" si="4"/>
        <v>/* 15 */        "su nombre es Yahveh.",</v>
      </c>
      <c r="D177" s="72" t="str">
        <f t="shared" si="5"/>
        <v>su nombre es Yahveh.</v>
      </c>
      <c r="E177" s="53" t="str">
        <f t="shared" si="5"/>
        <v>La</v>
      </c>
      <c r="F177" s="53">
        <f t="shared" si="5"/>
        <v>7</v>
      </c>
      <c r="G177" s="54" t="str">
        <f t="shared" si="5"/>
        <v/>
      </c>
      <c r="H177" s="54" t="str">
        <f t="shared" si="5"/>
        <v/>
      </c>
      <c r="I177" s="53" t="str">
        <f t="shared" si="5"/>
        <v/>
      </c>
      <c r="J177" s="53" t="str">
        <f t="shared" si="5"/>
        <v/>
      </c>
      <c r="K177" s="54" t="str">
        <f t="shared" si="5"/>
        <v/>
      </c>
      <c r="L177" s="54" t="str">
        <f t="shared" si="5"/>
        <v/>
      </c>
      <c r="M177" s="14"/>
      <c r="O177" s="18"/>
      <c r="P177"/>
      <c r="Q177"/>
      <c r="R177"/>
      <c r="V177" s="14"/>
      <c r="Y177"/>
      <c r="AB177" s="14"/>
      <c r="AF177"/>
    </row>
    <row r="178" spans="2:32" ht="27">
      <c r="B178" s="74">
        <f t="shared" si="6"/>
        <v>16</v>
      </c>
      <c r="C178" s="74" t="str">
        <f t="shared" si="4"/>
        <v>/* 16 */        "Precipitó en el mar a los valientes,",</v>
      </c>
      <c r="D178" s="73" t="str">
        <f t="shared" si="5"/>
        <v>Precipitó en el mar a los valientes,</v>
      </c>
      <c r="E178" s="55" t="str">
        <f t="shared" si="5"/>
        <v>Re</v>
      </c>
      <c r="F178" s="55">
        <f t="shared" si="5"/>
        <v>7</v>
      </c>
      <c r="G178" s="56" t="str">
        <f t="shared" si="5"/>
        <v/>
      </c>
      <c r="H178" s="56" t="str">
        <f t="shared" si="5"/>
        <v/>
      </c>
      <c r="I178" s="55" t="str">
        <f t="shared" si="5"/>
        <v/>
      </c>
      <c r="J178" s="55" t="str">
        <f t="shared" si="5"/>
        <v/>
      </c>
      <c r="K178" s="56" t="str">
        <f t="shared" si="5"/>
        <v/>
      </c>
      <c r="L178" s="56" t="str">
        <f t="shared" si="5"/>
        <v/>
      </c>
      <c r="M178" s="14"/>
      <c r="O178" s="18"/>
      <c r="P178"/>
      <c r="Q178"/>
      <c r="R178"/>
      <c r="V178" s="14"/>
      <c r="Y178"/>
      <c r="AB178" s="14"/>
      <c r="AF178"/>
    </row>
    <row r="179" spans="2:32" ht="27">
      <c r="B179" s="74">
        <f t="shared" si="6"/>
        <v>17</v>
      </c>
      <c r="C179" s="74" t="str">
        <f t="shared" si="4"/>
        <v>/* 17 */        "la flor del Faraón.",</v>
      </c>
      <c r="D179" s="72" t="str">
        <f t="shared" ref="D179:L194" si="7">IF(C19="","",C19)</f>
        <v>la flor del Faraón.</v>
      </c>
      <c r="E179" s="53" t="str">
        <f t="shared" si="7"/>
        <v>Sol</v>
      </c>
      <c r="F179" s="53">
        <f t="shared" si="7"/>
        <v>7</v>
      </c>
      <c r="G179" s="54" t="str">
        <f t="shared" si="7"/>
        <v/>
      </c>
      <c r="H179" s="54" t="str">
        <f t="shared" si="7"/>
        <v/>
      </c>
      <c r="I179" s="53" t="str">
        <f t="shared" si="7"/>
        <v/>
      </c>
      <c r="J179" s="53" t="str">
        <f t="shared" si="7"/>
        <v/>
      </c>
      <c r="K179" s="54" t="str">
        <f t="shared" si="7"/>
        <v/>
      </c>
      <c r="L179" s="54" t="str">
        <f t="shared" si="7"/>
        <v/>
      </c>
      <c r="M179" s="14"/>
      <c r="O179" s="18"/>
      <c r="P179"/>
      <c r="Q179"/>
      <c r="R179"/>
      <c r="V179" s="14"/>
      <c r="Y179"/>
      <c r="AB179" s="14"/>
      <c r="AF179"/>
    </row>
    <row r="180" spans="2:32" ht="27">
      <c r="B180" s="74">
        <f t="shared" si="6"/>
        <v>18</v>
      </c>
      <c r="C180" s="74" t="str">
        <f t="shared" si="4"/>
        <v>/* 18 */        "PRECIPITÓ... MI FUERZA... PRECIPITÓ...",</v>
      </c>
      <c r="D180" s="73" t="str">
        <f t="shared" si="7"/>
        <v>PRECIPITÓ... MI FUERZA... PRECIPITÓ...</v>
      </c>
      <c r="E180" s="55" t="str">
        <f t="shared" si="7"/>
        <v/>
      </c>
      <c r="F180" s="55" t="str">
        <f t="shared" si="7"/>
        <v/>
      </c>
      <c r="G180" s="56" t="str">
        <f t="shared" si="7"/>
        <v/>
      </c>
      <c r="H180" s="56" t="str">
        <f t="shared" si="7"/>
        <v/>
      </c>
      <c r="I180" s="55" t="str">
        <f t="shared" si="7"/>
        <v/>
      </c>
      <c r="J180" s="55" t="str">
        <f t="shared" si="7"/>
        <v/>
      </c>
      <c r="K180" s="56" t="str">
        <f t="shared" si="7"/>
        <v/>
      </c>
      <c r="L180" s="56" t="str">
        <f t="shared" si="7"/>
        <v/>
      </c>
      <c r="M180" s="14"/>
      <c r="O180" s="18"/>
      <c r="P180"/>
      <c r="Q180"/>
      <c r="R180"/>
      <c r="V180" s="14"/>
      <c r="Y180"/>
      <c r="AB180" s="14"/>
      <c r="AF180"/>
    </row>
    <row r="181" spans="2:32" ht="27">
      <c r="B181" s="74">
        <f t="shared" si="6"/>
        <v>19</v>
      </c>
      <c r="C181" s="74" t="str">
        <f t="shared" si="4"/>
        <v>/* 19 */        "PRECIPITÓ EN EL MAR",</v>
      </c>
      <c r="D181" s="72" t="str">
        <f t="shared" si="7"/>
        <v>PRECIPITÓ EN EL MAR</v>
      </c>
      <c r="E181" s="53" t="str">
        <f t="shared" si="7"/>
        <v>Do</v>
      </c>
      <c r="F181" s="53">
        <f t="shared" si="7"/>
        <v>7</v>
      </c>
      <c r="G181" s="54" t="str">
        <f t="shared" si="7"/>
        <v/>
      </c>
      <c r="H181" s="54" t="str">
        <f t="shared" si="7"/>
        <v/>
      </c>
      <c r="I181" s="53" t="str">
        <f t="shared" si="7"/>
        <v/>
      </c>
      <c r="J181" s="53" t="str">
        <f t="shared" si="7"/>
        <v/>
      </c>
      <c r="K181" s="54" t="str">
        <f t="shared" si="7"/>
        <v/>
      </c>
      <c r="L181" s="54" t="str">
        <f t="shared" si="7"/>
        <v/>
      </c>
      <c r="M181" s="14"/>
      <c r="O181" s="18"/>
      <c r="P181"/>
      <c r="Q181"/>
      <c r="R181"/>
      <c r="V181" s="14"/>
      <c r="Y181"/>
      <c r="AB181" s="14"/>
      <c r="AF181"/>
    </row>
    <row r="182" spans="2:32" ht="27">
      <c r="B182" s="74">
        <f t="shared" si="6"/>
        <v>20</v>
      </c>
      <c r="C182" s="74" t="str">
        <f t="shared" si="4"/>
        <v>/* 20 */        "CABALLO Y CABALLERO,",</v>
      </c>
      <c r="D182" s="73" t="str">
        <f t="shared" si="7"/>
        <v>CABALLO Y CABALLERO,</v>
      </c>
      <c r="E182" s="55" t="str">
        <f t="shared" si="7"/>
        <v/>
      </c>
      <c r="F182" s="55" t="str">
        <f t="shared" si="7"/>
        <v/>
      </c>
      <c r="G182" s="56" t="str">
        <f t="shared" si="7"/>
        <v/>
      </c>
      <c r="H182" s="56" t="str">
        <f t="shared" si="7"/>
        <v/>
      </c>
      <c r="I182" s="55" t="str">
        <f t="shared" si="7"/>
        <v/>
      </c>
      <c r="J182" s="55" t="str">
        <f t="shared" si="7"/>
        <v/>
      </c>
      <c r="K182" s="56" t="str">
        <f t="shared" si="7"/>
        <v/>
      </c>
      <c r="L182" s="56" t="str">
        <f t="shared" si="7"/>
        <v/>
      </c>
      <c r="M182" s="14"/>
      <c r="O182" s="18"/>
      <c r="P182"/>
      <c r="Q182"/>
      <c r="R182"/>
      <c r="V182" s="14"/>
      <c r="Y182"/>
      <c r="AB182" s="14"/>
      <c r="AF182"/>
    </row>
    <row r="183" spans="2:32" ht="27">
      <c r="B183" s="74">
        <f t="shared" si="6"/>
        <v>21</v>
      </c>
      <c r="C183" s="74" t="str">
        <f t="shared" si="4"/>
        <v>/* 21 */        "CABALLO Y CABALLERO.",</v>
      </c>
      <c r="D183" s="72" t="str">
        <f t="shared" si="7"/>
        <v>CABALLO Y CABALLERO.</v>
      </c>
      <c r="E183" s="53" t="str">
        <f t="shared" si="7"/>
        <v/>
      </c>
      <c r="F183" s="53" t="str">
        <f t="shared" si="7"/>
        <v/>
      </c>
      <c r="G183" s="54" t="str">
        <f t="shared" si="7"/>
        <v/>
      </c>
      <c r="H183" s="54" t="str">
        <f t="shared" si="7"/>
        <v/>
      </c>
      <c r="I183" s="53" t="str">
        <f t="shared" si="7"/>
        <v/>
      </c>
      <c r="J183" s="53" t="str">
        <f t="shared" si="7"/>
        <v/>
      </c>
      <c r="K183" s="54" t="str">
        <f t="shared" si="7"/>
        <v/>
      </c>
      <c r="L183" s="54" t="str">
        <f t="shared" si="7"/>
        <v/>
      </c>
      <c r="M183" s="14"/>
      <c r="O183" s="18"/>
      <c r="P183"/>
      <c r="Q183"/>
      <c r="R183"/>
      <c r="V183" s="14"/>
      <c r="Y183"/>
      <c r="AB183" s="14"/>
      <c r="AF183"/>
    </row>
    <row r="184" spans="2:32" ht="27">
      <c r="B184" s="74">
        <f t="shared" si="6"/>
        <v>22</v>
      </c>
      <c r="C184" s="74" t="str">
        <f t="shared" si="4"/>
        <v>/* 22 */        "MI FUERZA Y MI CANCIÓN",</v>
      </c>
      <c r="D184" s="73" t="str">
        <f t="shared" si="7"/>
        <v>MI FUERZA Y MI CANCIÓN</v>
      </c>
      <c r="E184" s="55" t="str">
        <f t="shared" si="7"/>
        <v>Fa</v>
      </c>
      <c r="F184" s="55" t="str">
        <f t="shared" si="7"/>
        <v/>
      </c>
      <c r="G184" s="56" t="str">
        <f t="shared" si="7"/>
        <v/>
      </c>
      <c r="H184" s="56" t="str">
        <f t="shared" si="7"/>
        <v/>
      </c>
      <c r="I184" s="55" t="str">
        <f t="shared" si="7"/>
        <v/>
      </c>
      <c r="J184" s="55" t="str">
        <f t="shared" si="7"/>
        <v/>
      </c>
      <c r="K184" s="56" t="str">
        <f t="shared" si="7"/>
        <v/>
      </c>
      <c r="L184" s="56" t="str">
        <f t="shared" si="7"/>
        <v/>
      </c>
      <c r="M184" s="14"/>
      <c r="O184" s="18"/>
      <c r="P184"/>
      <c r="Q184"/>
      <c r="R184"/>
      <c r="V184" s="14"/>
      <c r="Y184"/>
      <c r="AB184" s="14"/>
      <c r="AF184"/>
    </row>
    <row r="185" spans="2:32" ht="27">
      <c r="B185" s="74">
        <f t="shared" si="6"/>
        <v>23</v>
      </c>
      <c r="C185" s="74" t="str">
        <f t="shared" si="4"/>
        <v>/* 23 */        "ES EL SEÑOR.",</v>
      </c>
      <c r="D185" s="72" t="str">
        <f t="shared" si="7"/>
        <v>ES EL SEÑOR.</v>
      </c>
      <c r="E185" s="53" t="str">
        <f t="shared" si="7"/>
        <v>La</v>
      </c>
      <c r="F185" s="53">
        <f t="shared" si="7"/>
        <v>7</v>
      </c>
      <c r="G185" s="54" t="str">
        <f t="shared" si="7"/>
        <v/>
      </c>
      <c r="H185" s="54" t="str">
        <f t="shared" si="7"/>
        <v/>
      </c>
      <c r="I185" s="53" t="str">
        <f t="shared" si="7"/>
        <v/>
      </c>
      <c r="J185" s="53" t="str">
        <f t="shared" si="7"/>
        <v/>
      </c>
      <c r="K185" s="54" t="str">
        <f t="shared" si="7"/>
        <v/>
      </c>
      <c r="L185" s="54" t="str">
        <f t="shared" si="7"/>
        <v/>
      </c>
      <c r="M185" s="14"/>
      <c r="O185" s="18"/>
      <c r="P185"/>
      <c r="Q185"/>
      <c r="R185"/>
      <c r="V185" s="14"/>
      <c r="Y185"/>
      <c r="AB185" s="14"/>
      <c r="AF185"/>
    </row>
    <row r="186" spans="2:32" ht="27">
      <c r="B186" s="74">
        <f t="shared" si="6"/>
        <v>24</v>
      </c>
      <c r="C186" s="74" t="str">
        <f t="shared" si="4"/>
        <v>/* 24 */        "ÉL ES MI SALVACIÓN, ES MI DIOS",</v>
      </c>
      <c r="D186" s="73" t="str">
        <f t="shared" si="7"/>
        <v>ÉL ES MI SALVACIÓN, ES MI DIOS</v>
      </c>
      <c r="E186" s="55" t="str">
        <f t="shared" si="7"/>
        <v>Re</v>
      </c>
      <c r="F186" s="55">
        <f t="shared" si="7"/>
        <v>7</v>
      </c>
      <c r="G186" s="56" t="str">
        <f t="shared" si="7"/>
        <v/>
      </c>
      <c r="H186" s="56" t="str">
        <f t="shared" si="7"/>
        <v/>
      </c>
      <c r="I186" s="55" t="str">
        <f t="shared" si="7"/>
        <v/>
      </c>
      <c r="J186" s="55" t="str">
        <f t="shared" si="7"/>
        <v/>
      </c>
      <c r="K186" s="56" t="str">
        <f t="shared" si="7"/>
        <v/>
      </c>
      <c r="L186" s="56" t="str">
        <f t="shared" si="7"/>
        <v/>
      </c>
      <c r="M186" s="14"/>
      <c r="O186" s="18"/>
      <c r="P186"/>
      <c r="Q186"/>
      <c r="R186"/>
      <c r="V186" s="14"/>
      <c r="Y186"/>
      <c r="AB186" s="14"/>
      <c r="AF186"/>
    </row>
    <row r="187" spans="2:32" ht="27">
      <c r="B187" s="74">
        <f t="shared" si="6"/>
        <v>25</v>
      </c>
      <c r="C187" s="74" t="str">
        <f t="shared" si="4"/>
        <v>/* 25 */        "Y YO LO ENSALZARÉ.",</v>
      </c>
      <c r="D187" s="72" t="str">
        <f t="shared" si="7"/>
        <v>Y YO LO ENSALZARÉ.</v>
      </c>
      <c r="E187" s="53" t="str">
        <f t="shared" si="7"/>
        <v>Sol</v>
      </c>
      <c r="F187" s="53">
        <f t="shared" si="7"/>
        <v>7</v>
      </c>
      <c r="G187" s="54" t="str">
        <f t="shared" si="7"/>
        <v/>
      </c>
      <c r="H187" s="54" t="str">
        <f t="shared" si="7"/>
        <v/>
      </c>
      <c r="I187" s="53" t="str">
        <f t="shared" si="7"/>
        <v/>
      </c>
      <c r="J187" s="53" t="str">
        <f t="shared" si="7"/>
        <v/>
      </c>
      <c r="K187" s="54" t="str">
        <f t="shared" si="7"/>
        <v/>
      </c>
      <c r="L187" s="54" t="str">
        <f t="shared" si="7"/>
        <v/>
      </c>
      <c r="M187" s="14"/>
      <c r="O187" s="18"/>
      <c r="P187"/>
      <c r="Q187"/>
      <c r="R187"/>
      <c r="V187" s="14"/>
      <c r="Y187"/>
      <c r="AB187" s="14"/>
      <c r="AF187"/>
    </row>
    <row r="188" spans="2:32" ht="27">
      <c r="B188" s="74">
        <f t="shared" si="6"/>
        <v>26</v>
      </c>
      <c r="C188" s="74" t="str">
        <f t="shared" si="4"/>
        <v>/* 26 */        "PRECIPITÓ EN EL MAR",</v>
      </c>
      <c r="D188" s="73" t="str">
        <f t="shared" si="7"/>
        <v>PRECIPITÓ EN EL MAR</v>
      </c>
      <c r="E188" s="55" t="str">
        <f t="shared" si="7"/>
        <v>Do</v>
      </c>
      <c r="F188" s="55">
        <f t="shared" si="7"/>
        <v>7</v>
      </c>
      <c r="G188" s="56" t="str">
        <f t="shared" si="7"/>
        <v/>
      </c>
      <c r="H188" s="56" t="str">
        <f t="shared" si="7"/>
        <v/>
      </c>
      <c r="I188" s="55" t="str">
        <f t="shared" si="7"/>
        <v/>
      </c>
      <c r="J188" s="55" t="str">
        <f t="shared" si="7"/>
        <v/>
      </c>
      <c r="K188" s="56" t="str">
        <f t="shared" si="7"/>
        <v/>
      </c>
      <c r="L188" s="56" t="str">
        <f t="shared" si="7"/>
        <v/>
      </c>
      <c r="M188" s="14"/>
      <c r="O188" s="18"/>
      <c r="P188"/>
      <c r="Q188"/>
      <c r="R188"/>
      <c r="V188" s="14"/>
      <c r="Y188"/>
      <c r="AB188" s="14"/>
      <c r="AF188"/>
    </row>
    <row r="189" spans="2:32" ht="27">
      <c r="B189" s="74">
        <f t="shared" si="6"/>
        <v>27</v>
      </c>
      <c r="C189" s="74" t="str">
        <f t="shared" si="4"/>
        <v>/* 27 */        "CABALLO Y CABALLERO,",</v>
      </c>
      <c r="D189" s="72" t="str">
        <f t="shared" si="7"/>
        <v>CABALLO Y CABALLERO,</v>
      </c>
      <c r="E189" s="53" t="str">
        <f t="shared" si="7"/>
        <v/>
      </c>
      <c r="F189" s="53" t="str">
        <f t="shared" si="7"/>
        <v/>
      </c>
      <c r="G189" s="54" t="str">
        <f t="shared" si="7"/>
        <v/>
      </c>
      <c r="H189" s="54" t="str">
        <f t="shared" si="7"/>
        <v/>
      </c>
      <c r="I189" s="53" t="str">
        <f t="shared" si="7"/>
        <v/>
      </c>
      <c r="J189" s="53" t="str">
        <f t="shared" si="7"/>
        <v/>
      </c>
      <c r="K189" s="54" t="str">
        <f t="shared" si="7"/>
        <v/>
      </c>
      <c r="L189" s="54" t="str">
        <f t="shared" si="7"/>
        <v/>
      </c>
      <c r="M189" s="14"/>
      <c r="O189" s="18"/>
      <c r="P189"/>
      <c r="Q189"/>
      <c r="R189"/>
      <c r="V189" s="14"/>
      <c r="Y189"/>
      <c r="AB189" s="14"/>
      <c r="AF189"/>
    </row>
    <row r="190" spans="2:32" ht="27">
      <c r="B190" s="74">
        <f t="shared" si="6"/>
        <v>28</v>
      </c>
      <c r="C190" s="74" t="str">
        <f t="shared" si="4"/>
        <v>/* 28 */        "CABALLO Y CABALLERO.",</v>
      </c>
      <c r="D190" s="73" t="str">
        <f t="shared" si="7"/>
        <v>CABALLO Y CABALLERO.</v>
      </c>
      <c r="E190" s="55" t="str">
        <f t="shared" si="7"/>
        <v/>
      </c>
      <c r="F190" s="55" t="str">
        <f t="shared" si="7"/>
        <v/>
      </c>
      <c r="G190" s="56" t="str">
        <f t="shared" si="7"/>
        <v/>
      </c>
      <c r="H190" s="56" t="str">
        <f t="shared" si="7"/>
        <v/>
      </c>
      <c r="I190" s="55" t="str">
        <f t="shared" si="7"/>
        <v/>
      </c>
      <c r="J190" s="55" t="str">
        <f t="shared" si="7"/>
        <v/>
      </c>
      <c r="K190" s="56" t="str">
        <f t="shared" si="7"/>
        <v/>
      </c>
      <c r="L190" s="56" t="str">
        <f t="shared" si="7"/>
        <v/>
      </c>
      <c r="M190" s="14"/>
      <c r="O190" s="18"/>
      <c r="P190"/>
      <c r="Q190"/>
      <c r="R190"/>
      <c r="V190" s="14"/>
      <c r="Y190"/>
      <c r="AB190" s="14"/>
      <c r="AF190"/>
    </row>
    <row r="191" spans="2:32" ht="27">
      <c r="B191" s="74">
        <f t="shared" si="6"/>
        <v>29</v>
      </c>
      <c r="C191" s="74" t="str">
        <f t="shared" si="4"/>
        <v>/* 29 */        "Tu diestra poderosa,",</v>
      </c>
      <c r="D191" s="72" t="str">
        <f t="shared" si="7"/>
        <v>Tu diestra poderosa,</v>
      </c>
      <c r="E191" s="53" t="str">
        <f t="shared" si="7"/>
        <v/>
      </c>
      <c r="F191" s="53" t="str">
        <f t="shared" si="7"/>
        <v/>
      </c>
      <c r="G191" s="54" t="str">
        <f t="shared" si="7"/>
        <v/>
      </c>
      <c r="H191" s="54" t="str">
        <f t="shared" si="7"/>
        <v/>
      </c>
      <c r="I191" s="53" t="str">
        <f t="shared" si="7"/>
        <v/>
      </c>
      <c r="J191" s="53" t="str">
        <f t="shared" si="7"/>
        <v/>
      </c>
      <c r="K191" s="54" t="str">
        <f t="shared" si="7"/>
        <v/>
      </c>
      <c r="L191" s="54" t="str">
        <f t="shared" si="7"/>
        <v/>
      </c>
      <c r="M191" s="14"/>
      <c r="O191" s="18"/>
      <c r="P191"/>
      <c r="Q191"/>
      <c r="R191"/>
      <c r="V191" s="14"/>
      <c r="Y191"/>
      <c r="AB191" s="14"/>
      <c r="AF191"/>
    </row>
    <row r="192" spans="2:32" ht="27">
      <c r="B192" s="74">
        <f t="shared" si="6"/>
        <v>30</v>
      </c>
      <c r="C192" s="74" t="str">
        <f t="shared" si="4"/>
        <v>/* 30 */        "gloriosa por su fuerza",</v>
      </c>
      <c r="D192" s="73" t="str">
        <f t="shared" si="7"/>
        <v>gloriosa por su fuerza</v>
      </c>
      <c r="E192" s="55" t="str">
        <f t="shared" si="7"/>
        <v/>
      </c>
      <c r="F192" s="55" t="str">
        <f t="shared" si="7"/>
        <v/>
      </c>
      <c r="G192" s="56" t="str">
        <f t="shared" si="7"/>
        <v/>
      </c>
      <c r="H192" s="56" t="str">
        <f t="shared" si="7"/>
        <v/>
      </c>
      <c r="I192" s="55" t="str">
        <f t="shared" si="7"/>
        <v/>
      </c>
      <c r="J192" s="55" t="str">
        <f t="shared" si="7"/>
        <v/>
      </c>
      <c r="K192" s="56" t="str">
        <f t="shared" si="7"/>
        <v/>
      </c>
      <c r="L192" s="56" t="str">
        <f t="shared" si="7"/>
        <v/>
      </c>
      <c r="M192" s="14"/>
      <c r="O192" s="18"/>
      <c r="P192"/>
      <c r="Q192"/>
      <c r="R192"/>
      <c r="V192" s="14"/>
      <c r="Y192"/>
      <c r="AB192" s="14"/>
      <c r="AF192"/>
    </row>
    <row r="193" spans="2:32" ht="27">
      <c r="B193" s="74">
        <f t="shared" si="6"/>
        <v>31</v>
      </c>
      <c r="C193" s="74" t="str">
        <f t="shared" si="4"/>
        <v>/* 31 */        "tu diestra, oh Señor, aplasta al enemigo,",</v>
      </c>
      <c r="D193" s="72" t="str">
        <f t="shared" si="7"/>
        <v>tu diestra, oh Señor, aplasta al enemigo,</v>
      </c>
      <c r="E193" s="53" t="str">
        <f t="shared" si="7"/>
        <v/>
      </c>
      <c r="F193" s="53" t="str">
        <f t="shared" si="7"/>
        <v/>
      </c>
      <c r="G193" s="54" t="str">
        <f t="shared" si="7"/>
        <v/>
      </c>
      <c r="H193" s="54" t="str">
        <f t="shared" si="7"/>
        <v/>
      </c>
      <c r="I193" s="53" t="str">
        <f t="shared" si="7"/>
        <v/>
      </c>
      <c r="J193" s="53" t="str">
        <f t="shared" si="7"/>
        <v/>
      </c>
      <c r="K193" s="54" t="str">
        <f t="shared" si="7"/>
        <v/>
      </c>
      <c r="L193" s="54" t="str">
        <f t="shared" si="7"/>
        <v/>
      </c>
      <c r="M193" s="14"/>
      <c r="O193" s="18"/>
      <c r="P193"/>
      <c r="Q193"/>
      <c r="R193"/>
      <c r="V193" s="14"/>
      <c r="Y193"/>
      <c r="AB193" s="14"/>
      <c r="AF193"/>
    </row>
    <row r="194" spans="2:32" ht="27">
      <c r="B194" s="74">
        <f t="shared" si="6"/>
        <v>32</v>
      </c>
      <c r="C194" s="74" t="str">
        <f t="shared" si="4"/>
        <v>/* 32 */        "aplasta al enemigo.",</v>
      </c>
      <c r="D194" s="73" t="str">
        <f t="shared" si="7"/>
        <v>aplasta al enemigo.</v>
      </c>
      <c r="E194" s="55" t="str">
        <f t="shared" si="7"/>
        <v/>
      </c>
      <c r="F194" s="55" t="str">
        <f t="shared" si="7"/>
        <v/>
      </c>
      <c r="G194" s="56" t="str">
        <f t="shared" si="7"/>
        <v/>
      </c>
      <c r="H194" s="56" t="str">
        <f t="shared" si="7"/>
        <v/>
      </c>
      <c r="I194" s="55" t="str">
        <f t="shared" si="7"/>
        <v/>
      </c>
      <c r="J194" s="55" t="str">
        <f t="shared" si="7"/>
        <v/>
      </c>
      <c r="K194" s="56" t="str">
        <f t="shared" si="7"/>
        <v/>
      </c>
      <c r="L194" s="56" t="str">
        <f t="shared" si="7"/>
        <v/>
      </c>
      <c r="M194" s="14"/>
      <c r="O194" s="18"/>
      <c r="P194"/>
      <c r="Q194"/>
      <c r="R194"/>
      <c r="V194" s="14"/>
      <c r="Y194"/>
      <c r="AB194" s="14"/>
      <c r="AF194"/>
    </row>
    <row r="195" spans="2:32" ht="27">
      <c r="B195" s="74">
        <f t="shared" si="6"/>
        <v>33</v>
      </c>
      <c r="C195" s="74" t="str">
        <f t="shared" si="4"/>
        <v>/* 33 */        "PRECIPITÓ... MI FUERZA... PRECIPITÓ...",</v>
      </c>
      <c r="D195" s="72" t="str">
        <f t="shared" ref="D195:L210" si="8">IF(C35="","",C35)</f>
        <v>PRECIPITÓ... MI FUERZA... PRECIPITÓ...</v>
      </c>
      <c r="E195" s="53" t="str">
        <f t="shared" si="8"/>
        <v/>
      </c>
      <c r="F195" s="53" t="str">
        <f t="shared" si="8"/>
        <v/>
      </c>
      <c r="G195" s="54" t="str">
        <f t="shared" si="8"/>
        <v/>
      </c>
      <c r="H195" s="54" t="str">
        <f t="shared" si="8"/>
        <v/>
      </c>
      <c r="I195" s="53" t="str">
        <f t="shared" si="8"/>
        <v/>
      </c>
      <c r="J195" s="53" t="str">
        <f t="shared" si="8"/>
        <v/>
      </c>
      <c r="K195" s="54" t="str">
        <f t="shared" si="8"/>
        <v/>
      </c>
      <c r="L195" s="54" t="str">
        <f t="shared" si="8"/>
        <v/>
      </c>
      <c r="M195" s="14"/>
      <c r="O195" s="18"/>
      <c r="P195"/>
      <c r="Q195"/>
      <c r="R195"/>
      <c r="V195" s="14"/>
      <c r="Y195"/>
      <c r="AB195" s="14"/>
      <c r="AF195"/>
    </row>
    <row r="196" spans="2:32" ht="27">
      <c r="B196" s="74">
        <f t="shared" si="6"/>
        <v>34</v>
      </c>
      <c r="C196" s="74" t="str">
        <f t="shared" si="4"/>
        <v>/* 34 */        "PRECIPITÓ EN EL MAR",</v>
      </c>
      <c r="D196" s="73" t="str">
        <f t="shared" si="8"/>
        <v>PRECIPITÓ EN EL MAR</v>
      </c>
      <c r="E196" s="55" t="str">
        <f t="shared" si="8"/>
        <v>Do</v>
      </c>
      <c r="F196" s="55">
        <f t="shared" si="8"/>
        <v>7</v>
      </c>
      <c r="G196" s="56" t="str">
        <f t="shared" si="8"/>
        <v/>
      </c>
      <c r="H196" s="56" t="str">
        <f t="shared" si="8"/>
        <v/>
      </c>
      <c r="I196" s="55" t="str">
        <f t="shared" si="8"/>
        <v/>
      </c>
      <c r="J196" s="55" t="str">
        <f t="shared" si="8"/>
        <v/>
      </c>
      <c r="K196" s="56" t="str">
        <f t="shared" si="8"/>
        <v/>
      </c>
      <c r="L196" s="56" t="str">
        <f t="shared" si="8"/>
        <v/>
      </c>
      <c r="M196" s="14"/>
      <c r="O196" s="18"/>
      <c r="P196"/>
      <c r="Q196"/>
      <c r="R196"/>
      <c r="V196" s="14"/>
      <c r="Y196"/>
      <c r="AB196" s="14"/>
      <c r="AF196"/>
    </row>
    <row r="197" spans="2:32" ht="27">
      <c r="B197" s="74">
        <f t="shared" si="6"/>
        <v>35</v>
      </c>
      <c r="C197" s="74" t="str">
        <f t="shared" si="4"/>
        <v>/* 35 */        "CABALLO Y CABALLERO,",</v>
      </c>
      <c r="D197" s="72" t="str">
        <f t="shared" si="8"/>
        <v>CABALLO Y CABALLERO,</v>
      </c>
      <c r="E197" s="53" t="str">
        <f t="shared" si="8"/>
        <v/>
      </c>
      <c r="F197" s="53" t="str">
        <f t="shared" si="8"/>
        <v/>
      </c>
      <c r="G197" s="54" t="str">
        <f t="shared" si="8"/>
        <v/>
      </c>
      <c r="H197" s="54" t="str">
        <f t="shared" si="8"/>
        <v/>
      </c>
      <c r="I197" s="53" t="str">
        <f t="shared" si="8"/>
        <v/>
      </c>
      <c r="J197" s="53" t="str">
        <f t="shared" si="8"/>
        <v/>
      </c>
      <c r="K197" s="54" t="str">
        <f t="shared" si="8"/>
        <v/>
      </c>
      <c r="L197" s="54" t="str">
        <f t="shared" si="8"/>
        <v/>
      </c>
      <c r="M197" s="14"/>
      <c r="O197" s="18"/>
      <c r="P197"/>
      <c r="Q197"/>
      <c r="R197"/>
      <c r="V197" s="14"/>
      <c r="Y197"/>
      <c r="AB197" s="14"/>
      <c r="AF197"/>
    </row>
    <row r="198" spans="2:32" ht="27">
      <c r="B198" s="74">
        <f t="shared" si="6"/>
        <v>36</v>
      </c>
      <c r="C198" s="74" t="str">
        <f t="shared" si="4"/>
        <v>/* 36 */        "CABALLO Y CABALLERO.",</v>
      </c>
      <c r="D198" s="73" t="str">
        <f t="shared" si="8"/>
        <v>CABALLO Y CABALLERO.</v>
      </c>
      <c r="E198" s="55" t="str">
        <f t="shared" si="8"/>
        <v/>
      </c>
      <c r="F198" s="55" t="str">
        <f t="shared" si="8"/>
        <v/>
      </c>
      <c r="G198" s="56" t="str">
        <f t="shared" si="8"/>
        <v/>
      </c>
      <c r="H198" s="56" t="str">
        <f t="shared" si="8"/>
        <v/>
      </c>
      <c r="I198" s="55" t="str">
        <f t="shared" si="8"/>
        <v/>
      </c>
      <c r="J198" s="55" t="str">
        <f t="shared" si="8"/>
        <v/>
      </c>
      <c r="K198" s="56" t="str">
        <f t="shared" si="8"/>
        <v/>
      </c>
      <c r="L198" s="56" t="str">
        <f t="shared" si="8"/>
        <v/>
      </c>
      <c r="M198" s="14"/>
      <c r="O198" s="18"/>
      <c r="P198"/>
      <c r="Q198"/>
      <c r="R198"/>
      <c r="V198" s="14"/>
      <c r="Y198"/>
      <c r="AB198" s="14"/>
      <c r="AF198"/>
    </row>
    <row r="199" spans="2:32" ht="27">
      <c r="B199" s="74">
        <f t="shared" si="6"/>
        <v>37</v>
      </c>
      <c r="C199" s="74" t="str">
        <f t="shared" si="4"/>
        <v>/* 37 */        "MI FUERZA Y MI CANCIÓN",</v>
      </c>
      <c r="D199" s="72" t="str">
        <f t="shared" si="8"/>
        <v>MI FUERZA Y MI CANCIÓN</v>
      </c>
      <c r="E199" s="53" t="str">
        <f t="shared" si="8"/>
        <v>Fa</v>
      </c>
      <c r="F199" s="53" t="str">
        <f t="shared" si="8"/>
        <v/>
      </c>
      <c r="G199" s="54" t="str">
        <f t="shared" si="8"/>
        <v/>
      </c>
      <c r="H199" s="54" t="str">
        <f t="shared" si="8"/>
        <v/>
      </c>
      <c r="I199" s="53" t="str">
        <f t="shared" si="8"/>
        <v/>
      </c>
      <c r="J199" s="53" t="str">
        <f t="shared" si="8"/>
        <v/>
      </c>
      <c r="K199" s="54" t="str">
        <f t="shared" si="8"/>
        <v/>
      </c>
      <c r="L199" s="54" t="str">
        <f t="shared" si="8"/>
        <v/>
      </c>
      <c r="M199" s="14"/>
      <c r="O199" s="18"/>
      <c r="P199"/>
      <c r="Q199"/>
      <c r="R199"/>
      <c r="V199" s="14"/>
      <c r="Y199"/>
      <c r="AB199" s="14"/>
      <c r="AF199"/>
    </row>
    <row r="200" spans="2:32" ht="27">
      <c r="B200" s="74">
        <f t="shared" si="6"/>
        <v>38</v>
      </c>
      <c r="C200" s="74" t="str">
        <f t="shared" si="4"/>
        <v>/* 38 */        "ES EL SEÑOR.",</v>
      </c>
      <c r="D200" s="73" t="str">
        <f t="shared" si="8"/>
        <v>ES EL SEÑOR.</v>
      </c>
      <c r="E200" s="55" t="str">
        <f t="shared" si="8"/>
        <v>La</v>
      </c>
      <c r="F200" s="55">
        <f t="shared" si="8"/>
        <v>7</v>
      </c>
      <c r="G200" s="56" t="str">
        <f t="shared" si="8"/>
        <v/>
      </c>
      <c r="H200" s="56" t="str">
        <f t="shared" si="8"/>
        <v/>
      </c>
      <c r="I200" s="55" t="str">
        <f t="shared" si="8"/>
        <v/>
      </c>
      <c r="J200" s="55" t="str">
        <f t="shared" si="8"/>
        <v/>
      </c>
      <c r="K200" s="56" t="str">
        <f t="shared" si="8"/>
        <v/>
      </c>
      <c r="L200" s="56" t="str">
        <f t="shared" si="8"/>
        <v/>
      </c>
      <c r="M200" s="14"/>
      <c r="O200" s="18"/>
      <c r="P200"/>
      <c r="Q200"/>
      <c r="R200"/>
      <c r="V200" s="14"/>
      <c r="Y200"/>
      <c r="AB200" s="14"/>
      <c r="AF200"/>
    </row>
    <row r="201" spans="2:32" ht="27">
      <c r="B201" s="74">
        <f t="shared" si="6"/>
        <v>39</v>
      </c>
      <c r="C201" s="74" t="str">
        <f t="shared" si="4"/>
        <v>/* 39 */        "ÉL ES MI SALVACIÓN, ES MI DIOS",</v>
      </c>
      <c r="D201" s="72" t="str">
        <f t="shared" si="8"/>
        <v>ÉL ES MI SALVACIÓN, ES MI DIOS</v>
      </c>
      <c r="E201" s="53" t="str">
        <f t="shared" si="8"/>
        <v>Re</v>
      </c>
      <c r="F201" s="53">
        <f t="shared" si="8"/>
        <v>7</v>
      </c>
      <c r="G201" s="54" t="str">
        <f t="shared" si="8"/>
        <v/>
      </c>
      <c r="H201" s="54" t="str">
        <f t="shared" si="8"/>
        <v/>
      </c>
      <c r="I201" s="53" t="str">
        <f t="shared" si="8"/>
        <v/>
      </c>
      <c r="J201" s="53" t="str">
        <f t="shared" si="8"/>
        <v/>
      </c>
      <c r="K201" s="54" t="str">
        <f t="shared" si="8"/>
        <v/>
      </c>
      <c r="L201" s="54" t="str">
        <f t="shared" si="8"/>
        <v/>
      </c>
      <c r="M201" s="14"/>
      <c r="O201" s="18"/>
      <c r="P201"/>
      <c r="Q201"/>
      <c r="R201"/>
      <c r="V201" s="14"/>
      <c r="Y201"/>
      <c r="AB201" s="14"/>
      <c r="AF201"/>
    </row>
    <row r="202" spans="2:32" ht="27">
      <c r="B202" s="74">
        <f t="shared" si="6"/>
        <v>40</v>
      </c>
      <c r="C202" s="74" t="str">
        <f t="shared" si="4"/>
        <v>/* 40 */        "Y YO LO ENSALZARÉ.",</v>
      </c>
      <c r="D202" s="73" t="str">
        <f t="shared" si="8"/>
        <v>Y YO LO ENSALZARÉ.</v>
      </c>
      <c r="E202" s="55" t="str">
        <f t="shared" si="8"/>
        <v>Sol</v>
      </c>
      <c r="F202" s="55">
        <f t="shared" si="8"/>
        <v>7</v>
      </c>
      <c r="G202" s="56" t="str">
        <f t="shared" si="8"/>
        <v/>
      </c>
      <c r="H202" s="56" t="str">
        <f t="shared" si="8"/>
        <v/>
      </c>
      <c r="I202" s="55" t="str">
        <f t="shared" si="8"/>
        <v/>
      </c>
      <c r="J202" s="55" t="str">
        <f t="shared" si="8"/>
        <v/>
      </c>
      <c r="K202" s="56" t="str">
        <f t="shared" si="8"/>
        <v/>
      </c>
      <c r="L202" s="56" t="str">
        <f t="shared" si="8"/>
        <v/>
      </c>
    </row>
    <row r="203" spans="2:32" ht="27">
      <c r="B203" s="74">
        <f t="shared" si="6"/>
        <v>41</v>
      </c>
      <c r="C203" s="74" t="str">
        <f t="shared" si="4"/>
        <v>/* 41 */        "PRECIPITÓ EN EL MAR",</v>
      </c>
      <c r="D203" s="72" t="str">
        <f t="shared" si="8"/>
        <v>PRECIPITÓ EN EL MAR</v>
      </c>
      <c r="E203" s="53" t="str">
        <f t="shared" si="8"/>
        <v>Do</v>
      </c>
      <c r="F203" s="53">
        <f t="shared" si="8"/>
        <v>7</v>
      </c>
      <c r="G203" s="54" t="str">
        <f t="shared" si="8"/>
        <v/>
      </c>
      <c r="H203" s="54" t="str">
        <f t="shared" si="8"/>
        <v/>
      </c>
      <c r="I203" s="53" t="str">
        <f t="shared" si="8"/>
        <v/>
      </c>
      <c r="J203" s="53" t="str">
        <f t="shared" si="8"/>
        <v/>
      </c>
      <c r="K203" s="54" t="str">
        <f t="shared" si="8"/>
        <v/>
      </c>
      <c r="L203" s="54" t="str">
        <f t="shared" si="8"/>
        <v/>
      </c>
    </row>
    <row r="204" spans="2:32" ht="27">
      <c r="B204" s="74">
        <f t="shared" si="6"/>
        <v>42</v>
      </c>
      <c r="C204" s="74" t="str">
        <f t="shared" si="4"/>
        <v>/* 42 */        "CABALLO Y CABALLERO,",</v>
      </c>
      <c r="D204" s="73" t="str">
        <f t="shared" si="8"/>
        <v>CABALLO Y CABALLERO,</v>
      </c>
      <c r="E204" s="55" t="str">
        <f t="shared" si="8"/>
        <v/>
      </c>
      <c r="F204" s="55" t="str">
        <f t="shared" si="8"/>
        <v/>
      </c>
      <c r="G204" s="56" t="str">
        <f t="shared" si="8"/>
        <v/>
      </c>
      <c r="H204" s="56" t="str">
        <f t="shared" si="8"/>
        <v/>
      </c>
      <c r="I204" s="55" t="str">
        <f t="shared" si="8"/>
        <v/>
      </c>
      <c r="J204" s="55" t="str">
        <f t="shared" si="8"/>
        <v/>
      </c>
      <c r="K204" s="56" t="str">
        <f t="shared" si="8"/>
        <v/>
      </c>
      <c r="L204" s="56" t="str">
        <f t="shared" si="8"/>
        <v/>
      </c>
    </row>
    <row r="205" spans="2:32" ht="27">
      <c r="B205" s="74">
        <f t="shared" si="6"/>
        <v>43</v>
      </c>
      <c r="C205" s="74" t="str">
        <f t="shared" si="4"/>
        <v>/* 43 */        "CABALLO Y CABALLERO.",</v>
      </c>
      <c r="D205" s="72" t="str">
        <f t="shared" si="8"/>
        <v>CABALLO Y CABALLERO.</v>
      </c>
      <c r="E205" s="53" t="str">
        <f t="shared" si="8"/>
        <v/>
      </c>
      <c r="F205" s="53" t="str">
        <f t="shared" si="8"/>
        <v/>
      </c>
      <c r="G205" s="54" t="str">
        <f t="shared" si="8"/>
        <v/>
      </c>
      <c r="H205" s="54" t="str">
        <f t="shared" si="8"/>
        <v/>
      </c>
      <c r="I205" s="53" t="str">
        <f t="shared" si="8"/>
        <v/>
      </c>
      <c r="J205" s="53" t="str">
        <f t="shared" si="8"/>
        <v/>
      </c>
      <c r="K205" s="54" t="str">
        <f t="shared" si="8"/>
        <v/>
      </c>
      <c r="L205" s="54" t="str">
        <f t="shared" si="8"/>
        <v/>
      </c>
    </row>
    <row r="206" spans="2:32" ht="27">
      <c r="B206" s="74">
        <f t="shared" si="6"/>
        <v>44</v>
      </c>
      <c r="C206" s="74" t="str">
        <f t="shared" si="4"/>
        <v>/* 44 */        "El enemigo había dicho:",</v>
      </c>
      <c r="D206" s="73" t="str">
        <f t="shared" si="8"/>
        <v>El enemigo había dicho:</v>
      </c>
      <c r="E206" s="55" t="str">
        <f t="shared" si="8"/>
        <v/>
      </c>
      <c r="F206" s="55" t="str">
        <f t="shared" si="8"/>
        <v/>
      </c>
      <c r="G206" s="56" t="str">
        <f t="shared" si="8"/>
        <v/>
      </c>
      <c r="H206" s="56" t="str">
        <f t="shared" si="8"/>
        <v/>
      </c>
      <c r="I206" s="55" t="str">
        <f t="shared" si="8"/>
        <v/>
      </c>
      <c r="J206" s="55" t="str">
        <f t="shared" si="8"/>
        <v/>
      </c>
      <c r="K206" s="56" t="str">
        <f t="shared" si="8"/>
        <v/>
      </c>
      <c r="L206" s="56" t="str">
        <f t="shared" si="8"/>
        <v/>
      </c>
    </row>
    <row r="207" spans="2:32" ht="27">
      <c r="B207" s="74">
        <f t="shared" si="6"/>
        <v>45</v>
      </c>
      <c r="C207" s="74" t="str">
        <f t="shared" si="4"/>
        <v>/* 45 */        "«Les perseguiré y alcanzaré,",</v>
      </c>
      <c r="D207" s="72" t="str">
        <f t="shared" si="8"/>
        <v>«Les perseguiré y alcanzaré,</v>
      </c>
      <c r="E207" s="53" t="str">
        <f t="shared" si="8"/>
        <v/>
      </c>
      <c r="F207" s="53" t="str">
        <f t="shared" si="8"/>
        <v/>
      </c>
      <c r="G207" s="54" t="str">
        <f t="shared" si="8"/>
        <v/>
      </c>
      <c r="H207" s="54" t="str">
        <f t="shared" si="8"/>
        <v/>
      </c>
      <c r="I207" s="53" t="str">
        <f t="shared" si="8"/>
        <v/>
      </c>
      <c r="J207" s="53" t="str">
        <f t="shared" si="8"/>
        <v/>
      </c>
      <c r="K207" s="54" t="str">
        <f t="shared" si="8"/>
        <v/>
      </c>
      <c r="L207" s="54" t="str">
        <f t="shared" si="8"/>
        <v/>
      </c>
    </row>
    <row r="208" spans="2:32" ht="27">
      <c r="B208" s="74">
        <f t="shared" si="6"/>
        <v>46</v>
      </c>
      <c r="C208" s="74" t="str">
        <f t="shared" si="4"/>
        <v>/* 46 */        "desnudaré la espada, se saciará mi alma,",</v>
      </c>
      <c r="D208" s="73" t="str">
        <f t="shared" si="8"/>
        <v>desnudaré la espada, se saciará mi alma,</v>
      </c>
      <c r="E208" s="55" t="str">
        <f t="shared" si="8"/>
        <v/>
      </c>
      <c r="F208" s="55" t="str">
        <f t="shared" si="8"/>
        <v/>
      </c>
      <c r="G208" s="56" t="str">
        <f t="shared" si="8"/>
        <v/>
      </c>
      <c r="H208" s="56" t="str">
        <f t="shared" si="8"/>
        <v/>
      </c>
      <c r="I208" s="55" t="str">
        <f t="shared" si="8"/>
        <v/>
      </c>
      <c r="J208" s="55" t="str">
        <f t="shared" si="8"/>
        <v/>
      </c>
      <c r="K208" s="56" t="str">
        <f t="shared" si="8"/>
        <v/>
      </c>
      <c r="L208" s="56" t="str">
        <f t="shared" si="8"/>
        <v/>
      </c>
    </row>
    <row r="209" spans="2:12" ht="27">
      <c r="B209" s="74">
        <f t="shared" si="6"/>
        <v>47</v>
      </c>
      <c r="C209" s="74" t="str">
        <f t="shared" si="4"/>
        <v>/* 47 */        "los aniquilaré.»",</v>
      </c>
      <c r="D209" s="72" t="str">
        <f t="shared" si="8"/>
        <v>los aniquilaré.»</v>
      </c>
      <c r="E209" s="53" t="str">
        <f t="shared" si="8"/>
        <v/>
      </c>
      <c r="F209" s="53" t="str">
        <f t="shared" si="8"/>
        <v/>
      </c>
      <c r="G209" s="54" t="str">
        <f t="shared" si="8"/>
        <v/>
      </c>
      <c r="H209" s="54" t="str">
        <f t="shared" si="8"/>
        <v/>
      </c>
      <c r="I209" s="53" t="str">
        <f t="shared" si="8"/>
        <v/>
      </c>
      <c r="J209" s="53" t="str">
        <f t="shared" si="8"/>
        <v/>
      </c>
      <c r="K209" s="54" t="str">
        <f t="shared" si="8"/>
        <v/>
      </c>
      <c r="L209" s="54" t="str">
        <f t="shared" si="8"/>
        <v/>
      </c>
    </row>
    <row r="210" spans="2:12" ht="27">
      <c r="B210" s="74">
        <f t="shared" si="6"/>
        <v>48</v>
      </c>
      <c r="C210" s="74" t="str">
        <f t="shared" si="4"/>
        <v>/* 48 */        "PRECIPITÓ... MI FUERZA... PRECIPITÓ...",</v>
      </c>
      <c r="D210" s="73" t="str">
        <f t="shared" si="8"/>
        <v>PRECIPITÓ... MI FUERZA... PRECIPITÓ...</v>
      </c>
      <c r="E210" s="55" t="str">
        <f t="shared" si="8"/>
        <v/>
      </c>
      <c r="F210" s="55" t="str">
        <f t="shared" si="8"/>
        <v/>
      </c>
      <c r="G210" s="56" t="str">
        <f t="shared" si="8"/>
        <v/>
      </c>
      <c r="H210" s="56" t="str">
        <f t="shared" si="8"/>
        <v/>
      </c>
      <c r="I210" s="55" t="str">
        <f t="shared" si="8"/>
        <v/>
      </c>
      <c r="J210" s="55" t="str">
        <f t="shared" si="8"/>
        <v/>
      </c>
      <c r="K210" s="56" t="str">
        <f t="shared" si="8"/>
        <v/>
      </c>
      <c r="L210" s="56" t="str">
        <f t="shared" si="8"/>
        <v/>
      </c>
    </row>
    <row r="211" spans="2:12" ht="27">
      <c r="B211" s="74">
        <f t="shared" si="6"/>
        <v>49</v>
      </c>
      <c r="C211" s="74" t="str">
        <f t="shared" si="4"/>
        <v>/* 49 */        "PRECIPITÓ EN EL MAR",</v>
      </c>
      <c r="D211" s="72" t="str">
        <f t="shared" ref="D211:L226" si="9">IF(C51="","",C51)</f>
        <v>PRECIPITÓ EN EL MAR</v>
      </c>
      <c r="E211" s="53" t="str">
        <f t="shared" si="9"/>
        <v>Do</v>
      </c>
      <c r="F211" s="53">
        <f t="shared" si="9"/>
        <v>7</v>
      </c>
      <c r="G211" s="54" t="str">
        <f t="shared" si="9"/>
        <v/>
      </c>
      <c r="H211" s="54" t="str">
        <f t="shared" si="9"/>
        <v/>
      </c>
      <c r="I211" s="53" t="str">
        <f t="shared" si="9"/>
        <v/>
      </c>
      <c r="J211" s="53" t="str">
        <f t="shared" si="9"/>
        <v/>
      </c>
      <c r="K211" s="54" t="str">
        <f t="shared" si="9"/>
        <v/>
      </c>
      <c r="L211" s="54" t="str">
        <f t="shared" si="9"/>
        <v/>
      </c>
    </row>
    <row r="212" spans="2:12" ht="27">
      <c r="B212" s="74">
        <f t="shared" si="6"/>
        <v>50</v>
      </c>
      <c r="C212" s="74" t="str">
        <f t="shared" si="4"/>
        <v>/* 50 */        "CABALLO Y CABALLERO,",</v>
      </c>
      <c r="D212" s="73" t="str">
        <f t="shared" si="9"/>
        <v>CABALLO Y CABALLERO,</v>
      </c>
      <c r="E212" s="55" t="str">
        <f t="shared" si="9"/>
        <v/>
      </c>
      <c r="F212" s="55" t="str">
        <f t="shared" si="9"/>
        <v/>
      </c>
      <c r="G212" s="56" t="str">
        <f t="shared" si="9"/>
        <v/>
      </c>
      <c r="H212" s="56" t="str">
        <f t="shared" si="9"/>
        <v/>
      </c>
      <c r="I212" s="55" t="str">
        <f t="shared" si="9"/>
        <v/>
      </c>
      <c r="J212" s="55" t="str">
        <f t="shared" si="9"/>
        <v/>
      </c>
      <c r="K212" s="56" t="str">
        <f t="shared" si="9"/>
        <v/>
      </c>
      <c r="L212" s="56" t="str">
        <f t="shared" si="9"/>
        <v/>
      </c>
    </row>
    <row r="213" spans="2:12" ht="27">
      <c r="B213" s="74">
        <f t="shared" si="6"/>
        <v>51</v>
      </c>
      <c r="C213" s="74" t="str">
        <f t="shared" si="4"/>
        <v>/* 51 */        "CABALLO Y CABALLERO.",</v>
      </c>
      <c r="D213" s="72" t="str">
        <f t="shared" si="9"/>
        <v>CABALLO Y CABALLERO.</v>
      </c>
      <c r="E213" s="53" t="str">
        <f t="shared" si="9"/>
        <v/>
      </c>
      <c r="F213" s="53" t="str">
        <f t="shared" si="9"/>
        <v/>
      </c>
      <c r="G213" s="54" t="str">
        <f t="shared" si="9"/>
        <v/>
      </c>
      <c r="H213" s="54" t="str">
        <f t="shared" si="9"/>
        <v/>
      </c>
      <c r="I213" s="53" t="str">
        <f t="shared" si="9"/>
        <v/>
      </c>
      <c r="J213" s="53" t="str">
        <f t="shared" si="9"/>
        <v/>
      </c>
      <c r="K213" s="54" t="str">
        <f t="shared" si="9"/>
        <v/>
      </c>
      <c r="L213" s="54" t="str">
        <f t="shared" si="9"/>
        <v/>
      </c>
    </row>
    <row r="214" spans="2:12" ht="27">
      <c r="B214" s="74">
        <f t="shared" si="6"/>
        <v>52</v>
      </c>
      <c r="C214" s="74" t="str">
        <f t="shared" si="4"/>
        <v>/* 52 */        "MI FUERZA Y MI CANCIÓN",</v>
      </c>
      <c r="D214" s="73" t="str">
        <f t="shared" si="9"/>
        <v>MI FUERZA Y MI CANCIÓN</v>
      </c>
      <c r="E214" s="55" t="str">
        <f t="shared" si="9"/>
        <v>Fa</v>
      </c>
      <c r="F214" s="55" t="str">
        <f t="shared" si="9"/>
        <v/>
      </c>
      <c r="G214" s="56" t="str">
        <f t="shared" si="9"/>
        <v/>
      </c>
      <c r="H214" s="56" t="str">
        <f t="shared" si="9"/>
        <v/>
      </c>
      <c r="I214" s="55" t="str">
        <f t="shared" si="9"/>
        <v/>
      </c>
      <c r="J214" s="55" t="str">
        <f t="shared" si="9"/>
        <v/>
      </c>
      <c r="K214" s="56" t="str">
        <f t="shared" si="9"/>
        <v/>
      </c>
      <c r="L214" s="56" t="str">
        <f t="shared" si="9"/>
        <v/>
      </c>
    </row>
    <row r="215" spans="2:12" ht="27">
      <c r="B215" s="74">
        <f t="shared" si="6"/>
        <v>53</v>
      </c>
      <c r="C215" s="74" t="str">
        <f t="shared" si="4"/>
        <v>/* 53 */        "ES EL SEÑOR.",</v>
      </c>
      <c r="D215" s="72" t="str">
        <f t="shared" si="9"/>
        <v>ES EL SEÑOR.</v>
      </c>
      <c r="E215" s="53" t="str">
        <f t="shared" si="9"/>
        <v>La</v>
      </c>
      <c r="F215" s="53">
        <f t="shared" si="9"/>
        <v>7</v>
      </c>
      <c r="G215" s="54" t="str">
        <f t="shared" si="9"/>
        <v/>
      </c>
      <c r="H215" s="54" t="str">
        <f t="shared" si="9"/>
        <v/>
      </c>
      <c r="I215" s="53" t="str">
        <f t="shared" si="9"/>
        <v/>
      </c>
      <c r="J215" s="53" t="str">
        <f t="shared" si="9"/>
        <v/>
      </c>
      <c r="K215" s="54" t="str">
        <f t="shared" si="9"/>
        <v/>
      </c>
      <c r="L215" s="54" t="str">
        <f t="shared" si="9"/>
        <v/>
      </c>
    </row>
    <row r="216" spans="2:12" ht="27">
      <c r="B216" s="74">
        <f t="shared" si="6"/>
        <v>54</v>
      </c>
      <c r="C216" s="74" t="str">
        <f t="shared" si="4"/>
        <v>/* 54 */        "ÉL ES MI SALVACIÓN, ES MI DIOS",</v>
      </c>
      <c r="D216" s="73" t="str">
        <f t="shared" si="9"/>
        <v>ÉL ES MI SALVACIÓN, ES MI DIOS</v>
      </c>
      <c r="E216" s="55" t="str">
        <f t="shared" si="9"/>
        <v>Re</v>
      </c>
      <c r="F216" s="55">
        <f t="shared" si="9"/>
        <v>7</v>
      </c>
      <c r="G216" s="56" t="str">
        <f t="shared" si="9"/>
        <v/>
      </c>
      <c r="H216" s="56" t="str">
        <f t="shared" si="9"/>
        <v/>
      </c>
      <c r="I216" s="55" t="str">
        <f t="shared" si="9"/>
        <v/>
      </c>
      <c r="J216" s="55" t="str">
        <f t="shared" si="9"/>
        <v/>
      </c>
      <c r="K216" s="56" t="str">
        <f t="shared" si="9"/>
        <v/>
      </c>
      <c r="L216" s="56" t="str">
        <f t="shared" si="9"/>
        <v/>
      </c>
    </row>
    <row r="217" spans="2:12" ht="27">
      <c r="B217" s="74">
        <f t="shared" si="6"/>
        <v>55</v>
      </c>
      <c r="C217" s="74" t="str">
        <f t="shared" si="4"/>
        <v>/* 55 */        "Y YO LO ENSALZARÉ.",</v>
      </c>
      <c r="D217" s="72" t="str">
        <f t="shared" si="9"/>
        <v>Y YO LO ENSALZARÉ.</v>
      </c>
      <c r="E217" s="53" t="str">
        <f t="shared" si="9"/>
        <v>Sol</v>
      </c>
      <c r="F217" s="53">
        <f t="shared" si="9"/>
        <v>7</v>
      </c>
      <c r="G217" s="54" t="str">
        <f t="shared" si="9"/>
        <v/>
      </c>
      <c r="H217" s="54" t="str">
        <f t="shared" si="9"/>
        <v/>
      </c>
      <c r="I217" s="53" t="str">
        <f t="shared" si="9"/>
        <v/>
      </c>
      <c r="J217" s="53" t="str">
        <f t="shared" si="9"/>
        <v/>
      </c>
      <c r="K217" s="54" t="str">
        <f t="shared" si="9"/>
        <v/>
      </c>
      <c r="L217" s="54" t="str">
        <f t="shared" si="9"/>
        <v/>
      </c>
    </row>
    <row r="218" spans="2:12" ht="27">
      <c r="B218" s="74">
        <f t="shared" si="6"/>
        <v>56</v>
      </c>
      <c r="C218" s="74" t="str">
        <f t="shared" si="4"/>
        <v>/* 56 */        "PRECIPITÓ EN EL MAR",</v>
      </c>
      <c r="D218" s="73" t="str">
        <f t="shared" si="9"/>
        <v>PRECIPITÓ EN EL MAR</v>
      </c>
      <c r="E218" s="55" t="str">
        <f t="shared" si="9"/>
        <v>Do</v>
      </c>
      <c r="F218" s="55">
        <f t="shared" si="9"/>
        <v>7</v>
      </c>
      <c r="G218" s="56" t="str">
        <f t="shared" si="9"/>
        <v/>
      </c>
      <c r="H218" s="56" t="str">
        <f t="shared" si="9"/>
        <v/>
      </c>
      <c r="I218" s="55" t="str">
        <f t="shared" si="9"/>
        <v/>
      </c>
      <c r="J218" s="55" t="str">
        <f t="shared" si="9"/>
        <v/>
      </c>
      <c r="K218" s="56" t="str">
        <f t="shared" si="9"/>
        <v/>
      </c>
      <c r="L218" s="56" t="str">
        <f t="shared" si="9"/>
        <v/>
      </c>
    </row>
    <row r="219" spans="2:12" ht="27">
      <c r="B219" s="74">
        <f t="shared" si="6"/>
        <v>57</v>
      </c>
      <c r="C219" s="74" t="str">
        <f t="shared" si="4"/>
        <v>/* 57 */        "CABALLO Y CABALLERO,",</v>
      </c>
      <c r="D219" s="72" t="str">
        <f t="shared" si="9"/>
        <v>CABALLO Y CABALLERO,</v>
      </c>
      <c r="E219" s="53" t="str">
        <f t="shared" si="9"/>
        <v/>
      </c>
      <c r="F219" s="53" t="str">
        <f t="shared" si="9"/>
        <v/>
      </c>
      <c r="G219" s="54" t="str">
        <f t="shared" si="9"/>
        <v/>
      </c>
      <c r="H219" s="54" t="str">
        <f t="shared" si="9"/>
        <v/>
      </c>
      <c r="I219" s="53" t="str">
        <f t="shared" si="9"/>
        <v/>
      </c>
      <c r="J219" s="53" t="str">
        <f t="shared" si="9"/>
        <v/>
      </c>
      <c r="K219" s="54" t="str">
        <f t="shared" si="9"/>
        <v/>
      </c>
      <c r="L219" s="54" t="str">
        <f t="shared" si="9"/>
        <v/>
      </c>
    </row>
    <row r="220" spans="2:12" ht="27">
      <c r="B220" s="74">
        <f t="shared" si="6"/>
        <v>58</v>
      </c>
      <c r="C220" s="74" t="str">
        <f t="shared" si="4"/>
        <v>/* 58 */        "CABALLO Y CABALLERO.",</v>
      </c>
      <c r="D220" s="73" t="str">
        <f t="shared" si="9"/>
        <v>CABALLO Y CABALLERO.</v>
      </c>
      <c r="E220" s="55" t="str">
        <f t="shared" si="9"/>
        <v/>
      </c>
      <c r="F220" s="55" t="str">
        <f t="shared" si="9"/>
        <v/>
      </c>
      <c r="G220" s="56" t="str">
        <f t="shared" si="9"/>
        <v/>
      </c>
      <c r="H220" s="56" t="str">
        <f t="shared" si="9"/>
        <v/>
      </c>
      <c r="I220" s="55" t="str">
        <f t="shared" si="9"/>
        <v/>
      </c>
      <c r="J220" s="55" t="str">
        <f t="shared" si="9"/>
        <v/>
      </c>
      <c r="K220" s="56" t="str">
        <f t="shared" si="9"/>
        <v/>
      </c>
      <c r="L220" s="56" t="str">
        <f t="shared" si="9"/>
        <v/>
      </c>
    </row>
    <row r="221" spans="2:12" ht="27">
      <c r="B221" s="74">
        <f t="shared" si="6"/>
        <v>59</v>
      </c>
      <c r="C221" s="74" t="str">
        <f t="shared" si="4"/>
        <v>/* 59 */        "Soplaste con tu aliento",</v>
      </c>
      <c r="D221" s="72" t="str">
        <f t="shared" si="9"/>
        <v>Soplaste con tu aliento</v>
      </c>
      <c r="E221" s="53" t="str">
        <f t="shared" si="9"/>
        <v/>
      </c>
      <c r="F221" s="53" t="str">
        <f t="shared" si="9"/>
        <v/>
      </c>
      <c r="G221" s="54" t="str">
        <f t="shared" si="9"/>
        <v/>
      </c>
      <c r="H221" s="54" t="str">
        <f t="shared" si="9"/>
        <v/>
      </c>
      <c r="I221" s="53" t="str">
        <f t="shared" si="9"/>
        <v/>
      </c>
      <c r="J221" s="53" t="str">
        <f t="shared" si="9"/>
        <v/>
      </c>
      <c r="K221" s="54" t="str">
        <f t="shared" si="9"/>
        <v/>
      </c>
      <c r="L221" s="54" t="str">
        <f t="shared" si="9"/>
        <v/>
      </c>
    </row>
    <row r="222" spans="2:12" ht="27">
      <c r="B222" s="74">
        <f t="shared" si="6"/>
        <v>60</v>
      </c>
      <c r="C222" s="74" t="str">
        <f t="shared" si="4"/>
        <v>/* 60 */        "y el mar los sepultó.",</v>
      </c>
      <c r="D222" s="73" t="str">
        <f t="shared" si="9"/>
        <v>y el mar los sepultó.</v>
      </c>
      <c r="E222" s="55" t="str">
        <f t="shared" si="9"/>
        <v/>
      </c>
      <c r="F222" s="55" t="str">
        <f t="shared" si="9"/>
        <v/>
      </c>
      <c r="G222" s="56" t="str">
        <f t="shared" si="9"/>
        <v/>
      </c>
      <c r="H222" s="56" t="str">
        <f t="shared" si="9"/>
        <v/>
      </c>
      <c r="I222" s="55" t="str">
        <f t="shared" si="9"/>
        <v/>
      </c>
      <c r="J222" s="55" t="str">
        <f t="shared" si="9"/>
        <v/>
      </c>
      <c r="K222" s="56" t="str">
        <f t="shared" si="9"/>
        <v/>
      </c>
      <c r="L222" s="56" t="str">
        <f t="shared" si="9"/>
        <v/>
      </c>
    </row>
    <row r="223" spans="2:12" ht="27">
      <c r="B223" s="74">
        <f t="shared" si="6"/>
        <v>61</v>
      </c>
      <c r="C223" s="74" t="str">
        <f t="shared" si="4"/>
        <v>/* 61 */        "Se hundieron como plomo",</v>
      </c>
      <c r="D223" s="72" t="str">
        <f t="shared" si="9"/>
        <v>Se hundieron como plomo</v>
      </c>
      <c r="E223" s="53" t="str">
        <f t="shared" si="9"/>
        <v/>
      </c>
      <c r="F223" s="53" t="str">
        <f t="shared" si="9"/>
        <v/>
      </c>
      <c r="G223" s="54" t="str">
        <f t="shared" si="9"/>
        <v/>
      </c>
      <c r="H223" s="54" t="str">
        <f t="shared" si="9"/>
        <v/>
      </c>
      <c r="I223" s="53" t="str">
        <f t="shared" si="9"/>
        <v/>
      </c>
      <c r="J223" s="53" t="str">
        <f t="shared" si="9"/>
        <v/>
      </c>
      <c r="K223" s="54" t="str">
        <f t="shared" si="9"/>
        <v/>
      </c>
      <c r="L223" s="54" t="str">
        <f t="shared" si="9"/>
        <v/>
      </c>
    </row>
    <row r="224" spans="2:12" ht="27">
      <c r="B224" s="74">
        <f t="shared" si="6"/>
        <v>62</v>
      </c>
      <c r="C224" s="74" t="str">
        <f t="shared" si="4"/>
        <v>/* 62 */        "en las aguas de la muerte,",</v>
      </c>
      <c r="D224" s="73" t="str">
        <f t="shared" si="9"/>
        <v>en las aguas de la muerte,</v>
      </c>
      <c r="E224" s="55" t="str">
        <f t="shared" si="9"/>
        <v/>
      </c>
      <c r="F224" s="55" t="str">
        <f t="shared" si="9"/>
        <v/>
      </c>
      <c r="G224" s="56" t="str">
        <f t="shared" si="9"/>
        <v/>
      </c>
      <c r="H224" s="56" t="str">
        <f t="shared" si="9"/>
        <v/>
      </c>
      <c r="I224" s="55" t="str">
        <f t="shared" si="9"/>
        <v/>
      </c>
      <c r="J224" s="55" t="str">
        <f t="shared" si="9"/>
        <v/>
      </c>
      <c r="K224" s="56" t="str">
        <f t="shared" si="9"/>
        <v/>
      </c>
      <c r="L224" s="56" t="str">
        <f t="shared" si="9"/>
        <v/>
      </c>
    </row>
    <row r="225" spans="2:12" ht="27">
      <c r="B225" s="74">
        <f t="shared" si="6"/>
        <v>63</v>
      </c>
      <c r="C225" s="74" t="str">
        <f t="shared" si="4"/>
        <v>/* 63 */        "en las aguas formidables.",</v>
      </c>
      <c r="D225" s="72" t="str">
        <f t="shared" si="9"/>
        <v>en las aguas formidables.</v>
      </c>
      <c r="E225" s="53" t="str">
        <f t="shared" si="9"/>
        <v/>
      </c>
      <c r="F225" s="53" t="str">
        <f t="shared" si="9"/>
        <v/>
      </c>
      <c r="G225" s="54" t="str">
        <f t="shared" si="9"/>
        <v/>
      </c>
      <c r="H225" s="54" t="str">
        <f t="shared" si="9"/>
        <v/>
      </c>
      <c r="I225" s="53" t="str">
        <f t="shared" si="9"/>
        <v/>
      </c>
      <c r="J225" s="53" t="str">
        <f t="shared" si="9"/>
        <v/>
      </c>
      <c r="K225" s="54" t="str">
        <f t="shared" si="9"/>
        <v/>
      </c>
      <c r="L225" s="54" t="str">
        <f t="shared" si="9"/>
        <v/>
      </c>
    </row>
    <row r="226" spans="2:12" ht="27">
      <c r="B226" s="74">
        <f t="shared" si="6"/>
        <v>64</v>
      </c>
      <c r="C226" s="74" t="str">
        <f t="shared" si="4"/>
        <v>/* 64 */        "PRECIPITÓ... MI FUERZA... PRECIPITÓ...",</v>
      </c>
      <c r="D226" s="73" t="str">
        <f t="shared" si="9"/>
        <v>PRECIPITÓ... MI FUERZA... PRECIPITÓ...</v>
      </c>
      <c r="E226" s="55" t="str">
        <f t="shared" si="9"/>
        <v/>
      </c>
      <c r="F226" s="55" t="str">
        <f t="shared" si="9"/>
        <v/>
      </c>
      <c r="G226" s="56" t="str">
        <f t="shared" si="9"/>
        <v/>
      </c>
      <c r="H226" s="56" t="str">
        <f t="shared" si="9"/>
        <v/>
      </c>
      <c r="I226" s="55" t="str">
        <f t="shared" si="9"/>
        <v/>
      </c>
      <c r="J226" s="55" t="str">
        <f t="shared" si="9"/>
        <v/>
      </c>
      <c r="K226" s="56" t="str">
        <f t="shared" si="9"/>
        <v/>
      </c>
      <c r="L226" s="56" t="str">
        <f t="shared" si="9"/>
        <v/>
      </c>
    </row>
    <row r="227" spans="2:12" ht="27">
      <c r="B227" s="74">
        <f t="shared" si="6"/>
        <v>65</v>
      </c>
      <c r="C227" s="74" t="str">
        <f t="shared" ref="C227:C263" si="10">IF((E227&amp;D227)="","",_xlfn.CONCAT("/* ",B227," */","        ","""",D227,"""",","))</f>
        <v>/* 65 */        "PRECIPITÓ EN EL MAR",</v>
      </c>
      <c r="D227" s="72" t="str">
        <f t="shared" ref="D227:L242" si="11">IF(C67="","",C67)</f>
        <v>PRECIPITÓ EN EL MAR</v>
      </c>
      <c r="E227" s="53" t="str">
        <f t="shared" si="11"/>
        <v>Do</v>
      </c>
      <c r="F227" s="53">
        <f t="shared" si="11"/>
        <v>7</v>
      </c>
      <c r="G227" s="54" t="str">
        <f t="shared" si="11"/>
        <v/>
      </c>
      <c r="H227" s="54" t="str">
        <f t="shared" si="11"/>
        <v/>
      </c>
      <c r="I227" s="53" t="str">
        <f t="shared" si="11"/>
        <v/>
      </c>
      <c r="J227" s="53" t="str">
        <f t="shared" si="11"/>
        <v/>
      </c>
      <c r="K227" s="54" t="str">
        <f t="shared" si="11"/>
        <v/>
      </c>
      <c r="L227" s="54" t="str">
        <f t="shared" si="11"/>
        <v/>
      </c>
    </row>
    <row r="228" spans="2:12" ht="27">
      <c r="B228" s="74">
        <f t="shared" si="6"/>
        <v>66</v>
      </c>
      <c r="C228" s="74" t="str">
        <f t="shared" si="10"/>
        <v>/* 66 */        "CABALLO Y CABALLERO,",</v>
      </c>
      <c r="D228" s="73" t="str">
        <f t="shared" si="11"/>
        <v>CABALLO Y CABALLERO,</v>
      </c>
      <c r="E228" s="55" t="str">
        <f t="shared" si="11"/>
        <v/>
      </c>
      <c r="F228" s="55" t="str">
        <f t="shared" si="11"/>
        <v/>
      </c>
      <c r="G228" s="56" t="str">
        <f t="shared" si="11"/>
        <v/>
      </c>
      <c r="H228" s="56" t="str">
        <f t="shared" si="11"/>
        <v/>
      </c>
      <c r="I228" s="55" t="str">
        <f t="shared" si="11"/>
        <v/>
      </c>
      <c r="J228" s="55" t="str">
        <f t="shared" si="11"/>
        <v/>
      </c>
      <c r="K228" s="56" t="str">
        <f t="shared" si="11"/>
        <v/>
      </c>
      <c r="L228" s="56" t="str">
        <f t="shared" si="11"/>
        <v/>
      </c>
    </row>
    <row r="229" spans="2:12" ht="27">
      <c r="B229" s="74">
        <f t="shared" ref="B229:B263" si="12">+B228+1</f>
        <v>67</v>
      </c>
      <c r="C229" s="74" t="str">
        <f t="shared" si="10"/>
        <v>/* 67 */        "CABALLO Y CABALLERO.",</v>
      </c>
      <c r="D229" s="72" t="str">
        <f t="shared" si="11"/>
        <v>CABALLO Y CABALLERO.</v>
      </c>
      <c r="E229" s="53" t="str">
        <f t="shared" si="11"/>
        <v/>
      </c>
      <c r="F229" s="53" t="str">
        <f t="shared" si="11"/>
        <v/>
      </c>
      <c r="G229" s="54" t="str">
        <f t="shared" si="11"/>
        <v/>
      </c>
      <c r="H229" s="54" t="str">
        <f t="shared" si="11"/>
        <v/>
      </c>
      <c r="I229" s="53" t="str">
        <f t="shared" si="11"/>
        <v/>
      </c>
      <c r="J229" s="53" t="str">
        <f t="shared" si="11"/>
        <v/>
      </c>
      <c r="K229" s="54" t="str">
        <f t="shared" si="11"/>
        <v/>
      </c>
      <c r="L229" s="54" t="str">
        <f t="shared" si="11"/>
        <v/>
      </c>
    </row>
    <row r="230" spans="2:12" ht="27">
      <c r="B230" s="74">
        <f t="shared" si="12"/>
        <v>68</v>
      </c>
      <c r="C230" s="74" t="str">
        <f t="shared" si="10"/>
        <v>/* 68 */        "MI FUERZA Y MI CANCIÓN",</v>
      </c>
      <c r="D230" s="73" t="str">
        <f t="shared" si="11"/>
        <v>MI FUERZA Y MI CANCIÓN</v>
      </c>
      <c r="E230" s="55" t="str">
        <f t="shared" si="11"/>
        <v>Fa</v>
      </c>
      <c r="F230" s="55" t="str">
        <f t="shared" si="11"/>
        <v/>
      </c>
      <c r="G230" s="56" t="str">
        <f t="shared" si="11"/>
        <v/>
      </c>
      <c r="H230" s="56" t="str">
        <f t="shared" si="11"/>
        <v/>
      </c>
      <c r="I230" s="55" t="str">
        <f t="shared" si="11"/>
        <v/>
      </c>
      <c r="J230" s="55" t="str">
        <f t="shared" si="11"/>
        <v/>
      </c>
      <c r="K230" s="56" t="str">
        <f t="shared" si="11"/>
        <v/>
      </c>
      <c r="L230" s="56" t="str">
        <f t="shared" si="11"/>
        <v/>
      </c>
    </row>
    <row r="231" spans="2:12" ht="27">
      <c r="B231" s="74">
        <f t="shared" si="12"/>
        <v>69</v>
      </c>
      <c r="C231" s="74" t="str">
        <f t="shared" si="10"/>
        <v>/* 69 */        "ES EL SEÑOR.",</v>
      </c>
      <c r="D231" s="72" t="str">
        <f t="shared" si="11"/>
        <v>ES EL SEÑOR.</v>
      </c>
      <c r="E231" s="53" t="str">
        <f t="shared" si="11"/>
        <v>La</v>
      </c>
      <c r="F231" s="53">
        <f t="shared" si="11"/>
        <v>7</v>
      </c>
      <c r="G231" s="54" t="str">
        <f t="shared" si="11"/>
        <v/>
      </c>
      <c r="H231" s="54" t="str">
        <f t="shared" si="11"/>
        <v/>
      </c>
      <c r="I231" s="53" t="str">
        <f t="shared" si="11"/>
        <v/>
      </c>
      <c r="J231" s="53" t="str">
        <f t="shared" si="11"/>
        <v/>
      </c>
      <c r="K231" s="54" t="str">
        <f t="shared" si="11"/>
        <v/>
      </c>
      <c r="L231" s="54" t="str">
        <f t="shared" si="11"/>
        <v/>
      </c>
    </row>
    <row r="232" spans="2:12" ht="27">
      <c r="B232" s="74">
        <f t="shared" si="12"/>
        <v>70</v>
      </c>
      <c r="C232" s="74" t="str">
        <f t="shared" si="10"/>
        <v>/* 70 */        "ÉL ES MI SALVACIÓN, ES MI DIOS",</v>
      </c>
      <c r="D232" s="73" t="str">
        <f t="shared" si="11"/>
        <v>ÉL ES MI SALVACIÓN, ES MI DIOS</v>
      </c>
      <c r="E232" s="55" t="str">
        <f t="shared" si="11"/>
        <v>Re</v>
      </c>
      <c r="F232" s="55">
        <f t="shared" si="11"/>
        <v>7</v>
      </c>
      <c r="G232" s="56" t="str">
        <f t="shared" si="11"/>
        <v/>
      </c>
      <c r="H232" s="56" t="str">
        <f t="shared" si="11"/>
        <v/>
      </c>
      <c r="I232" s="55" t="str">
        <f t="shared" si="11"/>
        <v/>
      </c>
      <c r="J232" s="55" t="str">
        <f t="shared" si="11"/>
        <v/>
      </c>
      <c r="K232" s="56" t="str">
        <f t="shared" si="11"/>
        <v/>
      </c>
      <c r="L232" s="56" t="str">
        <f t="shared" si="11"/>
        <v/>
      </c>
    </row>
    <row r="233" spans="2:12" ht="27">
      <c r="B233" s="74">
        <f t="shared" si="12"/>
        <v>71</v>
      </c>
      <c r="C233" s="74" t="str">
        <f t="shared" si="10"/>
        <v>/* 71 */        "Y YO LO ENSALZARÉ.",</v>
      </c>
      <c r="D233" s="72" t="str">
        <f t="shared" si="11"/>
        <v>Y YO LO ENSALZARÉ.</v>
      </c>
      <c r="E233" s="53" t="str">
        <f t="shared" si="11"/>
        <v>Sol</v>
      </c>
      <c r="F233" s="53">
        <f t="shared" si="11"/>
        <v>7</v>
      </c>
      <c r="G233" s="54" t="str">
        <f t="shared" si="11"/>
        <v/>
      </c>
      <c r="H233" s="54" t="str">
        <f t="shared" si="11"/>
        <v/>
      </c>
      <c r="I233" s="53" t="str">
        <f t="shared" si="11"/>
        <v/>
      </c>
      <c r="J233" s="53" t="str">
        <f t="shared" si="11"/>
        <v/>
      </c>
      <c r="K233" s="54" t="str">
        <f t="shared" si="11"/>
        <v/>
      </c>
      <c r="L233" s="54" t="str">
        <f t="shared" si="11"/>
        <v/>
      </c>
    </row>
    <row r="234" spans="2:12" ht="27">
      <c r="B234" s="74">
        <f t="shared" si="12"/>
        <v>72</v>
      </c>
      <c r="C234" s="74" t="str">
        <f t="shared" si="10"/>
        <v>/* 72 */        "PRECIPITÓ EN EL MAR",</v>
      </c>
      <c r="D234" s="73" t="str">
        <f t="shared" si="11"/>
        <v>PRECIPITÓ EN EL MAR</v>
      </c>
      <c r="E234" s="55" t="str">
        <f t="shared" si="11"/>
        <v>Do</v>
      </c>
      <c r="F234" s="55">
        <f t="shared" si="11"/>
        <v>7</v>
      </c>
      <c r="G234" s="56" t="str">
        <f t="shared" si="11"/>
        <v/>
      </c>
      <c r="H234" s="56" t="str">
        <f t="shared" si="11"/>
        <v/>
      </c>
      <c r="I234" s="55" t="str">
        <f t="shared" si="11"/>
        <v/>
      </c>
      <c r="J234" s="55" t="str">
        <f t="shared" si="11"/>
        <v/>
      </c>
      <c r="K234" s="56" t="str">
        <f t="shared" si="11"/>
        <v/>
      </c>
      <c r="L234" s="56" t="str">
        <f t="shared" si="11"/>
        <v/>
      </c>
    </row>
    <row r="235" spans="2:12" ht="27">
      <c r="B235" s="74">
        <f t="shared" si="12"/>
        <v>73</v>
      </c>
      <c r="C235" s="74" t="str">
        <f t="shared" si="10"/>
        <v>/* 73 */        "CABALLO Y CABALLERO,",</v>
      </c>
      <c r="D235" s="72" t="str">
        <f t="shared" si="11"/>
        <v>CABALLO Y CABALLERO,</v>
      </c>
      <c r="E235" s="53" t="str">
        <f t="shared" si="11"/>
        <v/>
      </c>
      <c r="F235" s="53" t="str">
        <f t="shared" si="11"/>
        <v/>
      </c>
      <c r="G235" s="54" t="str">
        <f t="shared" si="11"/>
        <v/>
      </c>
      <c r="H235" s="54" t="str">
        <f t="shared" si="11"/>
        <v/>
      </c>
      <c r="I235" s="53" t="str">
        <f t="shared" si="11"/>
        <v/>
      </c>
      <c r="J235" s="53" t="str">
        <f t="shared" si="11"/>
        <v/>
      </c>
      <c r="K235" s="54" t="str">
        <f t="shared" si="11"/>
        <v/>
      </c>
      <c r="L235" s="54" t="str">
        <f t="shared" si="11"/>
        <v/>
      </c>
    </row>
    <row r="236" spans="2:12" ht="27">
      <c r="B236" s="74">
        <f t="shared" si="12"/>
        <v>74</v>
      </c>
      <c r="C236" s="74" t="str">
        <f t="shared" si="10"/>
        <v>/* 74 */        "CABALLO Y CABALLERO.",</v>
      </c>
      <c r="D236" s="73" t="str">
        <f t="shared" si="11"/>
        <v>CABALLO Y CABALLERO.</v>
      </c>
      <c r="E236" s="55" t="str">
        <f t="shared" si="11"/>
        <v/>
      </c>
      <c r="F236" s="55" t="str">
        <f t="shared" si="11"/>
        <v/>
      </c>
      <c r="G236" s="56" t="str">
        <f t="shared" si="11"/>
        <v/>
      </c>
      <c r="H236" s="56" t="str">
        <f t="shared" si="11"/>
        <v/>
      </c>
      <c r="I236" s="55" t="str">
        <f t="shared" si="11"/>
        <v/>
      </c>
      <c r="J236" s="55" t="str">
        <f t="shared" si="11"/>
        <v/>
      </c>
      <c r="K236" s="56" t="str">
        <f t="shared" si="11"/>
        <v/>
      </c>
      <c r="L236" s="56" t="str">
        <f t="shared" si="11"/>
        <v/>
      </c>
    </row>
    <row r="237" spans="2:12" ht="27">
      <c r="B237" s="74">
        <f t="shared" si="12"/>
        <v>75</v>
      </c>
      <c r="C237" s="74" t="str">
        <f t="shared" si="10"/>
        <v>/* 75 */        "¿Quién como tú, Señor,",</v>
      </c>
      <c r="D237" s="72" t="str">
        <f t="shared" si="11"/>
        <v>¿Quién como tú, Señor,</v>
      </c>
      <c r="E237" s="53" t="str">
        <f t="shared" si="11"/>
        <v/>
      </c>
      <c r="F237" s="53" t="str">
        <f t="shared" si="11"/>
        <v/>
      </c>
      <c r="G237" s="54" t="str">
        <f t="shared" si="11"/>
        <v/>
      </c>
      <c r="H237" s="54" t="str">
        <f t="shared" si="11"/>
        <v/>
      </c>
      <c r="I237" s="53" t="str">
        <f t="shared" si="11"/>
        <v/>
      </c>
      <c r="J237" s="53" t="str">
        <f t="shared" si="11"/>
        <v/>
      </c>
      <c r="K237" s="54" t="str">
        <f t="shared" si="11"/>
        <v/>
      </c>
      <c r="L237" s="54" t="str">
        <f t="shared" si="11"/>
        <v/>
      </c>
    </row>
    <row r="238" spans="2:12" ht="27">
      <c r="B238" s="74">
        <f t="shared" si="12"/>
        <v>76</v>
      </c>
      <c r="C238" s="74" t="str">
        <f t="shared" si="10"/>
        <v>/* 76 */        "glorioso en santidad,",</v>
      </c>
      <c r="D238" s="73" t="str">
        <f t="shared" si="11"/>
        <v>glorioso en santidad,</v>
      </c>
      <c r="E238" s="55" t="str">
        <f t="shared" si="11"/>
        <v/>
      </c>
      <c r="F238" s="55" t="str">
        <f t="shared" si="11"/>
        <v/>
      </c>
      <c r="G238" s="56" t="str">
        <f t="shared" si="11"/>
        <v/>
      </c>
      <c r="H238" s="56" t="str">
        <f t="shared" si="11"/>
        <v/>
      </c>
      <c r="I238" s="55" t="str">
        <f t="shared" si="11"/>
        <v/>
      </c>
      <c r="J238" s="55" t="str">
        <f t="shared" si="11"/>
        <v/>
      </c>
      <c r="K238" s="56" t="str">
        <f t="shared" si="11"/>
        <v/>
      </c>
      <c r="L238" s="56" t="str">
        <f t="shared" si="11"/>
        <v/>
      </c>
    </row>
    <row r="239" spans="2:12" ht="27">
      <c r="B239" s="74">
        <f t="shared" si="12"/>
        <v>77</v>
      </c>
      <c r="C239" s="74" t="str">
        <f t="shared" si="10"/>
        <v>/* 77 */        "terrible en las empresas, autor de maravillas,",</v>
      </c>
      <c r="D239" s="72" t="str">
        <f t="shared" si="11"/>
        <v>terrible en las empresas, autor de maravillas,</v>
      </c>
      <c r="E239" s="53" t="str">
        <f t="shared" si="11"/>
        <v/>
      </c>
      <c r="F239" s="53" t="str">
        <f t="shared" si="11"/>
        <v/>
      </c>
      <c r="G239" s="54" t="str">
        <f t="shared" si="11"/>
        <v/>
      </c>
      <c r="H239" s="54" t="str">
        <f t="shared" si="11"/>
        <v/>
      </c>
      <c r="I239" s="53" t="str">
        <f t="shared" si="11"/>
        <v/>
      </c>
      <c r="J239" s="53" t="str">
        <f t="shared" si="11"/>
        <v/>
      </c>
      <c r="K239" s="54" t="str">
        <f t="shared" si="11"/>
        <v/>
      </c>
      <c r="L239" s="54" t="str">
        <f t="shared" si="11"/>
        <v/>
      </c>
    </row>
    <row r="240" spans="2:12" ht="27">
      <c r="B240" s="74">
        <f t="shared" si="12"/>
        <v>78</v>
      </c>
      <c r="C240" s="74" t="str">
        <f t="shared" si="10"/>
        <v>/* 78 */        "autor de maravillas?",</v>
      </c>
      <c r="D240" s="73" t="str">
        <f t="shared" si="11"/>
        <v>autor de maravillas?</v>
      </c>
      <c r="E240" s="55" t="str">
        <f t="shared" si="11"/>
        <v/>
      </c>
      <c r="F240" s="55" t="str">
        <f t="shared" si="11"/>
        <v/>
      </c>
      <c r="G240" s="56" t="str">
        <f t="shared" si="11"/>
        <v/>
      </c>
      <c r="H240" s="56" t="str">
        <f t="shared" si="11"/>
        <v/>
      </c>
      <c r="I240" s="55" t="str">
        <f t="shared" si="11"/>
        <v/>
      </c>
      <c r="J240" s="55" t="str">
        <f t="shared" si="11"/>
        <v/>
      </c>
      <c r="K240" s="56" t="str">
        <f t="shared" si="11"/>
        <v/>
      </c>
      <c r="L240" s="56" t="str">
        <f t="shared" si="11"/>
        <v/>
      </c>
    </row>
    <row r="241" spans="2:12" ht="27">
      <c r="B241" s="74">
        <f t="shared" si="12"/>
        <v>79</v>
      </c>
      <c r="C241" s="74" t="str">
        <f t="shared" si="10"/>
        <v>/* 79 */        "PRECIPITÓ... MI FUERZA... PRECIPITÓ...",</v>
      </c>
      <c r="D241" s="72" t="str">
        <f t="shared" si="11"/>
        <v>PRECIPITÓ... MI FUERZA... PRECIPITÓ...</v>
      </c>
      <c r="E241" s="53" t="str">
        <f t="shared" si="11"/>
        <v/>
      </c>
      <c r="F241" s="53" t="str">
        <f t="shared" si="11"/>
        <v/>
      </c>
      <c r="G241" s="54" t="str">
        <f t="shared" si="11"/>
        <v/>
      </c>
      <c r="H241" s="54" t="str">
        <f t="shared" si="11"/>
        <v/>
      </c>
      <c r="I241" s="53" t="str">
        <f t="shared" si="11"/>
        <v/>
      </c>
      <c r="J241" s="53" t="str">
        <f t="shared" si="11"/>
        <v/>
      </c>
      <c r="K241" s="54" t="str">
        <f t="shared" si="11"/>
        <v/>
      </c>
      <c r="L241" s="54" t="str">
        <f t="shared" si="11"/>
        <v/>
      </c>
    </row>
    <row r="242" spans="2:12" ht="27">
      <c r="B242" s="74">
        <f t="shared" si="12"/>
        <v>80</v>
      </c>
      <c r="C242" s="74" t="str">
        <f t="shared" si="10"/>
        <v>/* 80 */        "PRECIPITÓ EN EL MAR",</v>
      </c>
      <c r="D242" s="73" t="str">
        <f t="shared" si="11"/>
        <v>PRECIPITÓ EN EL MAR</v>
      </c>
      <c r="E242" s="55" t="str">
        <f t="shared" si="11"/>
        <v>Do</v>
      </c>
      <c r="F242" s="55">
        <f t="shared" si="11"/>
        <v>7</v>
      </c>
      <c r="G242" s="56" t="str">
        <f t="shared" si="11"/>
        <v/>
      </c>
      <c r="H242" s="56" t="str">
        <f t="shared" si="11"/>
        <v/>
      </c>
      <c r="I242" s="55" t="str">
        <f t="shared" si="11"/>
        <v/>
      </c>
      <c r="J242" s="55" t="str">
        <f t="shared" si="11"/>
        <v/>
      </c>
      <c r="K242" s="56" t="str">
        <f t="shared" si="11"/>
        <v/>
      </c>
      <c r="L242" s="56" t="str">
        <f t="shared" si="11"/>
        <v/>
      </c>
    </row>
    <row r="243" spans="2:12" ht="27">
      <c r="B243" s="74">
        <f t="shared" si="12"/>
        <v>81</v>
      </c>
      <c r="C243" s="74" t="str">
        <f t="shared" si="10"/>
        <v>/* 81 */        "CABALLO Y CABALLERO,",</v>
      </c>
      <c r="D243" s="72" t="str">
        <f t="shared" ref="D243:L258" si="13">IF(C83="","",C83)</f>
        <v>CABALLO Y CABALLERO,</v>
      </c>
      <c r="E243" s="53" t="str">
        <f t="shared" si="13"/>
        <v/>
      </c>
      <c r="F243" s="53" t="str">
        <f t="shared" si="13"/>
        <v/>
      </c>
      <c r="G243" s="54" t="str">
        <f t="shared" si="13"/>
        <v/>
      </c>
      <c r="H243" s="54" t="str">
        <f t="shared" si="13"/>
        <v/>
      </c>
      <c r="I243" s="53" t="str">
        <f t="shared" si="13"/>
        <v/>
      </c>
      <c r="J243" s="53" t="str">
        <f t="shared" si="13"/>
        <v/>
      </c>
      <c r="K243" s="54" t="str">
        <f t="shared" si="13"/>
        <v/>
      </c>
      <c r="L243" s="54" t="str">
        <f t="shared" si="13"/>
        <v/>
      </c>
    </row>
    <row r="244" spans="2:12" ht="27">
      <c r="B244" s="74">
        <f t="shared" si="12"/>
        <v>82</v>
      </c>
      <c r="C244" s="74" t="str">
        <f t="shared" si="10"/>
        <v>/* 82 */        "CABALLO Y CABALLERO.",</v>
      </c>
      <c r="D244" s="73" t="str">
        <f t="shared" si="13"/>
        <v>CABALLO Y CABALLERO.</v>
      </c>
      <c r="E244" s="55" t="str">
        <f t="shared" si="13"/>
        <v/>
      </c>
      <c r="F244" s="55" t="str">
        <f t="shared" si="13"/>
        <v/>
      </c>
      <c r="G244" s="56" t="str">
        <f t="shared" si="13"/>
        <v/>
      </c>
      <c r="H244" s="56" t="str">
        <f t="shared" si="13"/>
        <v/>
      </c>
      <c r="I244" s="55" t="str">
        <f t="shared" si="13"/>
        <v/>
      </c>
      <c r="J244" s="55" t="str">
        <f t="shared" si="13"/>
        <v/>
      </c>
      <c r="K244" s="56" t="str">
        <f t="shared" si="13"/>
        <v/>
      </c>
      <c r="L244" s="56" t="str">
        <f t="shared" si="13"/>
        <v/>
      </c>
    </row>
    <row r="245" spans="2:12" ht="27">
      <c r="B245" s="74">
        <f t="shared" si="12"/>
        <v>83</v>
      </c>
      <c r="C245" s="74" t="str">
        <f t="shared" si="10"/>
        <v>/* 83 */        "MI FUERZA Y MI CANCIÓN",</v>
      </c>
      <c r="D245" s="72" t="str">
        <f t="shared" si="13"/>
        <v>MI FUERZA Y MI CANCIÓN</v>
      </c>
      <c r="E245" s="53" t="str">
        <f t="shared" si="13"/>
        <v>Fa</v>
      </c>
      <c r="F245" s="53" t="str">
        <f t="shared" si="13"/>
        <v/>
      </c>
      <c r="G245" s="54" t="str">
        <f t="shared" si="13"/>
        <v/>
      </c>
      <c r="H245" s="54" t="str">
        <f t="shared" si="13"/>
        <v/>
      </c>
      <c r="I245" s="53" t="str">
        <f t="shared" si="13"/>
        <v/>
      </c>
      <c r="J245" s="53" t="str">
        <f t="shared" si="13"/>
        <v/>
      </c>
      <c r="K245" s="54" t="str">
        <f t="shared" si="13"/>
        <v/>
      </c>
      <c r="L245" s="54" t="str">
        <f t="shared" si="13"/>
        <v/>
      </c>
    </row>
    <row r="246" spans="2:12" ht="27">
      <c r="B246" s="74">
        <f t="shared" si="12"/>
        <v>84</v>
      </c>
      <c r="C246" s="74" t="str">
        <f t="shared" si="10"/>
        <v>/* 84 */        "ES EL SEÑOR.",</v>
      </c>
      <c r="D246" s="73" t="str">
        <f t="shared" si="13"/>
        <v>ES EL SEÑOR.</v>
      </c>
      <c r="E246" s="55" t="str">
        <f t="shared" si="13"/>
        <v>La</v>
      </c>
      <c r="F246" s="55">
        <f t="shared" si="13"/>
        <v>7</v>
      </c>
      <c r="G246" s="56" t="str">
        <f t="shared" si="13"/>
        <v/>
      </c>
      <c r="H246" s="56" t="str">
        <f t="shared" si="13"/>
        <v/>
      </c>
      <c r="I246" s="55" t="str">
        <f t="shared" si="13"/>
        <v/>
      </c>
      <c r="J246" s="55" t="str">
        <f t="shared" si="13"/>
        <v/>
      </c>
      <c r="K246" s="56" t="str">
        <f t="shared" si="13"/>
        <v/>
      </c>
      <c r="L246" s="56" t="str">
        <f t="shared" si="13"/>
        <v/>
      </c>
    </row>
    <row r="247" spans="2:12" ht="27">
      <c r="B247" s="74">
        <f t="shared" si="12"/>
        <v>85</v>
      </c>
      <c r="C247" s="74" t="str">
        <f t="shared" si="10"/>
        <v>/* 85 */        "ÉL ES MI SALVACIÓN, ES MI DIOS",</v>
      </c>
      <c r="D247" s="72" t="str">
        <f t="shared" si="13"/>
        <v>ÉL ES MI SALVACIÓN, ES MI DIOS</v>
      </c>
      <c r="E247" s="53" t="str">
        <f t="shared" si="13"/>
        <v>Re</v>
      </c>
      <c r="F247" s="53">
        <f t="shared" si="13"/>
        <v>7</v>
      </c>
      <c r="G247" s="54" t="str">
        <f t="shared" si="13"/>
        <v/>
      </c>
      <c r="H247" s="54" t="str">
        <f t="shared" si="13"/>
        <v/>
      </c>
      <c r="I247" s="53" t="str">
        <f t="shared" si="13"/>
        <v/>
      </c>
      <c r="J247" s="53" t="str">
        <f t="shared" si="13"/>
        <v/>
      </c>
      <c r="K247" s="54" t="str">
        <f t="shared" si="13"/>
        <v/>
      </c>
      <c r="L247" s="54" t="str">
        <f t="shared" si="13"/>
        <v/>
      </c>
    </row>
    <row r="248" spans="2:12" ht="27">
      <c r="B248" s="74">
        <f t="shared" si="12"/>
        <v>86</v>
      </c>
      <c r="C248" s="74" t="str">
        <f t="shared" si="10"/>
        <v>/* 86 */        "Y YO LO ENSALZARÉ.",</v>
      </c>
      <c r="D248" s="73" t="str">
        <f t="shared" si="13"/>
        <v>Y YO LO ENSALZARÉ.</v>
      </c>
      <c r="E248" s="55" t="str">
        <f t="shared" si="13"/>
        <v>Sol</v>
      </c>
      <c r="F248" s="55">
        <f t="shared" si="13"/>
        <v>7</v>
      </c>
      <c r="G248" s="56" t="str">
        <f t="shared" si="13"/>
        <v/>
      </c>
      <c r="H248" s="56" t="str">
        <f t="shared" si="13"/>
        <v/>
      </c>
      <c r="I248" s="55" t="str">
        <f t="shared" si="13"/>
        <v/>
      </c>
      <c r="J248" s="55" t="str">
        <f t="shared" si="13"/>
        <v/>
      </c>
      <c r="K248" s="56" t="str">
        <f t="shared" si="13"/>
        <v/>
      </c>
      <c r="L248" s="56" t="str">
        <f t="shared" si="13"/>
        <v/>
      </c>
    </row>
    <row r="249" spans="2:12" ht="27">
      <c r="B249" s="74">
        <f t="shared" si="12"/>
        <v>87</v>
      </c>
      <c r="C249" s="74" t="str">
        <f t="shared" si="10"/>
        <v>/* 87 */        "PRECIPITÓ EN EL MAR",</v>
      </c>
      <c r="D249" s="72" t="str">
        <f t="shared" si="13"/>
        <v>PRECIPITÓ EN EL MAR</v>
      </c>
      <c r="E249" s="53" t="str">
        <f t="shared" si="13"/>
        <v>Do</v>
      </c>
      <c r="F249" s="53">
        <f t="shared" si="13"/>
        <v>7</v>
      </c>
      <c r="G249" s="54" t="str">
        <f t="shared" si="13"/>
        <v/>
      </c>
      <c r="H249" s="54" t="str">
        <f t="shared" si="13"/>
        <v/>
      </c>
      <c r="I249" s="53" t="str">
        <f t="shared" si="13"/>
        <v/>
      </c>
      <c r="J249" s="53" t="str">
        <f t="shared" si="13"/>
        <v/>
      </c>
      <c r="K249" s="54" t="str">
        <f t="shared" si="13"/>
        <v/>
      </c>
      <c r="L249" s="54" t="str">
        <f t="shared" si="13"/>
        <v/>
      </c>
    </row>
    <row r="250" spans="2:12" ht="27">
      <c r="B250" s="74">
        <f t="shared" si="12"/>
        <v>88</v>
      </c>
      <c r="C250" s="74" t="str">
        <f t="shared" si="10"/>
        <v>/* 88 */        "CABALLO Y CABALLERO,",</v>
      </c>
      <c r="D250" s="73" t="str">
        <f t="shared" si="13"/>
        <v>CABALLO Y CABALLERO,</v>
      </c>
      <c r="E250" s="55" t="str">
        <f t="shared" si="13"/>
        <v/>
      </c>
      <c r="F250" s="55" t="str">
        <f t="shared" si="13"/>
        <v/>
      </c>
      <c r="G250" s="56" t="str">
        <f t="shared" si="13"/>
        <v/>
      </c>
      <c r="H250" s="56" t="str">
        <f t="shared" si="13"/>
        <v/>
      </c>
      <c r="I250" s="55" t="str">
        <f t="shared" si="13"/>
        <v/>
      </c>
      <c r="J250" s="55" t="str">
        <f t="shared" si="13"/>
        <v/>
      </c>
      <c r="K250" s="56" t="str">
        <f t="shared" si="13"/>
        <v/>
      </c>
      <c r="L250" s="56" t="str">
        <f t="shared" si="13"/>
        <v/>
      </c>
    </row>
    <row r="251" spans="2:12" ht="27">
      <c r="B251" s="74">
        <f t="shared" si="12"/>
        <v>89</v>
      </c>
      <c r="C251" s="74" t="str">
        <f t="shared" si="10"/>
        <v>/* 89 */        "CABALLO Y CABALLERO.",</v>
      </c>
      <c r="D251" s="72" t="str">
        <f t="shared" si="13"/>
        <v>CABALLO Y CABALLERO.</v>
      </c>
      <c r="E251" s="53" t="str">
        <f t="shared" si="13"/>
        <v/>
      </c>
      <c r="F251" s="53" t="str">
        <f t="shared" si="13"/>
        <v/>
      </c>
      <c r="G251" s="54" t="str">
        <f t="shared" si="13"/>
        <v/>
      </c>
      <c r="H251" s="54" t="str">
        <f t="shared" si="13"/>
        <v/>
      </c>
      <c r="I251" s="53" t="str">
        <f t="shared" si="13"/>
        <v/>
      </c>
      <c r="J251" s="53" t="str">
        <f t="shared" si="13"/>
        <v/>
      </c>
      <c r="K251" s="54" t="str">
        <f t="shared" si="13"/>
        <v/>
      </c>
      <c r="L251" s="54" t="str">
        <f t="shared" si="13"/>
        <v/>
      </c>
    </row>
    <row r="252" spans="2:12" ht="27">
      <c r="B252" s="74">
        <f t="shared" si="12"/>
        <v>90</v>
      </c>
      <c r="C252" s="74" t="str">
        <f t="shared" si="10"/>
        <v>/* 90 */        "Rescatas a tu pueblo,",</v>
      </c>
      <c r="D252" s="73" t="str">
        <f t="shared" si="13"/>
        <v>Rescatas a tu pueblo,</v>
      </c>
      <c r="E252" s="55" t="str">
        <f t="shared" si="13"/>
        <v/>
      </c>
      <c r="F252" s="55" t="str">
        <f t="shared" si="13"/>
        <v/>
      </c>
      <c r="G252" s="56" t="str">
        <f t="shared" si="13"/>
        <v/>
      </c>
      <c r="H252" s="56" t="str">
        <f t="shared" si="13"/>
        <v/>
      </c>
      <c r="I252" s="55" t="str">
        <f t="shared" si="13"/>
        <v/>
      </c>
      <c r="J252" s="55" t="str">
        <f t="shared" si="13"/>
        <v/>
      </c>
      <c r="K252" s="56" t="str">
        <f t="shared" si="13"/>
        <v/>
      </c>
      <c r="L252" s="56" t="str">
        <f t="shared" si="13"/>
        <v/>
      </c>
    </row>
    <row r="253" spans="2:12" ht="27">
      <c r="B253" s="74">
        <f t="shared" si="12"/>
        <v>91</v>
      </c>
      <c r="C253" s="74" t="str">
        <f t="shared" si="10"/>
        <v>/* 91 */        "lo llevas a tu casa.",</v>
      </c>
      <c r="D253" s="72" t="str">
        <f t="shared" si="13"/>
        <v>lo llevas a tu casa.</v>
      </c>
      <c r="E253" s="53" t="str">
        <f t="shared" si="13"/>
        <v/>
      </c>
      <c r="F253" s="53" t="str">
        <f t="shared" si="13"/>
        <v/>
      </c>
      <c r="G253" s="54" t="str">
        <f t="shared" si="13"/>
        <v/>
      </c>
      <c r="H253" s="54" t="str">
        <f t="shared" si="13"/>
        <v/>
      </c>
      <c r="I253" s="53" t="str">
        <f t="shared" si="13"/>
        <v/>
      </c>
      <c r="J253" s="53" t="str">
        <f t="shared" si="13"/>
        <v/>
      </c>
      <c r="K253" s="54" t="str">
        <f t="shared" si="13"/>
        <v/>
      </c>
      <c r="L253" s="54" t="str">
        <f t="shared" si="13"/>
        <v/>
      </c>
    </row>
    <row r="254" spans="2:12" ht="27">
      <c r="B254" s="74">
        <f t="shared" si="12"/>
        <v>92</v>
      </c>
      <c r="C254" s="74" t="str">
        <f t="shared" si="10"/>
        <v>/* 92 */        "Los príncipes de Edom, se estremecen",</v>
      </c>
      <c r="D254" s="73" t="str">
        <f t="shared" si="13"/>
        <v>Los príncipes de Edom, se estremecen</v>
      </c>
      <c r="E254" s="55" t="str">
        <f t="shared" si="13"/>
        <v/>
      </c>
      <c r="F254" s="55" t="str">
        <f t="shared" si="13"/>
        <v/>
      </c>
      <c r="G254" s="56" t="str">
        <f t="shared" si="13"/>
        <v/>
      </c>
      <c r="H254" s="56" t="str">
        <f t="shared" si="13"/>
        <v/>
      </c>
      <c r="I254" s="55" t="str">
        <f t="shared" si="13"/>
        <v/>
      </c>
      <c r="J254" s="55" t="str">
        <f t="shared" si="13"/>
        <v/>
      </c>
      <c r="K254" s="56" t="str">
        <f t="shared" si="13"/>
        <v/>
      </c>
      <c r="L254" s="56" t="str">
        <f t="shared" si="13"/>
        <v/>
      </c>
    </row>
    <row r="255" spans="2:12" ht="27">
      <c r="B255" s="74">
        <f t="shared" si="12"/>
        <v>93</v>
      </c>
      <c r="C255" s="74" t="str">
        <f t="shared" si="10"/>
        <v>/* 93 */        "al paso de Jacob.",</v>
      </c>
      <c r="D255" s="72" t="str">
        <f t="shared" si="13"/>
        <v>al paso de Jacob.</v>
      </c>
      <c r="E255" s="53" t="str">
        <f t="shared" si="13"/>
        <v/>
      </c>
      <c r="F255" s="53" t="str">
        <f t="shared" si="13"/>
        <v/>
      </c>
      <c r="G255" s="54" t="str">
        <f t="shared" si="13"/>
        <v/>
      </c>
      <c r="H255" s="54" t="str">
        <f t="shared" si="13"/>
        <v/>
      </c>
      <c r="I255" s="53" t="str">
        <f t="shared" si="13"/>
        <v/>
      </c>
      <c r="J255" s="53" t="str">
        <f t="shared" si="13"/>
        <v/>
      </c>
      <c r="K255" s="54" t="str">
        <f t="shared" si="13"/>
        <v/>
      </c>
      <c r="L255" s="54" t="str">
        <f t="shared" si="13"/>
        <v/>
      </c>
    </row>
    <row r="256" spans="2:12" ht="27">
      <c r="B256" s="74">
        <f t="shared" si="12"/>
        <v>94</v>
      </c>
      <c r="C256" s="74" t="str">
        <f t="shared" si="10"/>
        <v>/* 94 */        "PRECIPITÓ... MI FUERZA... PRECIPITÓ...",</v>
      </c>
      <c r="D256" s="73" t="str">
        <f t="shared" si="13"/>
        <v>PRECIPITÓ... MI FUERZA... PRECIPITÓ...</v>
      </c>
      <c r="E256" s="55" t="str">
        <f t="shared" si="13"/>
        <v/>
      </c>
      <c r="F256" s="55" t="str">
        <f t="shared" si="13"/>
        <v/>
      </c>
      <c r="G256" s="56" t="str">
        <f t="shared" si="13"/>
        <v/>
      </c>
      <c r="H256" s="56" t="str">
        <f t="shared" si="13"/>
        <v/>
      </c>
      <c r="I256" s="55" t="str">
        <f t="shared" si="13"/>
        <v/>
      </c>
      <c r="J256" s="55" t="str">
        <f t="shared" si="13"/>
        <v/>
      </c>
      <c r="K256" s="56" t="str">
        <f t="shared" si="13"/>
        <v/>
      </c>
      <c r="L256" s="56" t="str">
        <f t="shared" si="13"/>
        <v/>
      </c>
    </row>
    <row r="257" spans="1:32" ht="27">
      <c r="B257" s="74">
        <f t="shared" si="12"/>
        <v>95</v>
      </c>
      <c r="C257" s="74" t="str">
        <f t="shared" si="10"/>
        <v>/* 95 */        "PRECIPITÓ EN EL MAR",</v>
      </c>
      <c r="D257" s="72" t="str">
        <f t="shared" si="13"/>
        <v>PRECIPITÓ EN EL MAR</v>
      </c>
      <c r="E257" s="53" t="str">
        <f t="shared" si="13"/>
        <v>Do</v>
      </c>
      <c r="F257" s="53">
        <f t="shared" si="13"/>
        <v>7</v>
      </c>
      <c r="G257" s="54" t="str">
        <f t="shared" si="13"/>
        <v/>
      </c>
      <c r="H257" s="54" t="str">
        <f t="shared" si="13"/>
        <v/>
      </c>
      <c r="I257" s="53" t="str">
        <f t="shared" si="13"/>
        <v/>
      </c>
      <c r="J257" s="53" t="str">
        <f t="shared" si="13"/>
        <v/>
      </c>
      <c r="K257" s="54" t="str">
        <f t="shared" si="13"/>
        <v/>
      </c>
      <c r="L257" s="54" t="str">
        <f t="shared" si="13"/>
        <v/>
      </c>
    </row>
    <row r="258" spans="1:32" ht="27">
      <c r="B258" s="74">
        <f t="shared" si="12"/>
        <v>96</v>
      </c>
      <c r="C258" s="74" t="str">
        <f t="shared" si="10"/>
        <v>/* 96 */        "CABALLO Y CABALLERO,",</v>
      </c>
      <c r="D258" s="73" t="str">
        <f t="shared" si="13"/>
        <v>CABALLO Y CABALLERO,</v>
      </c>
      <c r="E258" s="55" t="str">
        <f t="shared" si="13"/>
        <v/>
      </c>
      <c r="F258" s="55" t="str">
        <f t="shared" si="13"/>
        <v/>
      </c>
      <c r="G258" s="56" t="str">
        <f t="shared" si="13"/>
        <v/>
      </c>
      <c r="H258" s="56" t="str">
        <f t="shared" si="13"/>
        <v/>
      </c>
      <c r="I258" s="55" t="str">
        <f t="shared" si="13"/>
        <v/>
      </c>
      <c r="J258" s="55" t="str">
        <f t="shared" si="13"/>
        <v/>
      </c>
      <c r="K258" s="56" t="str">
        <f t="shared" si="13"/>
        <v/>
      </c>
      <c r="L258" s="56" t="str">
        <f t="shared" si="13"/>
        <v/>
      </c>
    </row>
    <row r="259" spans="1:32" ht="27">
      <c r="B259" s="74">
        <f t="shared" si="12"/>
        <v>97</v>
      </c>
      <c r="C259" s="74" t="str">
        <f t="shared" si="10"/>
        <v>/* 97 */        "CABALLO Y CABALLERO.",</v>
      </c>
      <c r="D259" s="72" t="str">
        <f t="shared" ref="D259:L263" si="14">IF(C99="","",C99)</f>
        <v>CABALLO Y CABALLERO.</v>
      </c>
      <c r="E259" s="53" t="str">
        <f t="shared" si="14"/>
        <v/>
      </c>
      <c r="F259" s="53" t="str">
        <f t="shared" si="14"/>
        <v/>
      </c>
      <c r="G259" s="54" t="str">
        <f t="shared" si="14"/>
        <v/>
      </c>
      <c r="H259" s="54" t="str">
        <f t="shared" si="14"/>
        <v/>
      </c>
      <c r="I259" s="53" t="str">
        <f t="shared" si="14"/>
        <v/>
      </c>
      <c r="J259" s="53" t="str">
        <f t="shared" si="14"/>
        <v/>
      </c>
      <c r="K259" s="54" t="str">
        <f t="shared" si="14"/>
        <v/>
      </c>
      <c r="L259" s="54" t="str">
        <f t="shared" si="14"/>
        <v/>
      </c>
    </row>
    <row r="260" spans="1:32" ht="27">
      <c r="B260" s="74">
        <f t="shared" si="12"/>
        <v>98</v>
      </c>
      <c r="C260" s="74" t="str">
        <f t="shared" si="10"/>
        <v>/* 98 */        "MI FUERZA Y MI CANCIÓN",</v>
      </c>
      <c r="D260" s="73" t="str">
        <f t="shared" si="14"/>
        <v>MI FUERZA Y MI CANCIÓN</v>
      </c>
      <c r="E260" s="55" t="str">
        <f t="shared" si="14"/>
        <v>Fa</v>
      </c>
      <c r="F260" s="55" t="str">
        <f t="shared" si="14"/>
        <v/>
      </c>
      <c r="G260" s="56" t="str">
        <f t="shared" si="14"/>
        <v/>
      </c>
      <c r="H260" s="56" t="str">
        <f t="shared" si="14"/>
        <v/>
      </c>
      <c r="I260" s="55" t="str">
        <f t="shared" si="14"/>
        <v/>
      </c>
      <c r="J260" s="55" t="str">
        <f t="shared" si="14"/>
        <v/>
      </c>
      <c r="K260" s="56" t="str">
        <f t="shared" si="14"/>
        <v/>
      </c>
      <c r="L260" s="56" t="str">
        <f t="shared" si="14"/>
        <v/>
      </c>
    </row>
    <row r="261" spans="1:32" ht="27">
      <c r="B261" s="74">
        <f t="shared" si="12"/>
        <v>99</v>
      </c>
      <c r="C261" s="74" t="str">
        <f t="shared" si="10"/>
        <v>/* 99 */        "ES EL SEÑOR.",</v>
      </c>
      <c r="D261" s="72" t="str">
        <f t="shared" si="14"/>
        <v>ES EL SEÑOR.</v>
      </c>
      <c r="E261" s="53" t="str">
        <f t="shared" si="14"/>
        <v>La</v>
      </c>
      <c r="F261" s="53">
        <f t="shared" si="14"/>
        <v>7</v>
      </c>
      <c r="G261" s="54" t="str">
        <f t="shared" si="14"/>
        <v/>
      </c>
      <c r="H261" s="54" t="str">
        <f t="shared" si="14"/>
        <v/>
      </c>
      <c r="I261" s="53" t="str">
        <f t="shared" si="14"/>
        <v/>
      </c>
      <c r="J261" s="53" t="str">
        <f t="shared" si="14"/>
        <v/>
      </c>
      <c r="K261" s="54" t="str">
        <f t="shared" si="14"/>
        <v/>
      </c>
      <c r="L261" s="54" t="str">
        <f t="shared" si="14"/>
        <v/>
      </c>
    </row>
    <row r="262" spans="1:32" ht="27">
      <c r="B262" s="74">
        <f t="shared" si="12"/>
        <v>100</v>
      </c>
      <c r="C262" s="74" t="str">
        <f t="shared" si="10"/>
        <v>/* 100 */        "ÉL ES MI SALVACIÓN, ES MI DIOS",</v>
      </c>
      <c r="D262" s="73" t="str">
        <f t="shared" si="14"/>
        <v>ÉL ES MI SALVACIÓN, ES MI DIOS</v>
      </c>
      <c r="E262" s="55" t="str">
        <f t="shared" si="14"/>
        <v>Re</v>
      </c>
      <c r="F262" s="55">
        <f t="shared" si="14"/>
        <v>7</v>
      </c>
      <c r="G262" s="56" t="str">
        <f t="shared" si="14"/>
        <v/>
      </c>
      <c r="H262" s="56" t="str">
        <f t="shared" si="14"/>
        <v/>
      </c>
      <c r="I262" s="55" t="str">
        <f t="shared" si="14"/>
        <v/>
      </c>
      <c r="J262" s="55" t="str">
        <f t="shared" si="14"/>
        <v/>
      </c>
      <c r="K262" s="56" t="str">
        <f t="shared" si="14"/>
        <v/>
      </c>
      <c r="L262" s="56" t="str">
        <f t="shared" si="14"/>
        <v/>
      </c>
    </row>
    <row r="263" spans="1:32" ht="27">
      <c r="A263">
        <v>101</v>
      </c>
      <c r="B263" s="74">
        <f t="shared" si="12"/>
        <v>101</v>
      </c>
      <c r="C263" s="74" t="str">
        <f t="shared" si="10"/>
        <v>/* 101 */        "Y YO LO ENSALZARÉ.",</v>
      </c>
      <c r="D263" s="72" t="str">
        <f t="shared" si="14"/>
        <v>Y YO LO ENSALZARÉ.</v>
      </c>
      <c r="E263" s="53" t="str">
        <f t="shared" si="14"/>
        <v>Sol</v>
      </c>
      <c r="F263" s="53">
        <f t="shared" si="14"/>
        <v>7</v>
      </c>
      <c r="G263" s="54" t="str">
        <f t="shared" si="14"/>
        <v/>
      </c>
      <c r="H263" s="54" t="str">
        <f t="shared" si="14"/>
        <v/>
      </c>
      <c r="I263" s="53" t="str">
        <f t="shared" si="14"/>
        <v/>
      </c>
      <c r="J263" s="53" t="str">
        <f t="shared" si="14"/>
        <v/>
      </c>
      <c r="K263" s="54" t="str">
        <f t="shared" si="14"/>
        <v/>
      </c>
      <c r="L263" s="54" t="str">
        <f t="shared" si="14"/>
        <v/>
      </c>
    </row>
    <row r="264" spans="1:32">
      <c r="C264" s="81" t="s">
        <v>1453</v>
      </c>
      <c r="D264"/>
    </row>
    <row r="265" spans="1:32">
      <c r="C265" s="48" t="s">
        <v>1422</v>
      </c>
    </row>
    <row r="266" spans="1:32">
      <c r="C266" s="48" t="s">
        <v>1443</v>
      </c>
      <c r="F266" s="15"/>
    </row>
    <row r="267" spans="1:32">
      <c r="C267" s="48" t="s">
        <v>1432</v>
      </c>
      <c r="F267" s="15"/>
    </row>
    <row r="268" spans="1:32" ht="30.5">
      <c r="C268" s="42" t="s">
        <v>1472</v>
      </c>
      <c r="D268" s="46"/>
      <c r="F268" s="15"/>
      <c r="L268" t="s">
        <v>1124</v>
      </c>
      <c r="S268" t="s">
        <v>1124</v>
      </c>
    </row>
    <row r="269" spans="1:32" ht="2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1" t="s">
        <v>1118</v>
      </c>
      <c r="F269" s="17" t="str">
        <f t="shared" ref="F269:F332" si="18">IF(E163="","",E163)</f>
        <v>Do</v>
      </c>
      <c r="G269" s="29" t="s">
        <v>1119</v>
      </c>
      <c r="H269" s="17" t="str">
        <f>IF(F269="","","14")</f>
        <v>14</v>
      </c>
      <c r="I269" s="29" t="s">
        <v>1120</v>
      </c>
      <c r="J269" s="17">
        <f t="shared" ref="J269:J332" si="19">IF(F163="","",F163)</f>
        <v>7</v>
      </c>
      <c r="K269" s="51" t="str">
        <f>IF(F269&lt;&gt;"",IF(L269="",""")],","""), ac("""),"")</f>
        <v>"), ac("</v>
      </c>
      <c r="L269" s="32" t="str">
        <f t="shared" ref="L269:L332" si="20">IF(G163="","",G163)</f>
        <v>Fa</v>
      </c>
      <c r="M269" s="36" t="str">
        <f t="shared" ref="M269:M332" si="21">IF(L269="","",""",""")</f>
        <v>","</v>
      </c>
      <c r="N269" s="37" t="str">
        <f t="shared" ref="N269:N332" si="22">IF(L269="","","cp")</f>
        <v>cp</v>
      </c>
      <c r="O269" s="32" t="str">
        <f>IF(L269="","","90")</f>
        <v>90</v>
      </c>
      <c r="P269" s="34" t="str">
        <f t="shared" ref="P269:P332" si="23">IF(L269="","",""",""")</f>
        <v>","</v>
      </c>
      <c r="Q269" s="21" t="str">
        <f t="shared" ref="Q269:Q332" si="24">IF(H163="","",H163)</f>
        <v/>
      </c>
      <c r="R269" s="51"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1" t="str">
        <f t="shared" ref="Y269:Y332" si="32">IF(S269&lt;&gt;"",IF(Z269="",""")],","""), ac("""),"")</f>
        <v/>
      </c>
      <c r="Z269" s="21" t="str">
        <f t="shared" ref="Z269:Z332" si="33">IF(K163="","",K163)</f>
        <v/>
      </c>
      <c r="AA269" s="21" t="str">
        <f>IF(Z269="","",""",""")</f>
        <v/>
      </c>
      <c r="AB269" s="21" t="str">
        <f>IF(Z269="","","cp")</f>
        <v/>
      </c>
      <c r="AC269" s="21" t="str">
        <f>IF(Z269="","","250")</f>
        <v/>
      </c>
      <c r="AD269" s="21" t="str">
        <f>IF(Z269="","",""",""")</f>
        <v/>
      </c>
      <c r="AE269" s="21" t="str">
        <f t="shared" ref="AE269:AE332" si="34">IF(L163="","",L163)</f>
        <v/>
      </c>
      <c r="AF269" s="51" t="str">
        <f t="shared" ref="AF269:AF332" si="35">IF(Z269&lt;&gt;"",IF(AG99="",""")],","), ac("),"")</f>
        <v/>
      </c>
    </row>
    <row r="270" spans="1:32" ht="24">
      <c r="A270" s="12" t="str">
        <f t="shared" si="15"/>
        <v>/* 2 */   [ac("", "cp0","")],</v>
      </c>
      <c r="B270" s="12">
        <f>+B269+1</f>
        <v>2</v>
      </c>
      <c r="C270" s="12" t="str">
        <f t="shared" si="16"/>
        <v>/* 2*/      [ac("La", "cp14","7")],</v>
      </c>
      <c r="D270" s="13" t="str">
        <f t="shared" si="17"/>
        <v>hay letras</v>
      </c>
      <c r="E270" s="51" t="s">
        <v>1118</v>
      </c>
      <c r="F270" s="20" t="str">
        <f t="shared" si="18"/>
        <v>La</v>
      </c>
      <c r="G270" s="26" t="s">
        <v>1119</v>
      </c>
      <c r="H270" s="20" t="str">
        <f t="shared" ref="H270:H333" si="36">IF(F270="","","14")</f>
        <v>14</v>
      </c>
      <c r="I270" s="26" t="s">
        <v>1120</v>
      </c>
      <c r="J270" s="20">
        <f t="shared" si="19"/>
        <v>7</v>
      </c>
      <c r="K270" s="51" t="str">
        <f>IF(F270&lt;&gt;"",IF(L270="",""")],","""), ac("""),"")</f>
        <v>")],</v>
      </c>
      <c r="L270" s="33" t="str">
        <f t="shared" si="20"/>
        <v/>
      </c>
      <c r="M270" s="38" t="str">
        <f t="shared" si="21"/>
        <v/>
      </c>
      <c r="N270" s="39" t="str">
        <f t="shared" si="22"/>
        <v/>
      </c>
      <c r="O270" s="33" t="str">
        <f t="shared" ref="O270:O333" si="37">IF(L270="","","90")</f>
        <v/>
      </c>
      <c r="P270" s="27" t="str">
        <f t="shared" si="23"/>
        <v/>
      </c>
      <c r="Q270" s="22" t="str">
        <f t="shared" si="24"/>
        <v/>
      </c>
      <c r="R270" s="51" t="str">
        <f t="shared" si="25"/>
        <v/>
      </c>
      <c r="S270" s="20" t="str">
        <f t="shared" si="26"/>
        <v/>
      </c>
      <c r="T270" s="20" t="str">
        <f t="shared" si="27"/>
        <v/>
      </c>
      <c r="U270" s="20" t="str">
        <f t="shared" si="28"/>
        <v/>
      </c>
      <c r="V270" s="20" t="str">
        <f t="shared" si="29"/>
        <v/>
      </c>
      <c r="W270" s="20" t="str">
        <f t="shared" si="30"/>
        <v/>
      </c>
      <c r="X270" s="20" t="str">
        <f t="shared" si="31"/>
        <v/>
      </c>
      <c r="Y270" s="51" t="str">
        <f t="shared" si="32"/>
        <v/>
      </c>
      <c r="Z270" s="22" t="str">
        <f t="shared" si="33"/>
        <v/>
      </c>
      <c r="AA270" s="22" t="str">
        <f t="shared" ref="AA270:AA333" si="38">IF(Z270="","",""",""")</f>
        <v/>
      </c>
      <c r="AB270" s="22" t="str">
        <f t="shared" ref="AB270:AB333" si="39">IF(Z270="","","cp")</f>
        <v/>
      </c>
      <c r="AC270" s="22" t="str">
        <f t="shared" ref="AC270:AC333" si="40">IF(Z270="","","250")</f>
        <v/>
      </c>
      <c r="AD270" s="22" t="str">
        <f t="shared" ref="AD270:AD333" si="41">IF(Z270="","",""",""")</f>
        <v/>
      </c>
      <c r="AE270" s="22" t="str">
        <f t="shared" si="34"/>
        <v/>
      </c>
      <c r="AF270" s="51" t="str">
        <f t="shared" si="35"/>
        <v/>
      </c>
    </row>
    <row r="271" spans="1:32" ht="24">
      <c r="A271" s="12" t="str">
        <f t="shared" si="15"/>
        <v>/* 3 */   [ac("", "cp0","")],</v>
      </c>
      <c r="B271" s="12">
        <f t="shared" ref="B271:B334" si="42">+B270+1</f>
        <v>3</v>
      </c>
      <c r="C271" s="12" t="str">
        <f t="shared" si="16"/>
        <v>/* 3*/      [ac("Re", "cp14","7")],</v>
      </c>
      <c r="D271" s="13" t="str">
        <f t="shared" si="17"/>
        <v>hay letras</v>
      </c>
      <c r="E271" s="51" t="s">
        <v>1118</v>
      </c>
      <c r="F271" s="17" t="str">
        <f t="shared" si="18"/>
        <v>Re</v>
      </c>
      <c r="G271" s="29" t="s">
        <v>1119</v>
      </c>
      <c r="H271" s="17" t="str">
        <f t="shared" si="36"/>
        <v>14</v>
      </c>
      <c r="I271" s="29" t="s">
        <v>1120</v>
      </c>
      <c r="J271" s="17">
        <f t="shared" si="19"/>
        <v>7</v>
      </c>
      <c r="K271" s="51" t="str">
        <f t="shared" ref="K271:K334" si="43">IF(F271&lt;&gt;"",IF(L271="",""")],","""), ac("""),"")</f>
        <v>")],</v>
      </c>
      <c r="L271" s="32" t="str">
        <f t="shared" si="20"/>
        <v/>
      </c>
      <c r="M271" s="36" t="str">
        <f t="shared" si="21"/>
        <v/>
      </c>
      <c r="N271" s="37" t="str">
        <f t="shared" si="22"/>
        <v/>
      </c>
      <c r="O271" s="32" t="str">
        <f t="shared" si="37"/>
        <v/>
      </c>
      <c r="P271" s="34" t="str">
        <f t="shared" si="23"/>
        <v/>
      </c>
      <c r="Q271" s="21" t="str">
        <f t="shared" si="24"/>
        <v/>
      </c>
      <c r="R271" s="51" t="str">
        <f t="shared" si="25"/>
        <v/>
      </c>
      <c r="S271" s="17" t="str">
        <f t="shared" si="26"/>
        <v/>
      </c>
      <c r="T271" s="17" t="str">
        <f t="shared" si="27"/>
        <v/>
      </c>
      <c r="U271" s="17" t="str">
        <f t="shared" si="28"/>
        <v/>
      </c>
      <c r="V271" s="17" t="str">
        <f t="shared" si="29"/>
        <v/>
      </c>
      <c r="W271" s="17" t="str">
        <f t="shared" si="30"/>
        <v/>
      </c>
      <c r="X271" s="17" t="str">
        <f t="shared" si="31"/>
        <v/>
      </c>
      <c r="Y271" s="51" t="str">
        <f t="shared" si="32"/>
        <v/>
      </c>
      <c r="Z271" s="21" t="str">
        <f t="shared" si="33"/>
        <v/>
      </c>
      <c r="AA271" s="21" t="str">
        <f t="shared" si="38"/>
        <v/>
      </c>
      <c r="AB271" s="21" t="str">
        <f t="shared" si="39"/>
        <v/>
      </c>
      <c r="AC271" s="21" t="str">
        <f t="shared" si="40"/>
        <v/>
      </c>
      <c r="AD271" s="21" t="str">
        <f t="shared" si="41"/>
        <v/>
      </c>
      <c r="AE271" s="21" t="str">
        <f t="shared" si="34"/>
        <v/>
      </c>
      <c r="AF271" s="51" t="str">
        <f t="shared" si="35"/>
        <v/>
      </c>
    </row>
    <row r="272" spans="1:32" ht="24">
      <c r="A272" s="12" t="str">
        <f>_xlfn.CONCAT("/* ",B272, " */   ","[ac(""",""", ""","","cp0","""",","""")],")</f>
        <v>/* 4 */   [ac("", "cp0","")],</v>
      </c>
      <c r="B272" s="12">
        <f t="shared" si="42"/>
        <v>4</v>
      </c>
      <c r="C272" s="12" t="str">
        <f t="shared" si="16"/>
        <v>/* 4 */   [ac("", "cp0","")],</v>
      </c>
      <c r="D272" s="13" t="str">
        <f t="shared" si="17"/>
        <v>hay letras</v>
      </c>
      <c r="E272" s="51" t="s">
        <v>1118</v>
      </c>
      <c r="F272" s="20" t="str">
        <f t="shared" si="18"/>
        <v/>
      </c>
      <c r="G272" s="26" t="s">
        <v>1119</v>
      </c>
      <c r="H272" s="20" t="str">
        <f t="shared" si="36"/>
        <v/>
      </c>
      <c r="I272" s="26" t="s">
        <v>1120</v>
      </c>
      <c r="J272" s="20" t="str">
        <f t="shared" si="19"/>
        <v/>
      </c>
      <c r="K272" s="51" t="str">
        <f t="shared" si="43"/>
        <v/>
      </c>
      <c r="L272" s="33" t="str">
        <f t="shared" si="20"/>
        <v/>
      </c>
      <c r="M272" s="38" t="str">
        <f t="shared" si="21"/>
        <v/>
      </c>
      <c r="N272" s="39" t="str">
        <f t="shared" si="22"/>
        <v/>
      </c>
      <c r="O272" s="33" t="str">
        <f t="shared" si="37"/>
        <v/>
      </c>
      <c r="P272" s="27" t="str">
        <f t="shared" si="23"/>
        <v/>
      </c>
      <c r="Q272" s="22" t="str">
        <f t="shared" si="24"/>
        <v/>
      </c>
      <c r="R272" s="51" t="str">
        <f t="shared" si="25"/>
        <v/>
      </c>
      <c r="S272" s="20" t="str">
        <f t="shared" si="26"/>
        <v/>
      </c>
      <c r="T272" s="20" t="str">
        <f t="shared" si="27"/>
        <v/>
      </c>
      <c r="U272" s="20" t="str">
        <f t="shared" si="28"/>
        <v/>
      </c>
      <c r="V272" s="20" t="str">
        <f t="shared" si="29"/>
        <v/>
      </c>
      <c r="W272" s="20" t="str">
        <f t="shared" si="30"/>
        <v/>
      </c>
      <c r="X272" s="20" t="str">
        <f t="shared" si="31"/>
        <v/>
      </c>
      <c r="Y272" s="51" t="str">
        <f t="shared" si="32"/>
        <v/>
      </c>
      <c r="Z272" s="22" t="str">
        <f t="shared" si="33"/>
        <v/>
      </c>
      <c r="AA272" s="22" t="str">
        <f t="shared" si="38"/>
        <v/>
      </c>
      <c r="AB272" s="22" t="str">
        <f t="shared" si="39"/>
        <v/>
      </c>
      <c r="AC272" s="22" t="str">
        <f t="shared" si="40"/>
        <v/>
      </c>
      <c r="AD272" s="22" t="str">
        <f t="shared" si="41"/>
        <v/>
      </c>
      <c r="AE272" s="22" t="str">
        <f t="shared" si="34"/>
        <v/>
      </c>
      <c r="AF272" s="51" t="str">
        <f t="shared" si="35"/>
        <v/>
      </c>
    </row>
    <row r="273" spans="1:32" ht="24">
      <c r="A273" s="12" t="str">
        <f t="shared" ref="A273:A336" si="44">_xlfn.CONCAT("/* ",B273, " */   ","[ac(""",""", ""","","cp0","""",","""")],")</f>
        <v>/* 5 */   [ac("", "cp0","")],</v>
      </c>
      <c r="B273" s="12">
        <f>+B272+1</f>
        <v>5</v>
      </c>
      <c r="C273" s="12" t="str">
        <f t="shared" si="16"/>
        <v>/* 5*/      [ac("Sol", "cp","7")],</v>
      </c>
      <c r="D273" s="13" t="str">
        <f t="shared" si="17"/>
        <v>hay letras</v>
      </c>
      <c r="E273" s="51" t="s">
        <v>1118</v>
      </c>
      <c r="F273" s="17" t="str">
        <f t="shared" si="18"/>
        <v>Sol</v>
      </c>
      <c r="G273" s="25" t="s">
        <v>1119</v>
      </c>
      <c r="H273" s="17"/>
      <c r="I273" s="25" t="s">
        <v>1120</v>
      </c>
      <c r="J273" s="17">
        <f t="shared" si="19"/>
        <v>7</v>
      </c>
      <c r="K273" s="51" t="str">
        <f t="shared" si="43"/>
        <v>")],</v>
      </c>
      <c r="L273" s="32" t="str">
        <f t="shared" si="20"/>
        <v/>
      </c>
      <c r="M273" s="36" t="str">
        <f t="shared" si="21"/>
        <v/>
      </c>
      <c r="N273" s="37" t="str">
        <f t="shared" si="22"/>
        <v/>
      </c>
      <c r="O273" s="32" t="str">
        <f t="shared" si="37"/>
        <v/>
      </c>
      <c r="P273" s="34" t="str">
        <f t="shared" si="23"/>
        <v/>
      </c>
      <c r="Q273" s="21" t="str">
        <f t="shared" si="24"/>
        <v/>
      </c>
      <c r="R273" s="51" t="str">
        <f t="shared" si="25"/>
        <v/>
      </c>
      <c r="S273" s="17" t="str">
        <f t="shared" si="26"/>
        <v/>
      </c>
      <c r="T273" s="17" t="str">
        <f t="shared" si="27"/>
        <v/>
      </c>
      <c r="U273" s="17" t="str">
        <f t="shared" si="28"/>
        <v/>
      </c>
      <c r="V273" s="17" t="str">
        <f t="shared" si="29"/>
        <v/>
      </c>
      <c r="W273" s="17" t="str">
        <f t="shared" si="30"/>
        <v/>
      </c>
      <c r="X273" s="17" t="str">
        <f t="shared" si="31"/>
        <v/>
      </c>
      <c r="Y273" s="51" t="str">
        <f t="shared" si="32"/>
        <v/>
      </c>
      <c r="Z273" s="21" t="str">
        <f t="shared" si="33"/>
        <v/>
      </c>
      <c r="AA273" s="21" t="str">
        <f t="shared" si="38"/>
        <v/>
      </c>
      <c r="AB273" s="21" t="str">
        <f t="shared" si="39"/>
        <v/>
      </c>
      <c r="AC273" s="21" t="str">
        <f t="shared" si="40"/>
        <v/>
      </c>
      <c r="AD273" s="21" t="str">
        <f t="shared" si="41"/>
        <v/>
      </c>
      <c r="AE273" s="21" t="str">
        <f t="shared" si="34"/>
        <v/>
      </c>
      <c r="AF273" s="51" t="str">
        <f t="shared" si="35"/>
        <v/>
      </c>
    </row>
    <row r="274" spans="1:32" ht="24">
      <c r="A274" s="12" t="str">
        <f t="shared" si="44"/>
        <v>/* 6 */   [ac("", "cp0","")],</v>
      </c>
      <c r="B274" s="12">
        <f t="shared" si="42"/>
        <v>6</v>
      </c>
      <c r="C274" s="12" t="str">
        <f t="shared" si="16"/>
        <v>/* 6*/      [ac("Do", "cp14","7")],</v>
      </c>
      <c r="D274" s="13" t="str">
        <f t="shared" si="17"/>
        <v>hay letras</v>
      </c>
      <c r="E274" s="51" t="s">
        <v>1118</v>
      </c>
      <c r="F274" s="20" t="str">
        <f t="shared" si="18"/>
        <v>Do</v>
      </c>
      <c r="G274" s="26" t="s">
        <v>1119</v>
      </c>
      <c r="H274" s="20" t="str">
        <f t="shared" si="36"/>
        <v>14</v>
      </c>
      <c r="I274" s="26" t="s">
        <v>1120</v>
      </c>
      <c r="J274" s="20">
        <f t="shared" si="19"/>
        <v>7</v>
      </c>
      <c r="K274" s="51" t="str">
        <f t="shared" si="43"/>
        <v>")],</v>
      </c>
      <c r="L274" s="33" t="str">
        <f t="shared" si="20"/>
        <v/>
      </c>
      <c r="M274" s="38" t="str">
        <f t="shared" si="21"/>
        <v/>
      </c>
      <c r="N274" s="39" t="str">
        <f t="shared" si="22"/>
        <v/>
      </c>
      <c r="O274" s="33" t="str">
        <f t="shared" si="37"/>
        <v/>
      </c>
      <c r="P274" s="27" t="str">
        <f t="shared" si="23"/>
        <v/>
      </c>
      <c r="Q274" s="22" t="str">
        <f t="shared" si="24"/>
        <v/>
      </c>
      <c r="R274" s="51" t="str">
        <f t="shared" si="25"/>
        <v/>
      </c>
      <c r="S274" s="20" t="str">
        <f t="shared" si="26"/>
        <v/>
      </c>
      <c r="T274" s="20" t="str">
        <f t="shared" si="27"/>
        <v/>
      </c>
      <c r="U274" s="20" t="str">
        <f t="shared" si="28"/>
        <v/>
      </c>
      <c r="V274" s="20" t="str">
        <f t="shared" si="29"/>
        <v/>
      </c>
      <c r="W274" s="20" t="str">
        <f t="shared" si="30"/>
        <v/>
      </c>
      <c r="X274" s="20" t="str">
        <f t="shared" si="31"/>
        <v/>
      </c>
      <c r="Y274" s="51" t="str">
        <f t="shared" si="32"/>
        <v/>
      </c>
      <c r="Z274" s="22" t="str">
        <f t="shared" si="33"/>
        <v/>
      </c>
      <c r="AA274" s="22" t="str">
        <f t="shared" si="38"/>
        <v/>
      </c>
      <c r="AB274" s="22" t="str">
        <f t="shared" si="39"/>
        <v/>
      </c>
      <c r="AC274" s="22" t="str">
        <f t="shared" si="40"/>
        <v/>
      </c>
      <c r="AD274" s="22" t="str">
        <f t="shared" si="41"/>
        <v/>
      </c>
      <c r="AE274" s="22" t="str">
        <f t="shared" si="34"/>
        <v/>
      </c>
      <c r="AF274" s="51" t="str">
        <f t="shared" si="35"/>
        <v/>
      </c>
    </row>
    <row r="275" spans="1:32" ht="24">
      <c r="A275" s="12" t="str">
        <f t="shared" si="44"/>
        <v>/* 7 */   [ac("", "cp0","")],</v>
      </c>
      <c r="B275" s="12">
        <f t="shared" si="42"/>
        <v>7</v>
      </c>
      <c r="C275" s="12" t="str">
        <f t="shared" si="16"/>
        <v>/* 7*/      [ac("Fa", "cp14","")],</v>
      </c>
      <c r="D275" s="13" t="str">
        <f t="shared" si="17"/>
        <v>hay letras</v>
      </c>
      <c r="E275" s="51" t="s">
        <v>1118</v>
      </c>
      <c r="F275" s="17" t="str">
        <f t="shared" si="18"/>
        <v>Fa</v>
      </c>
      <c r="G275" s="25" t="s">
        <v>1119</v>
      </c>
      <c r="H275" s="17" t="str">
        <f t="shared" si="36"/>
        <v>14</v>
      </c>
      <c r="I275" s="25" t="s">
        <v>1120</v>
      </c>
      <c r="J275" s="17" t="str">
        <f t="shared" si="19"/>
        <v/>
      </c>
      <c r="K275" s="51" t="str">
        <f t="shared" si="43"/>
        <v>")],</v>
      </c>
      <c r="L275" s="32" t="str">
        <f t="shared" si="20"/>
        <v/>
      </c>
      <c r="M275" s="36" t="str">
        <f t="shared" si="21"/>
        <v/>
      </c>
      <c r="N275" s="37" t="str">
        <f t="shared" si="22"/>
        <v/>
      </c>
      <c r="O275" s="32" t="str">
        <f t="shared" si="37"/>
        <v/>
      </c>
      <c r="P275" s="34" t="str">
        <f t="shared" si="23"/>
        <v/>
      </c>
      <c r="Q275" s="21" t="str">
        <f t="shared" si="24"/>
        <v/>
      </c>
      <c r="R275" s="51" t="str">
        <f t="shared" si="25"/>
        <v/>
      </c>
      <c r="S275" s="17" t="str">
        <f t="shared" si="26"/>
        <v/>
      </c>
      <c r="T275" s="17" t="str">
        <f t="shared" si="27"/>
        <v/>
      </c>
      <c r="U275" s="17" t="str">
        <f t="shared" si="28"/>
        <v/>
      </c>
      <c r="V275" s="17" t="str">
        <f t="shared" si="29"/>
        <v/>
      </c>
      <c r="W275" s="17" t="str">
        <f t="shared" si="30"/>
        <v/>
      </c>
      <c r="X275" s="17" t="str">
        <f t="shared" si="31"/>
        <v/>
      </c>
      <c r="Y275" s="51" t="str">
        <f t="shared" si="32"/>
        <v/>
      </c>
      <c r="Z275" s="21" t="str">
        <f t="shared" si="33"/>
        <v/>
      </c>
      <c r="AA275" s="21" t="str">
        <f t="shared" si="38"/>
        <v/>
      </c>
      <c r="AB275" s="21" t="str">
        <f t="shared" si="39"/>
        <v/>
      </c>
      <c r="AC275" s="21" t="str">
        <f t="shared" si="40"/>
        <v/>
      </c>
      <c r="AD275" s="21" t="str">
        <f t="shared" si="41"/>
        <v/>
      </c>
      <c r="AE275" s="21" t="str">
        <f t="shared" si="34"/>
        <v/>
      </c>
      <c r="AF275" s="51" t="str">
        <f t="shared" si="35"/>
        <v/>
      </c>
    </row>
    <row r="276" spans="1:32" ht="24">
      <c r="A276" s="12" t="str">
        <f t="shared" si="44"/>
        <v>/* 8 */   [ac("", "cp0","")],</v>
      </c>
      <c r="B276" s="12">
        <f t="shared" si="42"/>
        <v>8</v>
      </c>
      <c r="C276" s="12" t="str">
        <f t="shared" si="16"/>
        <v>/* 8*/      [ac("La", "cp14","7")],</v>
      </c>
      <c r="D276" s="13" t="str">
        <f t="shared" si="17"/>
        <v>hay letras</v>
      </c>
      <c r="E276" s="51" t="s">
        <v>1118</v>
      </c>
      <c r="F276" s="20" t="str">
        <f t="shared" si="18"/>
        <v>La</v>
      </c>
      <c r="G276" s="26" t="s">
        <v>1119</v>
      </c>
      <c r="H276" s="20" t="str">
        <f t="shared" si="36"/>
        <v>14</v>
      </c>
      <c r="I276" s="26" t="s">
        <v>1120</v>
      </c>
      <c r="J276" s="20">
        <f t="shared" si="19"/>
        <v>7</v>
      </c>
      <c r="K276" s="51" t="str">
        <f t="shared" si="43"/>
        <v>")],</v>
      </c>
      <c r="L276" s="33" t="str">
        <f t="shared" si="20"/>
        <v/>
      </c>
      <c r="M276" s="38" t="str">
        <f t="shared" si="21"/>
        <v/>
      </c>
      <c r="N276" s="39" t="str">
        <f t="shared" si="22"/>
        <v/>
      </c>
      <c r="O276" s="33" t="str">
        <f t="shared" si="37"/>
        <v/>
      </c>
      <c r="P276" s="27" t="str">
        <f t="shared" si="23"/>
        <v/>
      </c>
      <c r="Q276" s="22" t="str">
        <f t="shared" si="24"/>
        <v/>
      </c>
      <c r="R276" s="51" t="str">
        <f t="shared" si="25"/>
        <v/>
      </c>
      <c r="S276" s="20" t="str">
        <f t="shared" si="26"/>
        <v/>
      </c>
      <c r="T276" s="20" t="str">
        <f t="shared" si="27"/>
        <v/>
      </c>
      <c r="U276" s="20" t="str">
        <f t="shared" si="28"/>
        <v/>
      </c>
      <c r="V276" s="20" t="str">
        <f t="shared" si="29"/>
        <v/>
      </c>
      <c r="W276" s="20" t="str">
        <f t="shared" si="30"/>
        <v/>
      </c>
      <c r="X276" s="20" t="str">
        <f t="shared" si="31"/>
        <v/>
      </c>
      <c r="Y276" s="51" t="str">
        <f t="shared" si="32"/>
        <v/>
      </c>
      <c r="Z276" s="22" t="str">
        <f t="shared" si="33"/>
        <v/>
      </c>
      <c r="AA276" s="22" t="str">
        <f t="shared" si="38"/>
        <v/>
      </c>
      <c r="AB276" s="22" t="str">
        <f t="shared" si="39"/>
        <v/>
      </c>
      <c r="AC276" s="22" t="str">
        <f t="shared" si="40"/>
        <v/>
      </c>
      <c r="AD276" s="22" t="str">
        <f t="shared" si="41"/>
        <v/>
      </c>
      <c r="AE276" s="22" t="str">
        <f t="shared" si="34"/>
        <v/>
      </c>
      <c r="AF276" s="51" t="str">
        <f t="shared" si="35"/>
        <v/>
      </c>
    </row>
    <row r="277" spans="1:32" ht="24">
      <c r="A277" s="12" t="str">
        <f t="shared" si="44"/>
        <v>/* 9 */   [ac("", "cp0","")],</v>
      </c>
      <c r="B277" s="12">
        <f>+B276+1</f>
        <v>9</v>
      </c>
      <c r="C277" s="12" t="str">
        <f t="shared" si="16"/>
        <v>/* 9*/      [ac("Re", "cp14","7")],</v>
      </c>
      <c r="D277" s="13" t="str">
        <f t="shared" si="17"/>
        <v>hay letras</v>
      </c>
      <c r="E277" s="51" t="s">
        <v>1118</v>
      </c>
      <c r="F277" s="17" t="str">
        <f t="shared" si="18"/>
        <v>Re</v>
      </c>
      <c r="G277" s="25" t="s">
        <v>1119</v>
      </c>
      <c r="H277" s="17" t="str">
        <f t="shared" si="36"/>
        <v>14</v>
      </c>
      <c r="I277" s="25" t="s">
        <v>1120</v>
      </c>
      <c r="J277" s="17">
        <f t="shared" si="19"/>
        <v>7</v>
      </c>
      <c r="K277" s="51" t="str">
        <f t="shared" si="43"/>
        <v>")],</v>
      </c>
      <c r="L277" s="32" t="str">
        <f t="shared" si="20"/>
        <v/>
      </c>
      <c r="M277" s="36" t="str">
        <f t="shared" si="21"/>
        <v/>
      </c>
      <c r="N277" s="37" t="str">
        <f t="shared" si="22"/>
        <v/>
      </c>
      <c r="O277" s="32" t="str">
        <f t="shared" si="37"/>
        <v/>
      </c>
      <c r="P277" s="34" t="str">
        <f t="shared" si="23"/>
        <v/>
      </c>
      <c r="Q277" s="21" t="str">
        <f t="shared" si="24"/>
        <v/>
      </c>
      <c r="R277" s="51" t="str">
        <f t="shared" si="25"/>
        <v/>
      </c>
      <c r="S277" s="17" t="str">
        <f t="shared" si="26"/>
        <v/>
      </c>
      <c r="T277" s="17" t="str">
        <f t="shared" si="27"/>
        <v/>
      </c>
      <c r="U277" s="17" t="str">
        <f t="shared" si="28"/>
        <v/>
      </c>
      <c r="V277" s="17" t="str">
        <f t="shared" si="29"/>
        <v/>
      </c>
      <c r="W277" s="17" t="str">
        <f t="shared" si="30"/>
        <v/>
      </c>
      <c r="X277" s="17" t="str">
        <f t="shared" si="31"/>
        <v/>
      </c>
      <c r="Y277" s="51" t="str">
        <f t="shared" si="32"/>
        <v/>
      </c>
      <c r="Z277" s="21" t="str">
        <f t="shared" si="33"/>
        <v/>
      </c>
      <c r="AA277" s="21" t="str">
        <f t="shared" si="38"/>
        <v/>
      </c>
      <c r="AB277" s="21" t="str">
        <f t="shared" si="39"/>
        <v/>
      </c>
      <c r="AC277" s="21" t="str">
        <f t="shared" si="40"/>
        <v/>
      </c>
      <c r="AD277" s="21" t="str">
        <f t="shared" si="41"/>
        <v/>
      </c>
      <c r="AE277" s="21" t="str">
        <f t="shared" si="34"/>
        <v/>
      </c>
      <c r="AF277" s="51" t="str">
        <f t="shared" si="35"/>
        <v/>
      </c>
    </row>
    <row r="278" spans="1:32" ht="24">
      <c r="A278" s="12" t="str">
        <f t="shared" si="44"/>
        <v>/* 10 */   [ac("", "cp0","")],</v>
      </c>
      <c r="B278" s="12">
        <f t="shared" si="42"/>
        <v>10</v>
      </c>
      <c r="C278" s="12" t="str">
        <f t="shared" si="16"/>
        <v>/* 10*/      [ac("Sol", "cp14","7")],</v>
      </c>
      <c r="D278" s="13" t="str">
        <f t="shared" si="17"/>
        <v>hay letras</v>
      </c>
      <c r="E278" s="51" t="s">
        <v>1118</v>
      </c>
      <c r="F278" s="20" t="str">
        <f t="shared" si="18"/>
        <v>Sol</v>
      </c>
      <c r="G278" s="26" t="s">
        <v>1119</v>
      </c>
      <c r="H278" s="20" t="str">
        <f t="shared" si="36"/>
        <v>14</v>
      </c>
      <c r="I278" s="26" t="s">
        <v>1120</v>
      </c>
      <c r="J278" s="20">
        <f t="shared" si="19"/>
        <v>7</v>
      </c>
      <c r="K278" s="51" t="str">
        <f t="shared" si="43"/>
        <v>")],</v>
      </c>
      <c r="L278" s="33" t="str">
        <f t="shared" si="20"/>
        <v/>
      </c>
      <c r="M278" s="38" t="str">
        <f t="shared" si="21"/>
        <v/>
      </c>
      <c r="N278" s="39" t="str">
        <f t="shared" si="22"/>
        <v/>
      </c>
      <c r="O278" s="33" t="str">
        <f t="shared" si="37"/>
        <v/>
      </c>
      <c r="P278" s="27" t="str">
        <f t="shared" si="23"/>
        <v/>
      </c>
      <c r="Q278" s="22" t="str">
        <f t="shared" si="24"/>
        <v/>
      </c>
      <c r="R278" s="51" t="str">
        <f t="shared" si="25"/>
        <v/>
      </c>
      <c r="S278" s="20" t="str">
        <f t="shared" si="26"/>
        <v/>
      </c>
      <c r="T278" s="20" t="str">
        <f t="shared" si="27"/>
        <v/>
      </c>
      <c r="U278" s="20" t="str">
        <f t="shared" si="28"/>
        <v/>
      </c>
      <c r="V278" s="20" t="str">
        <f t="shared" si="29"/>
        <v/>
      </c>
      <c r="W278" s="20" t="str">
        <f t="shared" si="30"/>
        <v/>
      </c>
      <c r="X278" s="20" t="str">
        <f t="shared" si="31"/>
        <v/>
      </c>
      <c r="Y278" s="51" t="str">
        <f t="shared" si="32"/>
        <v/>
      </c>
      <c r="Z278" s="22" t="str">
        <f t="shared" si="33"/>
        <v/>
      </c>
      <c r="AA278" s="22" t="str">
        <f t="shared" si="38"/>
        <v/>
      </c>
      <c r="AB278" s="22" t="str">
        <f t="shared" si="39"/>
        <v/>
      </c>
      <c r="AC278" s="22" t="str">
        <f t="shared" si="40"/>
        <v/>
      </c>
      <c r="AD278" s="22" t="str">
        <f t="shared" si="41"/>
        <v/>
      </c>
      <c r="AE278" s="22" t="str">
        <f t="shared" si="34"/>
        <v/>
      </c>
      <c r="AF278" s="51" t="str">
        <f t="shared" si="35"/>
        <v/>
      </c>
    </row>
    <row r="279" spans="1:32" ht="24">
      <c r="A279" s="12" t="str">
        <f t="shared" si="44"/>
        <v>/* 11 */   [ac("", "cp0","")],</v>
      </c>
      <c r="B279" s="12">
        <f t="shared" si="42"/>
        <v>11</v>
      </c>
      <c r="C279" s="12" t="str">
        <f t="shared" si="16"/>
        <v>/* 11*/      [ac("Do", "cp14","7")],</v>
      </c>
      <c r="D279" s="13" t="str">
        <f t="shared" si="17"/>
        <v>hay letras</v>
      </c>
      <c r="E279" s="51" t="s">
        <v>1118</v>
      </c>
      <c r="F279" s="17" t="str">
        <f t="shared" si="18"/>
        <v>Do</v>
      </c>
      <c r="G279" s="25" t="s">
        <v>1119</v>
      </c>
      <c r="H279" s="17" t="str">
        <f t="shared" si="36"/>
        <v>14</v>
      </c>
      <c r="I279" s="25" t="s">
        <v>1120</v>
      </c>
      <c r="J279" s="17">
        <f t="shared" si="19"/>
        <v>7</v>
      </c>
      <c r="K279" s="51" t="str">
        <f t="shared" si="43"/>
        <v>")],</v>
      </c>
      <c r="L279" s="32" t="str">
        <f t="shared" si="20"/>
        <v/>
      </c>
      <c r="M279" s="36" t="str">
        <f t="shared" si="21"/>
        <v/>
      </c>
      <c r="N279" s="37" t="str">
        <f t="shared" si="22"/>
        <v/>
      </c>
      <c r="O279" s="32" t="str">
        <f t="shared" si="37"/>
        <v/>
      </c>
      <c r="P279" s="34" t="str">
        <f t="shared" si="23"/>
        <v/>
      </c>
      <c r="Q279" s="21" t="str">
        <f t="shared" si="24"/>
        <v/>
      </c>
      <c r="R279" s="51" t="str">
        <f t="shared" si="25"/>
        <v/>
      </c>
      <c r="S279" s="17" t="str">
        <f t="shared" si="26"/>
        <v/>
      </c>
      <c r="T279" s="17" t="str">
        <f t="shared" si="27"/>
        <v/>
      </c>
      <c r="U279" s="17" t="str">
        <f t="shared" si="28"/>
        <v/>
      </c>
      <c r="V279" s="17" t="str">
        <f t="shared" si="29"/>
        <v/>
      </c>
      <c r="W279" s="17" t="str">
        <f t="shared" si="30"/>
        <v/>
      </c>
      <c r="X279" s="17" t="str">
        <f t="shared" si="31"/>
        <v/>
      </c>
      <c r="Y279" s="51" t="str">
        <f t="shared" si="32"/>
        <v/>
      </c>
      <c r="Z279" s="21" t="str">
        <f t="shared" si="33"/>
        <v/>
      </c>
      <c r="AA279" s="21" t="str">
        <f t="shared" si="38"/>
        <v/>
      </c>
      <c r="AB279" s="21" t="str">
        <f t="shared" si="39"/>
        <v/>
      </c>
      <c r="AC279" s="21" t="str">
        <f t="shared" si="40"/>
        <v/>
      </c>
      <c r="AD279" s="21" t="str">
        <f t="shared" si="41"/>
        <v/>
      </c>
      <c r="AE279" s="21" t="str">
        <f t="shared" si="34"/>
        <v/>
      </c>
      <c r="AF279" s="51" t="str">
        <f t="shared" si="35"/>
        <v/>
      </c>
    </row>
    <row r="280" spans="1:32" ht="24">
      <c r="A280" s="12" t="str">
        <f t="shared" si="44"/>
        <v>/* 12 */   [ac("", "cp0","")],</v>
      </c>
      <c r="B280" s="12">
        <f t="shared" si="42"/>
        <v>12</v>
      </c>
      <c r="C280" s="12" t="str">
        <f t="shared" si="16"/>
        <v>/* 12 */   [ac("", "cp0","")],</v>
      </c>
      <c r="D280" s="13" t="str">
        <f t="shared" si="17"/>
        <v>hay letras</v>
      </c>
      <c r="E280" s="51" t="s">
        <v>1118</v>
      </c>
      <c r="F280" s="20" t="str">
        <f t="shared" si="18"/>
        <v/>
      </c>
      <c r="G280" s="26" t="s">
        <v>1119</v>
      </c>
      <c r="H280" s="20" t="str">
        <f t="shared" si="36"/>
        <v/>
      </c>
      <c r="I280" s="26" t="s">
        <v>1120</v>
      </c>
      <c r="J280" s="20" t="str">
        <f t="shared" si="19"/>
        <v/>
      </c>
      <c r="K280" s="51" t="str">
        <f t="shared" si="43"/>
        <v/>
      </c>
      <c r="L280" s="33" t="str">
        <f t="shared" si="20"/>
        <v/>
      </c>
      <c r="M280" s="38" t="str">
        <f t="shared" si="21"/>
        <v/>
      </c>
      <c r="N280" s="39" t="str">
        <f t="shared" si="22"/>
        <v/>
      </c>
      <c r="O280" s="33" t="str">
        <f t="shared" si="37"/>
        <v/>
      </c>
      <c r="P280" s="27" t="str">
        <f t="shared" si="23"/>
        <v/>
      </c>
      <c r="Q280" s="22" t="str">
        <f t="shared" si="24"/>
        <v/>
      </c>
      <c r="R280" s="51" t="str">
        <f t="shared" si="25"/>
        <v/>
      </c>
      <c r="S280" s="20" t="str">
        <f t="shared" si="26"/>
        <v/>
      </c>
      <c r="T280" s="20" t="str">
        <f t="shared" si="27"/>
        <v/>
      </c>
      <c r="U280" s="20" t="str">
        <f t="shared" si="28"/>
        <v/>
      </c>
      <c r="V280" s="20" t="str">
        <f t="shared" si="29"/>
        <v/>
      </c>
      <c r="W280" s="20" t="str">
        <f t="shared" si="30"/>
        <v/>
      </c>
      <c r="X280" s="20" t="str">
        <f t="shared" si="31"/>
        <v/>
      </c>
      <c r="Y280" s="51" t="str">
        <f t="shared" si="32"/>
        <v/>
      </c>
      <c r="Z280" s="22" t="str">
        <f t="shared" si="33"/>
        <v/>
      </c>
      <c r="AA280" s="22" t="str">
        <f t="shared" si="38"/>
        <v/>
      </c>
      <c r="AB280" s="22" t="str">
        <f t="shared" si="39"/>
        <v/>
      </c>
      <c r="AC280" s="22" t="str">
        <f t="shared" si="40"/>
        <v/>
      </c>
      <c r="AD280" s="22" t="str">
        <f t="shared" si="41"/>
        <v/>
      </c>
      <c r="AE280" s="22" t="str">
        <f t="shared" si="34"/>
        <v/>
      </c>
      <c r="AF280" s="51" t="str">
        <f t="shared" si="35"/>
        <v/>
      </c>
    </row>
    <row r="281" spans="1:32" ht="24">
      <c r="A281" s="12" t="str">
        <f t="shared" si="44"/>
        <v>/* 13 */   [ac("", "cp0","")],</v>
      </c>
      <c r="B281" s="12">
        <f>+B280+1</f>
        <v>13</v>
      </c>
      <c r="C281" s="12" t="str">
        <f t="shared" si="16"/>
        <v>/* 13 */   [ac("", "cp0","")],</v>
      </c>
      <c r="D281" s="13" t="str">
        <f t="shared" si="17"/>
        <v>hay letras</v>
      </c>
      <c r="E281" s="51" t="s">
        <v>1118</v>
      </c>
      <c r="F281" s="17" t="str">
        <f t="shared" si="18"/>
        <v/>
      </c>
      <c r="G281" s="25" t="s">
        <v>1119</v>
      </c>
      <c r="H281" s="17" t="str">
        <f t="shared" si="36"/>
        <v/>
      </c>
      <c r="I281" s="25" t="s">
        <v>1120</v>
      </c>
      <c r="J281" s="17" t="str">
        <f t="shared" si="19"/>
        <v/>
      </c>
      <c r="K281" s="51" t="str">
        <f t="shared" si="43"/>
        <v/>
      </c>
      <c r="L281" s="32" t="str">
        <f t="shared" si="20"/>
        <v/>
      </c>
      <c r="M281" s="36" t="str">
        <f t="shared" si="21"/>
        <v/>
      </c>
      <c r="N281" s="37" t="str">
        <f t="shared" si="22"/>
        <v/>
      </c>
      <c r="O281" s="32" t="str">
        <f t="shared" si="37"/>
        <v/>
      </c>
      <c r="P281" s="34" t="str">
        <f t="shared" si="23"/>
        <v/>
      </c>
      <c r="Q281" s="21" t="str">
        <f t="shared" si="24"/>
        <v/>
      </c>
      <c r="R281" s="51" t="str">
        <f t="shared" si="25"/>
        <v/>
      </c>
      <c r="S281" s="17" t="str">
        <f t="shared" si="26"/>
        <v/>
      </c>
      <c r="T281" s="17" t="str">
        <f t="shared" si="27"/>
        <v/>
      </c>
      <c r="U281" s="17" t="str">
        <f t="shared" si="28"/>
        <v/>
      </c>
      <c r="V281" s="17" t="str">
        <f t="shared" si="29"/>
        <v/>
      </c>
      <c r="W281" s="17" t="str">
        <f t="shared" si="30"/>
        <v/>
      </c>
      <c r="X281" s="17" t="str">
        <f t="shared" si="31"/>
        <v/>
      </c>
      <c r="Y281" s="51" t="str">
        <f t="shared" si="32"/>
        <v/>
      </c>
      <c r="Z281" s="21" t="str">
        <f t="shared" si="33"/>
        <v/>
      </c>
      <c r="AA281" s="21" t="str">
        <f t="shared" si="38"/>
        <v/>
      </c>
      <c r="AB281" s="21" t="str">
        <f t="shared" si="39"/>
        <v/>
      </c>
      <c r="AC281" s="21" t="str">
        <f t="shared" si="40"/>
        <v/>
      </c>
      <c r="AD281" s="21" t="str">
        <f t="shared" si="41"/>
        <v/>
      </c>
      <c r="AE281" s="21" t="str">
        <f t="shared" si="34"/>
        <v/>
      </c>
      <c r="AF281" s="51" t="str">
        <f t="shared" si="35"/>
        <v/>
      </c>
    </row>
    <row r="282" spans="1:32" ht="24">
      <c r="A282" s="12" t="str">
        <f t="shared" si="44"/>
        <v>/* 14 */   [ac("", "cp0","")],</v>
      </c>
      <c r="B282" s="12">
        <f t="shared" si="42"/>
        <v>14</v>
      </c>
      <c r="C282" s="12" t="str">
        <f t="shared" si="16"/>
        <v>/* 14*/      [ac("Fa", "cp14","")],</v>
      </c>
      <c r="D282" s="13" t="str">
        <f t="shared" si="17"/>
        <v>hay letras</v>
      </c>
      <c r="E282" s="51" t="s">
        <v>1118</v>
      </c>
      <c r="F282" s="20" t="str">
        <f t="shared" si="18"/>
        <v>Fa</v>
      </c>
      <c r="G282" s="26" t="s">
        <v>1119</v>
      </c>
      <c r="H282" s="20" t="str">
        <f t="shared" si="36"/>
        <v>14</v>
      </c>
      <c r="I282" s="26" t="s">
        <v>1120</v>
      </c>
      <c r="J282" s="20" t="str">
        <f t="shared" si="19"/>
        <v/>
      </c>
      <c r="K282" s="51" t="str">
        <f t="shared" si="43"/>
        <v>")],</v>
      </c>
      <c r="L282" s="33" t="str">
        <f t="shared" si="20"/>
        <v/>
      </c>
      <c r="M282" s="38" t="str">
        <f t="shared" si="21"/>
        <v/>
      </c>
      <c r="N282" s="39" t="str">
        <f t="shared" si="22"/>
        <v/>
      </c>
      <c r="O282" s="33" t="str">
        <f t="shared" si="37"/>
        <v/>
      </c>
      <c r="P282" s="27" t="str">
        <f t="shared" si="23"/>
        <v/>
      </c>
      <c r="Q282" s="22" t="str">
        <f t="shared" si="24"/>
        <v/>
      </c>
      <c r="R282" s="51" t="str">
        <f t="shared" si="25"/>
        <v/>
      </c>
      <c r="S282" s="20" t="str">
        <f t="shared" si="26"/>
        <v/>
      </c>
      <c r="T282" s="20" t="str">
        <f t="shared" si="27"/>
        <v/>
      </c>
      <c r="U282" s="20" t="str">
        <f t="shared" si="28"/>
        <v/>
      </c>
      <c r="V282" s="20" t="str">
        <f t="shared" si="29"/>
        <v/>
      </c>
      <c r="W282" s="20" t="str">
        <f t="shared" si="30"/>
        <v/>
      </c>
      <c r="X282" s="20" t="str">
        <f t="shared" si="31"/>
        <v/>
      </c>
      <c r="Y282" s="51" t="str">
        <f t="shared" si="32"/>
        <v/>
      </c>
      <c r="Z282" s="22" t="str">
        <f t="shared" si="33"/>
        <v/>
      </c>
      <c r="AA282" s="22" t="str">
        <f t="shared" si="38"/>
        <v/>
      </c>
      <c r="AB282" s="22" t="str">
        <f t="shared" si="39"/>
        <v/>
      </c>
      <c r="AC282" s="22" t="str">
        <f t="shared" si="40"/>
        <v/>
      </c>
      <c r="AD282" s="22" t="str">
        <f t="shared" si="41"/>
        <v/>
      </c>
      <c r="AE282" s="22" t="str">
        <f t="shared" si="34"/>
        <v/>
      </c>
      <c r="AF282" s="51" t="str">
        <f t="shared" si="35"/>
        <v/>
      </c>
    </row>
    <row r="283" spans="1:32" ht="24">
      <c r="A283" s="12" t="str">
        <f t="shared" si="44"/>
        <v>/* 15 */   [ac("", "cp0","")],</v>
      </c>
      <c r="B283" s="12">
        <f t="shared" si="42"/>
        <v>15</v>
      </c>
      <c r="C283" s="12" t="str">
        <f t="shared" si="16"/>
        <v>/* 15*/      [ac("La", "cp14","7")],</v>
      </c>
      <c r="D283" s="13" t="str">
        <f t="shared" si="17"/>
        <v>hay letras</v>
      </c>
      <c r="E283" s="51" t="s">
        <v>1118</v>
      </c>
      <c r="F283" s="17" t="str">
        <f t="shared" si="18"/>
        <v>La</v>
      </c>
      <c r="G283" s="25" t="s">
        <v>1119</v>
      </c>
      <c r="H283" s="17" t="str">
        <f t="shared" si="36"/>
        <v>14</v>
      </c>
      <c r="I283" s="25" t="s">
        <v>1120</v>
      </c>
      <c r="J283" s="17">
        <f t="shared" si="19"/>
        <v>7</v>
      </c>
      <c r="K283" s="51" t="str">
        <f t="shared" si="43"/>
        <v>")],</v>
      </c>
      <c r="L283" s="32" t="str">
        <f t="shared" si="20"/>
        <v/>
      </c>
      <c r="M283" s="36" t="str">
        <f t="shared" si="21"/>
        <v/>
      </c>
      <c r="N283" s="37" t="str">
        <f t="shared" si="22"/>
        <v/>
      </c>
      <c r="O283" s="32" t="str">
        <f t="shared" si="37"/>
        <v/>
      </c>
      <c r="P283" s="34" t="str">
        <f t="shared" si="23"/>
        <v/>
      </c>
      <c r="Q283" s="21" t="str">
        <f t="shared" si="24"/>
        <v/>
      </c>
      <c r="R283" s="51" t="str">
        <f t="shared" si="25"/>
        <v/>
      </c>
      <c r="S283" s="17" t="str">
        <f t="shared" si="26"/>
        <v/>
      </c>
      <c r="T283" s="17" t="str">
        <f t="shared" si="27"/>
        <v/>
      </c>
      <c r="U283" s="17" t="str">
        <f t="shared" si="28"/>
        <v/>
      </c>
      <c r="V283" s="17" t="str">
        <f t="shared" si="29"/>
        <v/>
      </c>
      <c r="W283" s="17" t="str">
        <f t="shared" si="30"/>
        <v/>
      </c>
      <c r="X283" s="17" t="str">
        <f t="shared" si="31"/>
        <v/>
      </c>
      <c r="Y283" s="51" t="str">
        <f t="shared" si="32"/>
        <v/>
      </c>
      <c r="Z283" s="21" t="str">
        <f t="shared" si="33"/>
        <v/>
      </c>
      <c r="AA283" s="21" t="str">
        <f t="shared" si="38"/>
        <v/>
      </c>
      <c r="AB283" s="21" t="str">
        <f t="shared" si="39"/>
        <v/>
      </c>
      <c r="AC283" s="21" t="str">
        <f t="shared" si="40"/>
        <v/>
      </c>
      <c r="AD283" s="21" t="str">
        <f t="shared" si="41"/>
        <v/>
      </c>
      <c r="AE283" s="21" t="str">
        <f t="shared" si="34"/>
        <v/>
      </c>
      <c r="AF283" s="51" t="str">
        <f t="shared" si="35"/>
        <v/>
      </c>
    </row>
    <row r="284" spans="1:32" ht="24">
      <c r="A284" s="12" t="str">
        <f t="shared" si="44"/>
        <v>/* 16 */   [ac("", "cp0","")],</v>
      </c>
      <c r="B284" s="12">
        <f t="shared" si="42"/>
        <v>16</v>
      </c>
      <c r="C284" s="12" t="str">
        <f t="shared" si="16"/>
        <v>/* 16*/      [ac("Re", "cp14","7")],</v>
      </c>
      <c r="D284" s="13" t="str">
        <f t="shared" si="17"/>
        <v>hay letras</v>
      </c>
      <c r="E284" s="51" t="s">
        <v>1118</v>
      </c>
      <c r="F284" s="20" t="str">
        <f t="shared" si="18"/>
        <v>Re</v>
      </c>
      <c r="G284" s="26" t="s">
        <v>1119</v>
      </c>
      <c r="H284" s="20" t="str">
        <f t="shared" si="36"/>
        <v>14</v>
      </c>
      <c r="I284" s="26" t="s">
        <v>1120</v>
      </c>
      <c r="J284" s="20">
        <f t="shared" si="19"/>
        <v>7</v>
      </c>
      <c r="K284" s="51" t="str">
        <f t="shared" si="43"/>
        <v>")],</v>
      </c>
      <c r="L284" s="33" t="str">
        <f t="shared" si="20"/>
        <v/>
      </c>
      <c r="M284" s="38" t="str">
        <f t="shared" si="21"/>
        <v/>
      </c>
      <c r="N284" s="39" t="str">
        <f t="shared" si="22"/>
        <v/>
      </c>
      <c r="O284" s="33" t="str">
        <f t="shared" si="37"/>
        <v/>
      </c>
      <c r="P284" s="27" t="str">
        <f t="shared" si="23"/>
        <v/>
      </c>
      <c r="Q284" s="22" t="str">
        <f t="shared" si="24"/>
        <v/>
      </c>
      <c r="R284" s="51" t="str">
        <f t="shared" si="25"/>
        <v/>
      </c>
      <c r="S284" s="20" t="str">
        <f t="shared" si="26"/>
        <v/>
      </c>
      <c r="T284" s="20" t="str">
        <f t="shared" si="27"/>
        <v/>
      </c>
      <c r="U284" s="20" t="str">
        <f t="shared" si="28"/>
        <v/>
      </c>
      <c r="V284" s="20" t="str">
        <f t="shared" si="29"/>
        <v/>
      </c>
      <c r="W284" s="20" t="str">
        <f t="shared" si="30"/>
        <v/>
      </c>
      <c r="X284" s="20" t="str">
        <f t="shared" si="31"/>
        <v/>
      </c>
      <c r="Y284" s="51" t="str">
        <f t="shared" si="32"/>
        <v/>
      </c>
      <c r="Z284" s="22" t="str">
        <f t="shared" si="33"/>
        <v/>
      </c>
      <c r="AA284" s="22" t="str">
        <f t="shared" si="38"/>
        <v/>
      </c>
      <c r="AB284" s="22" t="str">
        <f t="shared" si="39"/>
        <v/>
      </c>
      <c r="AC284" s="22" t="str">
        <f t="shared" si="40"/>
        <v/>
      </c>
      <c r="AD284" s="22" t="str">
        <f t="shared" si="41"/>
        <v/>
      </c>
      <c r="AE284" s="22" t="str">
        <f t="shared" si="34"/>
        <v/>
      </c>
      <c r="AF284" s="51" t="str">
        <f t="shared" si="35"/>
        <v/>
      </c>
    </row>
    <row r="285" spans="1:32" ht="24">
      <c r="A285" s="12" t="str">
        <f t="shared" si="44"/>
        <v>/* 17 */   [ac("", "cp0","")],</v>
      </c>
      <c r="B285" s="12">
        <f>+B284+1</f>
        <v>17</v>
      </c>
      <c r="C285" s="12" t="str">
        <f t="shared" si="16"/>
        <v>/* 17*/      [ac("Sol", "cp14","7")],</v>
      </c>
      <c r="D285" s="13" t="str">
        <f t="shared" si="17"/>
        <v>hay letras</v>
      </c>
      <c r="E285" s="51" t="s">
        <v>1118</v>
      </c>
      <c r="F285" s="17" t="str">
        <f t="shared" si="18"/>
        <v>Sol</v>
      </c>
      <c r="G285" s="25" t="s">
        <v>1119</v>
      </c>
      <c r="H285" s="17" t="str">
        <f t="shared" si="36"/>
        <v>14</v>
      </c>
      <c r="I285" s="25" t="s">
        <v>1120</v>
      </c>
      <c r="J285" s="17">
        <f t="shared" si="19"/>
        <v>7</v>
      </c>
      <c r="K285" s="51" t="str">
        <f t="shared" si="43"/>
        <v>")],</v>
      </c>
      <c r="L285" s="32" t="str">
        <f t="shared" si="20"/>
        <v/>
      </c>
      <c r="M285" s="36" t="str">
        <f t="shared" si="21"/>
        <v/>
      </c>
      <c r="N285" s="37" t="str">
        <f t="shared" si="22"/>
        <v/>
      </c>
      <c r="O285" s="32" t="str">
        <f t="shared" si="37"/>
        <v/>
      </c>
      <c r="P285" s="34" t="str">
        <f t="shared" si="23"/>
        <v/>
      </c>
      <c r="Q285" s="21" t="str">
        <f t="shared" si="24"/>
        <v/>
      </c>
      <c r="R285" s="51" t="str">
        <f t="shared" si="25"/>
        <v/>
      </c>
      <c r="S285" s="17" t="str">
        <f t="shared" si="26"/>
        <v/>
      </c>
      <c r="T285" s="17" t="str">
        <f t="shared" si="27"/>
        <v/>
      </c>
      <c r="U285" s="17" t="str">
        <f t="shared" si="28"/>
        <v/>
      </c>
      <c r="V285" s="17" t="str">
        <f t="shared" si="29"/>
        <v/>
      </c>
      <c r="W285" s="17" t="str">
        <f t="shared" si="30"/>
        <v/>
      </c>
      <c r="X285" s="17" t="str">
        <f t="shared" si="31"/>
        <v/>
      </c>
      <c r="Y285" s="51" t="str">
        <f t="shared" si="32"/>
        <v/>
      </c>
      <c r="Z285" s="21" t="str">
        <f t="shared" si="33"/>
        <v/>
      </c>
      <c r="AA285" s="21" t="str">
        <f t="shared" si="38"/>
        <v/>
      </c>
      <c r="AB285" s="21" t="str">
        <f t="shared" si="39"/>
        <v/>
      </c>
      <c r="AC285" s="21" t="str">
        <f t="shared" si="40"/>
        <v/>
      </c>
      <c r="AD285" s="21" t="str">
        <f t="shared" si="41"/>
        <v/>
      </c>
      <c r="AE285" s="21" t="str">
        <f t="shared" si="34"/>
        <v/>
      </c>
      <c r="AF285" s="51" t="str">
        <f t="shared" si="35"/>
        <v/>
      </c>
    </row>
    <row r="286" spans="1:32" ht="24">
      <c r="A286" s="12" t="str">
        <f t="shared" si="44"/>
        <v>/* 18 */   [ac("", "cp0","")],</v>
      </c>
      <c r="B286" s="12">
        <f t="shared" si="42"/>
        <v>18</v>
      </c>
      <c r="C286" s="12" t="str">
        <f t="shared" si="16"/>
        <v>/* 18 */   [ac("", "cp0","")],</v>
      </c>
      <c r="D286" s="13" t="str">
        <f t="shared" si="17"/>
        <v>hay letras</v>
      </c>
      <c r="E286" s="51" t="s">
        <v>1118</v>
      </c>
      <c r="F286" s="20" t="str">
        <f t="shared" si="18"/>
        <v/>
      </c>
      <c r="G286" s="26" t="s">
        <v>1119</v>
      </c>
      <c r="H286" s="20" t="str">
        <f t="shared" si="36"/>
        <v/>
      </c>
      <c r="I286" s="26" t="s">
        <v>1120</v>
      </c>
      <c r="J286" s="20" t="str">
        <f t="shared" si="19"/>
        <v/>
      </c>
      <c r="K286" s="51" t="str">
        <f t="shared" si="43"/>
        <v/>
      </c>
      <c r="L286" s="33" t="str">
        <f t="shared" si="20"/>
        <v/>
      </c>
      <c r="M286" s="38" t="str">
        <f t="shared" si="21"/>
        <v/>
      </c>
      <c r="N286" s="39" t="str">
        <f t="shared" si="22"/>
        <v/>
      </c>
      <c r="O286" s="33" t="str">
        <f t="shared" si="37"/>
        <v/>
      </c>
      <c r="P286" s="27" t="str">
        <f t="shared" si="23"/>
        <v/>
      </c>
      <c r="Q286" s="22" t="str">
        <f t="shared" si="24"/>
        <v/>
      </c>
      <c r="R286" s="51" t="str">
        <f t="shared" si="25"/>
        <v/>
      </c>
      <c r="S286" s="20" t="str">
        <f t="shared" si="26"/>
        <v/>
      </c>
      <c r="T286" s="20" t="str">
        <f t="shared" si="27"/>
        <v/>
      </c>
      <c r="U286" s="20" t="str">
        <f t="shared" si="28"/>
        <v/>
      </c>
      <c r="V286" s="20" t="str">
        <f t="shared" si="29"/>
        <v/>
      </c>
      <c r="W286" s="20" t="str">
        <f t="shared" si="30"/>
        <v/>
      </c>
      <c r="X286" s="20" t="str">
        <f t="shared" si="31"/>
        <v/>
      </c>
      <c r="Y286" s="51" t="str">
        <f t="shared" si="32"/>
        <v/>
      </c>
      <c r="Z286" s="22" t="str">
        <f t="shared" si="33"/>
        <v/>
      </c>
      <c r="AA286" s="22" t="str">
        <f t="shared" si="38"/>
        <v/>
      </c>
      <c r="AB286" s="22" t="str">
        <f t="shared" si="39"/>
        <v/>
      </c>
      <c r="AC286" s="22" t="str">
        <f t="shared" si="40"/>
        <v/>
      </c>
      <c r="AD286" s="22" t="str">
        <f t="shared" si="41"/>
        <v/>
      </c>
      <c r="AE286" s="22" t="str">
        <f t="shared" si="34"/>
        <v/>
      </c>
      <c r="AF286" s="51" t="str">
        <f t="shared" si="35"/>
        <v/>
      </c>
    </row>
    <row r="287" spans="1:32" ht="24">
      <c r="A287" s="12" t="str">
        <f t="shared" si="44"/>
        <v>/* 19 */   [ac("", "cp0","")],</v>
      </c>
      <c r="B287" s="12">
        <f t="shared" si="42"/>
        <v>19</v>
      </c>
      <c r="C287" s="12" t="str">
        <f t="shared" si="16"/>
        <v>/* 19*/      [ac("Do", "cp14","7")],</v>
      </c>
      <c r="D287" s="13" t="str">
        <f t="shared" si="17"/>
        <v>hay letras</v>
      </c>
      <c r="E287" s="51" t="s">
        <v>1118</v>
      </c>
      <c r="F287" s="17" t="str">
        <f t="shared" si="18"/>
        <v>Do</v>
      </c>
      <c r="G287" s="25" t="s">
        <v>1119</v>
      </c>
      <c r="H287" s="17" t="str">
        <f t="shared" si="36"/>
        <v>14</v>
      </c>
      <c r="I287" s="25" t="s">
        <v>1120</v>
      </c>
      <c r="J287" s="17">
        <f t="shared" si="19"/>
        <v>7</v>
      </c>
      <c r="K287" s="51" t="str">
        <f t="shared" si="43"/>
        <v>")],</v>
      </c>
      <c r="L287" s="32" t="str">
        <f t="shared" si="20"/>
        <v/>
      </c>
      <c r="M287" s="36" t="str">
        <f t="shared" si="21"/>
        <v/>
      </c>
      <c r="N287" s="37" t="str">
        <f t="shared" si="22"/>
        <v/>
      </c>
      <c r="O287" s="32" t="str">
        <f t="shared" si="37"/>
        <v/>
      </c>
      <c r="P287" s="34" t="str">
        <f t="shared" si="23"/>
        <v/>
      </c>
      <c r="Q287" s="21" t="str">
        <f t="shared" si="24"/>
        <v/>
      </c>
      <c r="R287" s="51" t="str">
        <f t="shared" si="25"/>
        <v/>
      </c>
      <c r="S287" s="17" t="str">
        <f t="shared" si="26"/>
        <v/>
      </c>
      <c r="T287" s="17" t="str">
        <f t="shared" si="27"/>
        <v/>
      </c>
      <c r="U287" s="17" t="str">
        <f t="shared" si="28"/>
        <v/>
      </c>
      <c r="V287" s="17" t="str">
        <f t="shared" si="29"/>
        <v/>
      </c>
      <c r="W287" s="17" t="str">
        <f t="shared" si="30"/>
        <v/>
      </c>
      <c r="X287" s="17" t="str">
        <f t="shared" si="31"/>
        <v/>
      </c>
      <c r="Y287" s="51" t="str">
        <f t="shared" si="32"/>
        <v/>
      </c>
      <c r="Z287" s="21" t="str">
        <f t="shared" si="33"/>
        <v/>
      </c>
      <c r="AA287" s="21" t="str">
        <f t="shared" si="38"/>
        <v/>
      </c>
      <c r="AB287" s="21" t="str">
        <f t="shared" si="39"/>
        <v/>
      </c>
      <c r="AC287" s="21" t="str">
        <f t="shared" si="40"/>
        <v/>
      </c>
      <c r="AD287" s="21" t="str">
        <f t="shared" si="41"/>
        <v/>
      </c>
      <c r="AE287" s="21" t="str">
        <f t="shared" si="34"/>
        <v/>
      </c>
      <c r="AF287" s="51" t="str">
        <f t="shared" si="35"/>
        <v/>
      </c>
    </row>
    <row r="288" spans="1:32" ht="24">
      <c r="A288" s="12" t="str">
        <f t="shared" si="44"/>
        <v>/* 20 */   [ac("", "cp0","")],</v>
      </c>
      <c r="B288" s="12">
        <f t="shared" si="42"/>
        <v>20</v>
      </c>
      <c r="C288" s="12" t="str">
        <f t="shared" si="16"/>
        <v>/* 20 */   [ac("", "cp0","")],</v>
      </c>
      <c r="D288" s="13" t="str">
        <f t="shared" si="17"/>
        <v>hay letras</v>
      </c>
      <c r="E288" s="51" t="s">
        <v>1118</v>
      </c>
      <c r="F288" s="20" t="str">
        <f t="shared" si="18"/>
        <v/>
      </c>
      <c r="G288" s="26" t="s">
        <v>1119</v>
      </c>
      <c r="H288" s="20" t="str">
        <f t="shared" si="36"/>
        <v/>
      </c>
      <c r="I288" s="26" t="s">
        <v>1120</v>
      </c>
      <c r="J288" s="20" t="str">
        <f t="shared" si="19"/>
        <v/>
      </c>
      <c r="K288" s="51" t="str">
        <f t="shared" si="43"/>
        <v/>
      </c>
      <c r="L288" s="33" t="str">
        <f t="shared" si="20"/>
        <v/>
      </c>
      <c r="M288" s="38" t="str">
        <f t="shared" si="21"/>
        <v/>
      </c>
      <c r="N288" s="39" t="str">
        <f t="shared" si="22"/>
        <v/>
      </c>
      <c r="O288" s="33" t="str">
        <f t="shared" si="37"/>
        <v/>
      </c>
      <c r="P288" s="27" t="str">
        <f t="shared" si="23"/>
        <v/>
      </c>
      <c r="Q288" s="22" t="str">
        <f t="shared" si="24"/>
        <v/>
      </c>
      <c r="R288" s="51" t="str">
        <f t="shared" si="25"/>
        <v/>
      </c>
      <c r="S288" s="20" t="str">
        <f t="shared" si="26"/>
        <v/>
      </c>
      <c r="T288" s="20" t="str">
        <f t="shared" si="27"/>
        <v/>
      </c>
      <c r="U288" s="20" t="str">
        <f t="shared" si="28"/>
        <v/>
      </c>
      <c r="V288" s="20" t="str">
        <f t="shared" si="29"/>
        <v/>
      </c>
      <c r="W288" s="20" t="str">
        <f t="shared" si="30"/>
        <v/>
      </c>
      <c r="X288" s="20" t="str">
        <f t="shared" si="31"/>
        <v/>
      </c>
      <c r="Y288" s="51" t="str">
        <f t="shared" si="32"/>
        <v/>
      </c>
      <c r="Z288" s="22" t="str">
        <f t="shared" si="33"/>
        <v/>
      </c>
      <c r="AA288" s="22" t="str">
        <f t="shared" si="38"/>
        <v/>
      </c>
      <c r="AB288" s="22" t="str">
        <f t="shared" si="39"/>
        <v/>
      </c>
      <c r="AC288" s="22" t="str">
        <f t="shared" si="40"/>
        <v/>
      </c>
      <c r="AD288" s="22" t="str">
        <f t="shared" si="41"/>
        <v/>
      </c>
      <c r="AE288" s="22" t="str">
        <f t="shared" si="34"/>
        <v/>
      </c>
      <c r="AF288" s="51" t="str">
        <f t="shared" si="35"/>
        <v/>
      </c>
    </row>
    <row r="289" spans="1:32" ht="24">
      <c r="A289" s="12" t="str">
        <f t="shared" si="44"/>
        <v>/* 21 */   [ac("", "cp0","")],</v>
      </c>
      <c r="B289" s="12">
        <f t="shared" si="42"/>
        <v>21</v>
      </c>
      <c r="C289" s="12" t="str">
        <f t="shared" si="16"/>
        <v>/* 21 */   [ac("", "cp0","")],</v>
      </c>
      <c r="D289" s="13" t="str">
        <f t="shared" si="17"/>
        <v>hay letras</v>
      </c>
      <c r="E289" s="51" t="s">
        <v>1118</v>
      </c>
      <c r="F289" s="17" t="str">
        <f t="shared" si="18"/>
        <v/>
      </c>
      <c r="G289" s="25" t="s">
        <v>1119</v>
      </c>
      <c r="H289" s="17" t="str">
        <f t="shared" si="36"/>
        <v/>
      </c>
      <c r="I289" s="25" t="s">
        <v>1120</v>
      </c>
      <c r="J289" s="17" t="str">
        <f t="shared" si="19"/>
        <v/>
      </c>
      <c r="K289" s="51" t="str">
        <f t="shared" si="43"/>
        <v/>
      </c>
      <c r="L289" s="32" t="str">
        <f t="shared" si="20"/>
        <v/>
      </c>
      <c r="M289" s="36" t="str">
        <f t="shared" si="21"/>
        <v/>
      </c>
      <c r="N289" s="37" t="str">
        <f t="shared" si="22"/>
        <v/>
      </c>
      <c r="O289" s="32" t="str">
        <f t="shared" si="37"/>
        <v/>
      </c>
      <c r="P289" s="34" t="str">
        <f t="shared" si="23"/>
        <v/>
      </c>
      <c r="Q289" s="21" t="str">
        <f t="shared" si="24"/>
        <v/>
      </c>
      <c r="R289" s="51" t="str">
        <f t="shared" si="25"/>
        <v/>
      </c>
      <c r="S289" s="17" t="str">
        <f t="shared" si="26"/>
        <v/>
      </c>
      <c r="T289" s="17" t="str">
        <f t="shared" si="27"/>
        <v/>
      </c>
      <c r="U289" s="17" t="str">
        <f t="shared" si="28"/>
        <v/>
      </c>
      <c r="V289" s="17" t="str">
        <f t="shared" si="29"/>
        <v/>
      </c>
      <c r="W289" s="17" t="str">
        <f t="shared" si="30"/>
        <v/>
      </c>
      <c r="X289" s="17" t="str">
        <f t="shared" si="31"/>
        <v/>
      </c>
      <c r="Y289" s="51" t="str">
        <f t="shared" si="32"/>
        <v/>
      </c>
      <c r="Z289" s="21" t="str">
        <f t="shared" si="33"/>
        <v/>
      </c>
      <c r="AA289" s="21" t="str">
        <f t="shared" si="38"/>
        <v/>
      </c>
      <c r="AB289" s="21" t="str">
        <f t="shared" si="39"/>
        <v/>
      </c>
      <c r="AC289" s="21" t="str">
        <f t="shared" si="40"/>
        <v/>
      </c>
      <c r="AD289" s="21" t="str">
        <f t="shared" si="41"/>
        <v/>
      </c>
      <c r="AE289" s="21" t="str">
        <f t="shared" si="34"/>
        <v/>
      </c>
      <c r="AF289" s="51" t="str">
        <f t="shared" si="35"/>
        <v/>
      </c>
    </row>
    <row r="290" spans="1:32" ht="24">
      <c r="A290" s="12" t="str">
        <f t="shared" si="44"/>
        <v>/* 22 */   [ac("", "cp0","")],</v>
      </c>
      <c r="B290" s="12">
        <f t="shared" si="42"/>
        <v>22</v>
      </c>
      <c r="C290" s="12" t="str">
        <f t="shared" si="16"/>
        <v>/* 22*/      [ac("Fa", "cp14","")],</v>
      </c>
      <c r="D290" s="13" t="str">
        <f t="shared" si="17"/>
        <v>hay letras</v>
      </c>
      <c r="E290" s="51" t="s">
        <v>1118</v>
      </c>
      <c r="F290" s="20" t="str">
        <f t="shared" si="18"/>
        <v>Fa</v>
      </c>
      <c r="G290" s="26" t="s">
        <v>1119</v>
      </c>
      <c r="H290" s="20" t="str">
        <f t="shared" si="36"/>
        <v>14</v>
      </c>
      <c r="I290" s="26" t="s">
        <v>1120</v>
      </c>
      <c r="J290" s="20" t="str">
        <f t="shared" si="19"/>
        <v/>
      </c>
      <c r="K290" s="51" t="str">
        <f t="shared" si="43"/>
        <v>")],</v>
      </c>
      <c r="L290" s="33" t="str">
        <f t="shared" si="20"/>
        <v/>
      </c>
      <c r="M290" s="38" t="str">
        <f t="shared" si="21"/>
        <v/>
      </c>
      <c r="N290" s="39" t="str">
        <f t="shared" si="22"/>
        <v/>
      </c>
      <c r="O290" s="33" t="str">
        <f t="shared" si="37"/>
        <v/>
      </c>
      <c r="P290" s="27" t="str">
        <f t="shared" si="23"/>
        <v/>
      </c>
      <c r="Q290" s="22" t="str">
        <f t="shared" si="24"/>
        <v/>
      </c>
      <c r="R290" s="51" t="str">
        <f t="shared" si="25"/>
        <v/>
      </c>
      <c r="S290" s="20" t="str">
        <f t="shared" si="26"/>
        <v/>
      </c>
      <c r="T290" s="20" t="str">
        <f t="shared" si="27"/>
        <v/>
      </c>
      <c r="U290" s="20" t="str">
        <f t="shared" si="28"/>
        <v/>
      </c>
      <c r="V290" s="20" t="str">
        <f t="shared" si="29"/>
        <v/>
      </c>
      <c r="W290" s="20" t="str">
        <f t="shared" si="30"/>
        <v/>
      </c>
      <c r="X290" s="20" t="str">
        <f t="shared" si="31"/>
        <v/>
      </c>
      <c r="Y290" s="51" t="str">
        <f t="shared" si="32"/>
        <v/>
      </c>
      <c r="Z290" s="22" t="str">
        <f t="shared" si="33"/>
        <v/>
      </c>
      <c r="AA290" s="22" t="str">
        <f t="shared" si="38"/>
        <v/>
      </c>
      <c r="AB290" s="22" t="str">
        <f t="shared" si="39"/>
        <v/>
      </c>
      <c r="AC290" s="22" t="str">
        <f t="shared" si="40"/>
        <v/>
      </c>
      <c r="AD290" s="22" t="str">
        <f t="shared" si="41"/>
        <v/>
      </c>
      <c r="AE290" s="22" t="str">
        <f t="shared" si="34"/>
        <v/>
      </c>
      <c r="AF290" s="51" t="str">
        <f t="shared" si="35"/>
        <v/>
      </c>
    </row>
    <row r="291" spans="1:32" ht="24">
      <c r="A291" s="12" t="str">
        <f t="shared" si="44"/>
        <v>/* 23 */   [ac("", "cp0","")],</v>
      </c>
      <c r="B291" s="12">
        <f t="shared" si="42"/>
        <v>23</v>
      </c>
      <c r="C291" s="12" t="str">
        <f t="shared" si="16"/>
        <v>/* 23*/      [ac("La", "cp14","7")],</v>
      </c>
      <c r="D291" s="13" t="str">
        <f t="shared" si="17"/>
        <v>hay letras</v>
      </c>
      <c r="E291" s="51" t="s">
        <v>1118</v>
      </c>
      <c r="F291" s="17" t="str">
        <f t="shared" si="18"/>
        <v>La</v>
      </c>
      <c r="G291" s="25" t="s">
        <v>1119</v>
      </c>
      <c r="H291" s="17" t="str">
        <f t="shared" si="36"/>
        <v>14</v>
      </c>
      <c r="I291" s="25" t="s">
        <v>1120</v>
      </c>
      <c r="J291" s="17">
        <f t="shared" si="19"/>
        <v>7</v>
      </c>
      <c r="K291" s="51" t="str">
        <f t="shared" si="43"/>
        <v>")],</v>
      </c>
      <c r="L291" s="32" t="str">
        <f t="shared" si="20"/>
        <v/>
      </c>
      <c r="M291" s="36" t="str">
        <f t="shared" si="21"/>
        <v/>
      </c>
      <c r="N291" s="37" t="str">
        <f t="shared" si="22"/>
        <v/>
      </c>
      <c r="O291" s="32" t="str">
        <f t="shared" si="37"/>
        <v/>
      </c>
      <c r="P291" s="34" t="str">
        <f t="shared" si="23"/>
        <v/>
      </c>
      <c r="Q291" s="21" t="str">
        <f t="shared" si="24"/>
        <v/>
      </c>
      <c r="R291" s="51" t="str">
        <f t="shared" si="25"/>
        <v/>
      </c>
      <c r="S291" s="17" t="str">
        <f t="shared" si="26"/>
        <v/>
      </c>
      <c r="T291" s="17" t="str">
        <f t="shared" si="27"/>
        <v/>
      </c>
      <c r="U291" s="17" t="str">
        <f t="shared" si="28"/>
        <v/>
      </c>
      <c r="V291" s="17" t="str">
        <f t="shared" si="29"/>
        <v/>
      </c>
      <c r="W291" s="17" t="str">
        <f t="shared" si="30"/>
        <v/>
      </c>
      <c r="X291" s="17" t="str">
        <f t="shared" si="31"/>
        <v/>
      </c>
      <c r="Y291" s="51" t="str">
        <f t="shared" si="32"/>
        <v/>
      </c>
      <c r="Z291" s="21" t="str">
        <f t="shared" si="33"/>
        <v/>
      </c>
      <c r="AA291" s="21" t="str">
        <f t="shared" si="38"/>
        <v/>
      </c>
      <c r="AB291" s="21" t="str">
        <f t="shared" si="39"/>
        <v/>
      </c>
      <c r="AC291" s="21" t="str">
        <f t="shared" si="40"/>
        <v/>
      </c>
      <c r="AD291" s="21" t="str">
        <f t="shared" si="41"/>
        <v/>
      </c>
      <c r="AE291" s="21" t="str">
        <f t="shared" si="34"/>
        <v/>
      </c>
      <c r="AF291" s="51" t="str">
        <f t="shared" si="35"/>
        <v/>
      </c>
    </row>
    <row r="292" spans="1:32" s="12" customFormat="1" ht="24">
      <c r="A292" s="12" t="str">
        <f t="shared" si="44"/>
        <v>/* 24 */   [ac("", "cp0","")],</v>
      </c>
      <c r="B292" s="12">
        <f t="shared" si="42"/>
        <v>24</v>
      </c>
      <c r="C292" s="12" t="str">
        <f t="shared" si="16"/>
        <v>/* 24*/      [ac("Re", "cp14","7")],</v>
      </c>
      <c r="D292" s="13" t="str">
        <f t="shared" si="17"/>
        <v>hay letras</v>
      </c>
      <c r="E292" s="51" t="s">
        <v>1118</v>
      </c>
      <c r="F292" s="20" t="str">
        <f t="shared" si="18"/>
        <v>Re</v>
      </c>
      <c r="G292" s="26" t="s">
        <v>1119</v>
      </c>
      <c r="H292" s="20" t="str">
        <f t="shared" si="36"/>
        <v>14</v>
      </c>
      <c r="I292" s="26" t="s">
        <v>1120</v>
      </c>
      <c r="J292" s="20">
        <f t="shared" si="19"/>
        <v>7</v>
      </c>
      <c r="K292" s="51" t="str">
        <f t="shared" si="43"/>
        <v>")],</v>
      </c>
      <c r="L292" s="33" t="str">
        <f t="shared" si="20"/>
        <v/>
      </c>
      <c r="M292" s="38" t="str">
        <f t="shared" si="21"/>
        <v/>
      </c>
      <c r="N292" s="39" t="str">
        <f t="shared" si="22"/>
        <v/>
      </c>
      <c r="O292" s="33" t="str">
        <f t="shared" si="37"/>
        <v/>
      </c>
      <c r="P292" s="27" t="str">
        <f t="shared" si="23"/>
        <v/>
      </c>
      <c r="Q292" s="22" t="str">
        <f t="shared" si="24"/>
        <v/>
      </c>
      <c r="R292" s="51" t="str">
        <f t="shared" si="25"/>
        <v/>
      </c>
      <c r="S292" s="20" t="str">
        <f t="shared" si="26"/>
        <v/>
      </c>
      <c r="T292" s="20" t="str">
        <f t="shared" si="27"/>
        <v/>
      </c>
      <c r="U292" s="20" t="str">
        <f t="shared" si="28"/>
        <v/>
      </c>
      <c r="V292" s="20" t="str">
        <f t="shared" si="29"/>
        <v/>
      </c>
      <c r="W292" s="20" t="str">
        <f t="shared" si="30"/>
        <v/>
      </c>
      <c r="X292" s="20" t="str">
        <f t="shared" si="31"/>
        <v/>
      </c>
      <c r="Y292" s="51" t="str">
        <f t="shared" si="32"/>
        <v/>
      </c>
      <c r="Z292" s="22" t="str">
        <f t="shared" si="33"/>
        <v/>
      </c>
      <c r="AA292" s="22" t="str">
        <f t="shared" si="38"/>
        <v/>
      </c>
      <c r="AB292" s="22" t="str">
        <f t="shared" si="39"/>
        <v/>
      </c>
      <c r="AC292" s="22" t="str">
        <f t="shared" si="40"/>
        <v/>
      </c>
      <c r="AD292" s="22" t="str">
        <f t="shared" si="41"/>
        <v/>
      </c>
      <c r="AE292" s="22" t="str">
        <f t="shared" si="34"/>
        <v/>
      </c>
      <c r="AF292" s="51" t="str">
        <f t="shared" si="35"/>
        <v/>
      </c>
    </row>
    <row r="293" spans="1:32" ht="24">
      <c r="A293" s="12" t="str">
        <f t="shared" si="44"/>
        <v>/* 25 */   [ac("", "cp0","")],</v>
      </c>
      <c r="B293" s="12">
        <f t="shared" si="42"/>
        <v>25</v>
      </c>
      <c r="C293" s="12" t="str">
        <f t="shared" si="16"/>
        <v>/* 25*/      [ac("Sol", "cp14","7")],</v>
      </c>
      <c r="D293" s="13" t="str">
        <f t="shared" si="17"/>
        <v>hay letras</v>
      </c>
      <c r="E293" s="51" t="s">
        <v>1118</v>
      </c>
      <c r="F293" s="17" t="str">
        <f t="shared" si="18"/>
        <v>Sol</v>
      </c>
      <c r="G293" s="25" t="s">
        <v>1119</v>
      </c>
      <c r="H293" s="17" t="str">
        <f t="shared" si="36"/>
        <v>14</v>
      </c>
      <c r="I293" s="25" t="s">
        <v>1120</v>
      </c>
      <c r="J293" s="17">
        <f t="shared" si="19"/>
        <v>7</v>
      </c>
      <c r="K293" s="51" t="str">
        <f t="shared" si="43"/>
        <v>")],</v>
      </c>
      <c r="L293" s="32" t="str">
        <f t="shared" si="20"/>
        <v/>
      </c>
      <c r="M293" s="36" t="str">
        <f t="shared" si="21"/>
        <v/>
      </c>
      <c r="N293" s="37" t="str">
        <f t="shared" si="22"/>
        <v/>
      </c>
      <c r="O293" s="32" t="str">
        <f t="shared" si="37"/>
        <v/>
      </c>
      <c r="P293" s="34" t="str">
        <f t="shared" si="23"/>
        <v/>
      </c>
      <c r="Q293" s="21" t="str">
        <f t="shared" si="24"/>
        <v/>
      </c>
      <c r="R293" s="51" t="str">
        <f t="shared" si="25"/>
        <v/>
      </c>
      <c r="S293" s="17" t="str">
        <f t="shared" si="26"/>
        <v/>
      </c>
      <c r="T293" s="17" t="str">
        <f t="shared" si="27"/>
        <v/>
      </c>
      <c r="U293" s="17" t="str">
        <f t="shared" si="28"/>
        <v/>
      </c>
      <c r="V293" s="17" t="str">
        <f t="shared" si="29"/>
        <v/>
      </c>
      <c r="W293" s="17" t="str">
        <f t="shared" si="30"/>
        <v/>
      </c>
      <c r="X293" s="17" t="str">
        <f t="shared" si="31"/>
        <v/>
      </c>
      <c r="Y293" s="51" t="str">
        <f t="shared" si="32"/>
        <v/>
      </c>
      <c r="Z293" s="21" t="str">
        <f t="shared" si="33"/>
        <v/>
      </c>
      <c r="AA293" s="21" t="str">
        <f t="shared" si="38"/>
        <v/>
      </c>
      <c r="AB293" s="21" t="str">
        <f t="shared" si="39"/>
        <v/>
      </c>
      <c r="AC293" s="21" t="str">
        <f t="shared" si="40"/>
        <v/>
      </c>
      <c r="AD293" s="21" t="str">
        <f t="shared" si="41"/>
        <v/>
      </c>
      <c r="AE293" s="21" t="str">
        <f t="shared" si="34"/>
        <v/>
      </c>
      <c r="AF293" s="51" t="str">
        <f t="shared" si="35"/>
        <v/>
      </c>
    </row>
    <row r="294" spans="1:32" ht="24">
      <c r="A294" s="12" t="str">
        <f t="shared" si="44"/>
        <v>/* 26 */   [ac("", "cp0","")],</v>
      </c>
      <c r="B294" s="12">
        <f t="shared" si="42"/>
        <v>26</v>
      </c>
      <c r="C294" s="12" t="str">
        <f t="shared" si="16"/>
        <v>/* 26*/      [ac("Do", "cp14","7")],</v>
      </c>
      <c r="D294" s="13" t="str">
        <f t="shared" si="17"/>
        <v>hay letras</v>
      </c>
      <c r="E294" s="51" t="s">
        <v>1118</v>
      </c>
      <c r="F294" s="20" t="str">
        <f t="shared" si="18"/>
        <v>Do</v>
      </c>
      <c r="G294" s="26" t="s">
        <v>1119</v>
      </c>
      <c r="H294" s="20" t="str">
        <f t="shared" si="36"/>
        <v>14</v>
      </c>
      <c r="I294" s="26" t="s">
        <v>1120</v>
      </c>
      <c r="J294" s="20">
        <f t="shared" si="19"/>
        <v>7</v>
      </c>
      <c r="K294" s="51" t="str">
        <f t="shared" si="43"/>
        <v>")],</v>
      </c>
      <c r="L294" s="33" t="str">
        <f t="shared" si="20"/>
        <v/>
      </c>
      <c r="M294" s="38" t="str">
        <f t="shared" si="21"/>
        <v/>
      </c>
      <c r="N294" s="39" t="str">
        <f t="shared" si="22"/>
        <v/>
      </c>
      <c r="O294" s="33" t="str">
        <f t="shared" si="37"/>
        <v/>
      </c>
      <c r="P294" s="27" t="str">
        <f t="shared" si="23"/>
        <v/>
      </c>
      <c r="Q294" s="22" t="str">
        <f t="shared" si="24"/>
        <v/>
      </c>
      <c r="R294" s="51" t="str">
        <f t="shared" si="25"/>
        <v/>
      </c>
      <c r="S294" s="20" t="str">
        <f t="shared" si="26"/>
        <v/>
      </c>
      <c r="T294" s="20" t="str">
        <f t="shared" si="27"/>
        <v/>
      </c>
      <c r="U294" s="20" t="str">
        <f t="shared" si="28"/>
        <v/>
      </c>
      <c r="V294" s="20" t="str">
        <f t="shared" si="29"/>
        <v/>
      </c>
      <c r="W294" s="20" t="str">
        <f t="shared" si="30"/>
        <v/>
      </c>
      <c r="X294" s="20" t="str">
        <f t="shared" si="31"/>
        <v/>
      </c>
      <c r="Y294" s="51" t="str">
        <f t="shared" si="32"/>
        <v/>
      </c>
      <c r="Z294" s="22" t="str">
        <f t="shared" si="33"/>
        <v/>
      </c>
      <c r="AA294" s="22" t="str">
        <f t="shared" si="38"/>
        <v/>
      </c>
      <c r="AB294" s="22" t="str">
        <f t="shared" si="39"/>
        <v/>
      </c>
      <c r="AC294" s="22" t="str">
        <f t="shared" si="40"/>
        <v/>
      </c>
      <c r="AD294" s="22" t="str">
        <f t="shared" si="41"/>
        <v/>
      </c>
      <c r="AE294" s="22" t="str">
        <f t="shared" si="34"/>
        <v/>
      </c>
      <c r="AF294" s="51" t="str">
        <f t="shared" si="35"/>
        <v/>
      </c>
    </row>
    <row r="295" spans="1:32" ht="24">
      <c r="A295" s="12" t="str">
        <f t="shared" si="44"/>
        <v>/* 27 */   [ac("", "cp0","")],</v>
      </c>
      <c r="B295" s="12">
        <f t="shared" si="42"/>
        <v>27</v>
      </c>
      <c r="C295" s="12" t="str">
        <f t="shared" si="16"/>
        <v>/* 27 */   [ac("", "cp0","")],</v>
      </c>
      <c r="D295" s="13" t="str">
        <f t="shared" si="17"/>
        <v>hay letras</v>
      </c>
      <c r="E295" s="51" t="s">
        <v>1118</v>
      </c>
      <c r="F295" s="17" t="str">
        <f t="shared" si="18"/>
        <v/>
      </c>
      <c r="G295" s="25" t="s">
        <v>1119</v>
      </c>
      <c r="H295" s="17" t="str">
        <f t="shared" si="36"/>
        <v/>
      </c>
      <c r="I295" s="25" t="s">
        <v>1120</v>
      </c>
      <c r="J295" s="17" t="str">
        <f t="shared" si="19"/>
        <v/>
      </c>
      <c r="K295" s="51" t="str">
        <f t="shared" si="43"/>
        <v/>
      </c>
      <c r="L295" s="32" t="str">
        <f t="shared" si="20"/>
        <v/>
      </c>
      <c r="M295" s="36" t="str">
        <f t="shared" si="21"/>
        <v/>
      </c>
      <c r="N295" s="37" t="str">
        <f t="shared" si="22"/>
        <v/>
      </c>
      <c r="O295" s="32" t="str">
        <f t="shared" si="37"/>
        <v/>
      </c>
      <c r="P295" s="34" t="str">
        <f t="shared" si="23"/>
        <v/>
      </c>
      <c r="Q295" s="21" t="str">
        <f t="shared" si="24"/>
        <v/>
      </c>
      <c r="R295" s="51" t="str">
        <f t="shared" si="25"/>
        <v/>
      </c>
      <c r="S295" s="17" t="str">
        <f t="shared" si="26"/>
        <v/>
      </c>
      <c r="T295" s="17" t="str">
        <f t="shared" si="27"/>
        <v/>
      </c>
      <c r="U295" s="17" t="str">
        <f t="shared" si="28"/>
        <v/>
      </c>
      <c r="V295" s="17" t="str">
        <f t="shared" si="29"/>
        <v/>
      </c>
      <c r="W295" s="17" t="str">
        <f t="shared" si="30"/>
        <v/>
      </c>
      <c r="X295" s="17" t="str">
        <f t="shared" si="31"/>
        <v/>
      </c>
      <c r="Y295" s="51" t="str">
        <f t="shared" si="32"/>
        <v/>
      </c>
      <c r="Z295" s="21" t="str">
        <f t="shared" si="33"/>
        <v/>
      </c>
      <c r="AA295" s="21" t="str">
        <f t="shared" si="38"/>
        <v/>
      </c>
      <c r="AB295" s="21" t="str">
        <f t="shared" si="39"/>
        <v/>
      </c>
      <c r="AC295" s="21" t="str">
        <f t="shared" si="40"/>
        <v/>
      </c>
      <c r="AD295" s="21" t="str">
        <f t="shared" si="41"/>
        <v/>
      </c>
      <c r="AE295" s="21" t="str">
        <f t="shared" si="34"/>
        <v/>
      </c>
      <c r="AF295" s="51" t="str">
        <f t="shared" si="35"/>
        <v/>
      </c>
    </row>
    <row r="296" spans="1:32" ht="24">
      <c r="A296" s="12" t="str">
        <f t="shared" si="44"/>
        <v>/* 28 */   [ac("", "cp0","")],</v>
      </c>
      <c r="B296" s="12">
        <f t="shared" si="42"/>
        <v>28</v>
      </c>
      <c r="C296" s="12" t="str">
        <f t="shared" si="16"/>
        <v>/* 28 */   [ac("", "cp0","")],</v>
      </c>
      <c r="D296" s="13" t="str">
        <f t="shared" si="17"/>
        <v>hay letras</v>
      </c>
      <c r="E296" s="51" t="s">
        <v>1118</v>
      </c>
      <c r="F296" s="20" t="str">
        <f t="shared" si="18"/>
        <v/>
      </c>
      <c r="G296" s="26" t="s">
        <v>1119</v>
      </c>
      <c r="H296" s="20" t="str">
        <f t="shared" si="36"/>
        <v/>
      </c>
      <c r="I296" s="26" t="s">
        <v>1120</v>
      </c>
      <c r="J296" s="20" t="str">
        <f t="shared" si="19"/>
        <v/>
      </c>
      <c r="K296" s="51" t="str">
        <f t="shared" si="43"/>
        <v/>
      </c>
      <c r="L296" s="33" t="str">
        <f t="shared" si="20"/>
        <v/>
      </c>
      <c r="M296" s="38" t="str">
        <f t="shared" si="21"/>
        <v/>
      </c>
      <c r="N296" s="39" t="str">
        <f t="shared" si="22"/>
        <v/>
      </c>
      <c r="O296" s="33" t="str">
        <f t="shared" si="37"/>
        <v/>
      </c>
      <c r="P296" s="27" t="str">
        <f t="shared" si="23"/>
        <v/>
      </c>
      <c r="Q296" s="22" t="str">
        <f t="shared" si="24"/>
        <v/>
      </c>
      <c r="R296" s="51" t="str">
        <f t="shared" si="25"/>
        <v/>
      </c>
      <c r="S296" s="20" t="str">
        <f t="shared" si="26"/>
        <v/>
      </c>
      <c r="T296" s="20" t="str">
        <f t="shared" si="27"/>
        <v/>
      </c>
      <c r="U296" s="20" t="str">
        <f t="shared" si="28"/>
        <v/>
      </c>
      <c r="V296" s="20" t="str">
        <f t="shared" si="29"/>
        <v/>
      </c>
      <c r="W296" s="20" t="str">
        <f t="shared" si="30"/>
        <v/>
      </c>
      <c r="X296" s="20" t="str">
        <f t="shared" si="31"/>
        <v/>
      </c>
      <c r="Y296" s="51" t="str">
        <f t="shared" si="32"/>
        <v/>
      </c>
      <c r="Z296" s="22" t="str">
        <f t="shared" si="33"/>
        <v/>
      </c>
      <c r="AA296" s="22" t="str">
        <f t="shared" si="38"/>
        <v/>
      </c>
      <c r="AB296" s="22" t="str">
        <f t="shared" si="39"/>
        <v/>
      </c>
      <c r="AC296" s="22" t="str">
        <f t="shared" si="40"/>
        <v/>
      </c>
      <c r="AD296" s="22" t="str">
        <f t="shared" si="41"/>
        <v/>
      </c>
      <c r="AE296" s="22" t="str">
        <f t="shared" si="34"/>
        <v/>
      </c>
      <c r="AF296" s="51" t="str">
        <f t="shared" si="35"/>
        <v/>
      </c>
    </row>
    <row r="297" spans="1:32" ht="24">
      <c r="A297" s="12" t="str">
        <f t="shared" si="44"/>
        <v>/* 29 */   [ac("", "cp0","")],</v>
      </c>
      <c r="B297" s="12">
        <f t="shared" si="42"/>
        <v>29</v>
      </c>
      <c r="C297" s="12" t="str">
        <f t="shared" si="16"/>
        <v>/* 29 */   [ac("", "cp0","")],</v>
      </c>
      <c r="D297" s="13" t="str">
        <f t="shared" si="17"/>
        <v>hay letras</v>
      </c>
      <c r="E297" s="51" t="s">
        <v>1118</v>
      </c>
      <c r="F297" s="17" t="str">
        <f t="shared" si="18"/>
        <v/>
      </c>
      <c r="G297" s="25" t="s">
        <v>1119</v>
      </c>
      <c r="H297" s="17" t="str">
        <f t="shared" si="36"/>
        <v/>
      </c>
      <c r="I297" s="25" t="s">
        <v>1120</v>
      </c>
      <c r="J297" s="17" t="str">
        <f t="shared" si="19"/>
        <v/>
      </c>
      <c r="K297" s="51" t="str">
        <f t="shared" si="43"/>
        <v/>
      </c>
      <c r="L297" s="32" t="str">
        <f t="shared" si="20"/>
        <v/>
      </c>
      <c r="M297" s="36" t="str">
        <f t="shared" si="21"/>
        <v/>
      </c>
      <c r="N297" s="37" t="str">
        <f t="shared" si="22"/>
        <v/>
      </c>
      <c r="O297" s="32" t="str">
        <f t="shared" si="37"/>
        <v/>
      </c>
      <c r="P297" s="34" t="str">
        <f t="shared" si="23"/>
        <v/>
      </c>
      <c r="Q297" s="21" t="str">
        <f t="shared" si="24"/>
        <v/>
      </c>
      <c r="R297" s="51" t="str">
        <f t="shared" si="25"/>
        <v/>
      </c>
      <c r="S297" s="17" t="str">
        <f t="shared" si="26"/>
        <v/>
      </c>
      <c r="T297" s="17" t="str">
        <f t="shared" si="27"/>
        <v/>
      </c>
      <c r="U297" s="17" t="str">
        <f t="shared" si="28"/>
        <v/>
      </c>
      <c r="V297" s="17" t="str">
        <f t="shared" si="29"/>
        <v/>
      </c>
      <c r="W297" s="17" t="str">
        <f t="shared" si="30"/>
        <v/>
      </c>
      <c r="X297" s="17" t="str">
        <f t="shared" si="31"/>
        <v/>
      </c>
      <c r="Y297" s="51" t="str">
        <f t="shared" si="32"/>
        <v/>
      </c>
      <c r="Z297" s="21" t="str">
        <f t="shared" si="33"/>
        <v/>
      </c>
      <c r="AA297" s="21" t="str">
        <f t="shared" si="38"/>
        <v/>
      </c>
      <c r="AB297" s="21" t="str">
        <f t="shared" si="39"/>
        <v/>
      </c>
      <c r="AC297" s="21" t="str">
        <f t="shared" si="40"/>
        <v/>
      </c>
      <c r="AD297" s="21" t="str">
        <f t="shared" si="41"/>
        <v/>
      </c>
      <c r="AE297" s="21" t="str">
        <f t="shared" si="34"/>
        <v/>
      </c>
      <c r="AF297" s="51" t="str">
        <f t="shared" si="35"/>
        <v/>
      </c>
    </row>
    <row r="298" spans="1:32" ht="24">
      <c r="A298" s="12" t="str">
        <f t="shared" si="44"/>
        <v>/* 30 */   [ac("", "cp0","")],</v>
      </c>
      <c r="B298" s="12">
        <f t="shared" si="42"/>
        <v>30</v>
      </c>
      <c r="C298" s="12" t="str">
        <f t="shared" si="16"/>
        <v>/* 30 */   [ac("", "cp0","")],</v>
      </c>
      <c r="D298" s="13" t="str">
        <f t="shared" si="17"/>
        <v>hay letras</v>
      </c>
      <c r="E298" s="51" t="s">
        <v>1118</v>
      </c>
      <c r="F298" s="20" t="str">
        <f t="shared" si="18"/>
        <v/>
      </c>
      <c r="G298" s="26" t="s">
        <v>1119</v>
      </c>
      <c r="H298" s="20" t="str">
        <f t="shared" si="36"/>
        <v/>
      </c>
      <c r="I298" s="26" t="s">
        <v>1120</v>
      </c>
      <c r="J298" s="20" t="str">
        <f t="shared" si="19"/>
        <v/>
      </c>
      <c r="K298" s="51" t="str">
        <f t="shared" si="43"/>
        <v/>
      </c>
      <c r="L298" s="33" t="str">
        <f t="shared" si="20"/>
        <v/>
      </c>
      <c r="M298" s="38" t="str">
        <f t="shared" si="21"/>
        <v/>
      </c>
      <c r="N298" s="39" t="str">
        <f t="shared" si="22"/>
        <v/>
      </c>
      <c r="O298" s="33" t="str">
        <f t="shared" si="37"/>
        <v/>
      </c>
      <c r="P298" s="27" t="str">
        <f t="shared" si="23"/>
        <v/>
      </c>
      <c r="Q298" s="22" t="str">
        <f t="shared" si="24"/>
        <v/>
      </c>
      <c r="R298" s="51" t="str">
        <f t="shared" si="25"/>
        <v/>
      </c>
      <c r="S298" s="20" t="str">
        <f t="shared" si="26"/>
        <v/>
      </c>
      <c r="T298" s="20" t="str">
        <f t="shared" si="27"/>
        <v/>
      </c>
      <c r="U298" s="20" t="str">
        <f t="shared" si="28"/>
        <v/>
      </c>
      <c r="V298" s="20" t="str">
        <f t="shared" si="29"/>
        <v/>
      </c>
      <c r="W298" s="20" t="str">
        <f t="shared" si="30"/>
        <v/>
      </c>
      <c r="X298" s="20" t="str">
        <f t="shared" si="31"/>
        <v/>
      </c>
      <c r="Y298" s="51" t="str">
        <f t="shared" si="32"/>
        <v/>
      </c>
      <c r="Z298" s="22" t="str">
        <f t="shared" si="33"/>
        <v/>
      </c>
      <c r="AA298" s="22" t="str">
        <f t="shared" si="38"/>
        <v/>
      </c>
      <c r="AB298" s="22" t="str">
        <f t="shared" si="39"/>
        <v/>
      </c>
      <c r="AC298" s="22" t="str">
        <f t="shared" si="40"/>
        <v/>
      </c>
      <c r="AD298" s="22" t="str">
        <f t="shared" si="41"/>
        <v/>
      </c>
      <c r="AE298" s="22" t="str">
        <f t="shared" si="34"/>
        <v/>
      </c>
      <c r="AF298" s="51" t="str">
        <f t="shared" si="35"/>
        <v/>
      </c>
    </row>
    <row r="299" spans="1:32" s="12" customFormat="1" ht="24">
      <c r="A299" s="12" t="str">
        <f t="shared" si="44"/>
        <v>/* 31 */   [ac("", "cp0","")],</v>
      </c>
      <c r="B299" s="12">
        <f t="shared" si="42"/>
        <v>31</v>
      </c>
      <c r="C299" s="12" t="str">
        <f t="shared" si="16"/>
        <v>/* 31 */   [ac("", "cp0","")],</v>
      </c>
      <c r="D299" s="13" t="str">
        <f t="shared" si="17"/>
        <v>hay letras</v>
      </c>
      <c r="E299" s="51" t="s">
        <v>1118</v>
      </c>
      <c r="F299" s="17" t="str">
        <f t="shared" si="18"/>
        <v/>
      </c>
      <c r="G299" s="25" t="s">
        <v>1119</v>
      </c>
      <c r="H299" s="17" t="str">
        <f t="shared" si="36"/>
        <v/>
      </c>
      <c r="I299" s="25" t="s">
        <v>1120</v>
      </c>
      <c r="J299" s="17" t="str">
        <f t="shared" si="19"/>
        <v/>
      </c>
      <c r="K299" s="51" t="str">
        <f t="shared" si="43"/>
        <v/>
      </c>
      <c r="L299" s="32" t="str">
        <f t="shared" si="20"/>
        <v/>
      </c>
      <c r="M299" s="36" t="str">
        <f t="shared" si="21"/>
        <v/>
      </c>
      <c r="N299" s="37" t="str">
        <f t="shared" si="22"/>
        <v/>
      </c>
      <c r="O299" s="32" t="str">
        <f t="shared" si="37"/>
        <v/>
      </c>
      <c r="P299" s="34" t="str">
        <f t="shared" si="23"/>
        <v/>
      </c>
      <c r="Q299" s="21" t="str">
        <f t="shared" si="24"/>
        <v/>
      </c>
      <c r="R299" s="51" t="str">
        <f t="shared" si="25"/>
        <v/>
      </c>
      <c r="S299" s="17" t="str">
        <f t="shared" si="26"/>
        <v/>
      </c>
      <c r="T299" s="17" t="str">
        <f t="shared" si="27"/>
        <v/>
      </c>
      <c r="U299" s="17" t="str">
        <f t="shared" si="28"/>
        <v/>
      </c>
      <c r="V299" s="17" t="str">
        <f t="shared" si="29"/>
        <v/>
      </c>
      <c r="W299" s="17" t="str">
        <f t="shared" si="30"/>
        <v/>
      </c>
      <c r="X299" s="17" t="str">
        <f t="shared" si="31"/>
        <v/>
      </c>
      <c r="Y299" s="51" t="str">
        <f t="shared" si="32"/>
        <v/>
      </c>
      <c r="Z299" s="21" t="str">
        <f t="shared" si="33"/>
        <v/>
      </c>
      <c r="AA299" s="21" t="str">
        <f t="shared" si="38"/>
        <v/>
      </c>
      <c r="AB299" s="21" t="str">
        <f t="shared" si="39"/>
        <v/>
      </c>
      <c r="AC299" s="21" t="str">
        <f t="shared" si="40"/>
        <v/>
      </c>
      <c r="AD299" s="21" t="str">
        <f t="shared" si="41"/>
        <v/>
      </c>
      <c r="AE299" s="21" t="str">
        <f t="shared" si="34"/>
        <v/>
      </c>
      <c r="AF299" s="51" t="str">
        <f t="shared" si="35"/>
        <v/>
      </c>
    </row>
    <row r="300" spans="1:32" s="12" customFormat="1" ht="24">
      <c r="A300" s="12" t="str">
        <f t="shared" si="44"/>
        <v>/* 32 */   [ac("", "cp0","")],</v>
      </c>
      <c r="B300" s="12">
        <f t="shared" si="42"/>
        <v>32</v>
      </c>
      <c r="C300" s="12" t="str">
        <f t="shared" si="16"/>
        <v>/* 32 */   [ac("", "cp0","")],</v>
      </c>
      <c r="D300" s="13" t="str">
        <f t="shared" si="17"/>
        <v>hay letras</v>
      </c>
      <c r="E300" s="51" t="s">
        <v>1118</v>
      </c>
      <c r="F300" s="20" t="str">
        <f t="shared" si="18"/>
        <v/>
      </c>
      <c r="G300" s="26" t="s">
        <v>1119</v>
      </c>
      <c r="H300" s="20" t="str">
        <f t="shared" si="36"/>
        <v/>
      </c>
      <c r="I300" s="26" t="s">
        <v>1120</v>
      </c>
      <c r="J300" s="20" t="str">
        <f t="shared" si="19"/>
        <v/>
      </c>
      <c r="K300" s="51" t="str">
        <f t="shared" si="43"/>
        <v/>
      </c>
      <c r="L300" s="33" t="str">
        <f t="shared" si="20"/>
        <v/>
      </c>
      <c r="M300" s="38" t="str">
        <f t="shared" si="21"/>
        <v/>
      </c>
      <c r="N300" s="39" t="str">
        <f t="shared" si="22"/>
        <v/>
      </c>
      <c r="O300" s="33" t="str">
        <f t="shared" si="37"/>
        <v/>
      </c>
      <c r="P300" s="27" t="str">
        <f t="shared" si="23"/>
        <v/>
      </c>
      <c r="Q300" s="22" t="str">
        <f t="shared" si="24"/>
        <v/>
      </c>
      <c r="R300" s="51" t="str">
        <f t="shared" si="25"/>
        <v/>
      </c>
      <c r="S300" s="20" t="str">
        <f t="shared" si="26"/>
        <v/>
      </c>
      <c r="T300" s="20" t="str">
        <f t="shared" si="27"/>
        <v/>
      </c>
      <c r="U300" s="20" t="str">
        <f t="shared" si="28"/>
        <v/>
      </c>
      <c r="V300" s="20" t="str">
        <f t="shared" si="29"/>
        <v/>
      </c>
      <c r="W300" s="20" t="str">
        <f t="shared" si="30"/>
        <v/>
      </c>
      <c r="X300" s="20" t="str">
        <f t="shared" si="31"/>
        <v/>
      </c>
      <c r="Y300" s="51" t="str">
        <f t="shared" si="32"/>
        <v/>
      </c>
      <c r="Z300" s="22" t="str">
        <f t="shared" si="33"/>
        <v/>
      </c>
      <c r="AA300" s="22" t="str">
        <f t="shared" si="38"/>
        <v/>
      </c>
      <c r="AB300" s="22" t="str">
        <f t="shared" si="39"/>
        <v/>
      </c>
      <c r="AC300" s="22" t="str">
        <f t="shared" si="40"/>
        <v/>
      </c>
      <c r="AD300" s="22" t="str">
        <f t="shared" si="41"/>
        <v/>
      </c>
      <c r="AE300" s="22" t="str">
        <f t="shared" si="34"/>
        <v/>
      </c>
      <c r="AF300" s="51" t="str">
        <f t="shared" si="35"/>
        <v/>
      </c>
    </row>
    <row r="301" spans="1:32" s="12" customFormat="1" ht="24">
      <c r="A301" s="12" t="str">
        <f t="shared" si="44"/>
        <v>/* 33 */   [ac("", "cp0","")],</v>
      </c>
      <c r="B301" s="12">
        <f t="shared" si="42"/>
        <v>33</v>
      </c>
      <c r="C301" s="12" t="str">
        <f t="shared" si="16"/>
        <v>/* 33 */   [ac("", "cp0","")],</v>
      </c>
      <c r="D301" s="13" t="str">
        <f t="shared" si="17"/>
        <v>hay letras</v>
      </c>
      <c r="E301" s="51" t="s">
        <v>1118</v>
      </c>
      <c r="F301" s="17" t="str">
        <f t="shared" si="18"/>
        <v/>
      </c>
      <c r="G301" s="25" t="s">
        <v>1119</v>
      </c>
      <c r="H301" s="17" t="str">
        <f t="shared" si="36"/>
        <v/>
      </c>
      <c r="I301" s="25" t="s">
        <v>1120</v>
      </c>
      <c r="J301" s="17" t="str">
        <f t="shared" si="19"/>
        <v/>
      </c>
      <c r="K301" s="51" t="str">
        <f t="shared" si="43"/>
        <v/>
      </c>
      <c r="L301" s="32" t="str">
        <f t="shared" si="20"/>
        <v/>
      </c>
      <c r="M301" s="36" t="str">
        <f t="shared" si="21"/>
        <v/>
      </c>
      <c r="N301" s="37" t="str">
        <f t="shared" si="22"/>
        <v/>
      </c>
      <c r="O301" s="32" t="str">
        <f t="shared" si="37"/>
        <v/>
      </c>
      <c r="P301" s="34" t="str">
        <f t="shared" si="23"/>
        <v/>
      </c>
      <c r="Q301" s="21" t="str">
        <f t="shared" si="24"/>
        <v/>
      </c>
      <c r="R301" s="51" t="str">
        <f t="shared" si="25"/>
        <v/>
      </c>
      <c r="S301" s="17" t="str">
        <f t="shared" si="26"/>
        <v/>
      </c>
      <c r="T301" s="17" t="str">
        <f t="shared" si="27"/>
        <v/>
      </c>
      <c r="U301" s="17" t="str">
        <f t="shared" si="28"/>
        <v/>
      </c>
      <c r="V301" s="17" t="str">
        <f t="shared" si="29"/>
        <v/>
      </c>
      <c r="W301" s="17" t="str">
        <f t="shared" si="30"/>
        <v/>
      </c>
      <c r="X301" s="17" t="str">
        <f t="shared" si="31"/>
        <v/>
      </c>
      <c r="Y301" s="51" t="str">
        <f t="shared" si="32"/>
        <v/>
      </c>
      <c r="Z301" s="21" t="str">
        <f t="shared" si="33"/>
        <v/>
      </c>
      <c r="AA301" s="21" t="str">
        <f t="shared" si="38"/>
        <v/>
      </c>
      <c r="AB301" s="21" t="str">
        <f t="shared" si="39"/>
        <v/>
      </c>
      <c r="AC301" s="21" t="str">
        <f t="shared" si="40"/>
        <v/>
      </c>
      <c r="AD301" s="21" t="str">
        <f t="shared" si="41"/>
        <v/>
      </c>
      <c r="AE301" s="21" t="str">
        <f t="shared" si="34"/>
        <v/>
      </c>
      <c r="AF301" s="51" t="str">
        <f t="shared" si="35"/>
        <v/>
      </c>
    </row>
    <row r="302" spans="1:32" s="12" customFormat="1" ht="24">
      <c r="A302" s="12" t="str">
        <f t="shared" si="44"/>
        <v>/* 34 */   [ac("", "cp0","")],</v>
      </c>
      <c r="B302" s="12">
        <f t="shared" si="42"/>
        <v>34</v>
      </c>
      <c r="C302" s="12" t="str">
        <f t="shared" si="16"/>
        <v>/* 34*/      [ac("Do", "cp14","7")],</v>
      </c>
      <c r="D302" s="13" t="str">
        <f t="shared" si="17"/>
        <v>hay letras</v>
      </c>
      <c r="E302" s="51" t="s">
        <v>1118</v>
      </c>
      <c r="F302" s="20" t="str">
        <f t="shared" si="18"/>
        <v>Do</v>
      </c>
      <c r="G302" s="26" t="s">
        <v>1119</v>
      </c>
      <c r="H302" s="20" t="str">
        <f t="shared" si="36"/>
        <v>14</v>
      </c>
      <c r="I302" s="26" t="s">
        <v>1120</v>
      </c>
      <c r="J302" s="20">
        <f t="shared" si="19"/>
        <v>7</v>
      </c>
      <c r="K302" s="51" t="str">
        <f t="shared" si="43"/>
        <v>")],</v>
      </c>
      <c r="L302" s="33" t="str">
        <f t="shared" si="20"/>
        <v/>
      </c>
      <c r="M302" s="38" t="str">
        <f t="shared" si="21"/>
        <v/>
      </c>
      <c r="N302" s="39" t="str">
        <f t="shared" si="22"/>
        <v/>
      </c>
      <c r="O302" s="33" t="str">
        <f t="shared" si="37"/>
        <v/>
      </c>
      <c r="P302" s="27" t="str">
        <f t="shared" si="23"/>
        <v/>
      </c>
      <c r="Q302" s="22" t="str">
        <f t="shared" si="24"/>
        <v/>
      </c>
      <c r="R302" s="51" t="str">
        <f t="shared" si="25"/>
        <v/>
      </c>
      <c r="S302" s="20" t="str">
        <f t="shared" si="26"/>
        <v/>
      </c>
      <c r="T302" s="20" t="str">
        <f t="shared" si="27"/>
        <v/>
      </c>
      <c r="U302" s="20" t="str">
        <f t="shared" si="28"/>
        <v/>
      </c>
      <c r="V302" s="20" t="str">
        <f t="shared" si="29"/>
        <v/>
      </c>
      <c r="W302" s="20" t="str">
        <f t="shared" si="30"/>
        <v/>
      </c>
      <c r="X302" s="20" t="str">
        <f t="shared" si="31"/>
        <v/>
      </c>
      <c r="Y302" s="51" t="str">
        <f t="shared" si="32"/>
        <v/>
      </c>
      <c r="Z302" s="22" t="str">
        <f t="shared" si="33"/>
        <v/>
      </c>
      <c r="AA302" s="22" t="str">
        <f t="shared" si="38"/>
        <v/>
      </c>
      <c r="AB302" s="22" t="str">
        <f t="shared" si="39"/>
        <v/>
      </c>
      <c r="AC302" s="22" t="str">
        <f t="shared" si="40"/>
        <v/>
      </c>
      <c r="AD302" s="22" t="str">
        <f t="shared" si="41"/>
        <v/>
      </c>
      <c r="AE302" s="22" t="str">
        <f t="shared" si="34"/>
        <v/>
      </c>
      <c r="AF302" s="51" t="str">
        <f t="shared" si="35"/>
        <v/>
      </c>
    </row>
    <row r="303" spans="1:32" s="12" customFormat="1" ht="24">
      <c r="A303" s="12" t="str">
        <f t="shared" si="44"/>
        <v>/* 35 */   [ac("", "cp0","")],</v>
      </c>
      <c r="B303" s="12">
        <f t="shared" si="42"/>
        <v>35</v>
      </c>
      <c r="C303" s="12" t="str">
        <f t="shared" si="16"/>
        <v>/* 35 */   [ac("", "cp0","")],</v>
      </c>
      <c r="D303" s="13" t="str">
        <f t="shared" si="17"/>
        <v>hay letras</v>
      </c>
      <c r="E303" s="51" t="s">
        <v>1118</v>
      </c>
      <c r="F303" s="17" t="str">
        <f t="shared" si="18"/>
        <v/>
      </c>
      <c r="G303" s="25" t="s">
        <v>1119</v>
      </c>
      <c r="H303" s="17" t="str">
        <f t="shared" si="36"/>
        <v/>
      </c>
      <c r="I303" s="25" t="s">
        <v>1120</v>
      </c>
      <c r="J303" s="17" t="str">
        <f t="shared" si="19"/>
        <v/>
      </c>
      <c r="K303" s="51" t="str">
        <f t="shared" si="43"/>
        <v/>
      </c>
      <c r="L303" s="32" t="str">
        <f t="shared" si="20"/>
        <v/>
      </c>
      <c r="M303" s="36" t="str">
        <f t="shared" si="21"/>
        <v/>
      </c>
      <c r="N303" s="37" t="str">
        <f t="shared" si="22"/>
        <v/>
      </c>
      <c r="O303" s="32" t="str">
        <f t="shared" si="37"/>
        <v/>
      </c>
      <c r="P303" s="34" t="str">
        <f t="shared" si="23"/>
        <v/>
      </c>
      <c r="Q303" s="21" t="str">
        <f t="shared" si="24"/>
        <v/>
      </c>
      <c r="R303" s="51" t="str">
        <f t="shared" si="25"/>
        <v/>
      </c>
      <c r="S303" s="17" t="str">
        <f t="shared" si="26"/>
        <v/>
      </c>
      <c r="T303" s="17" t="str">
        <f t="shared" si="27"/>
        <v/>
      </c>
      <c r="U303" s="17" t="str">
        <f t="shared" si="28"/>
        <v/>
      </c>
      <c r="V303" s="17" t="str">
        <f t="shared" si="29"/>
        <v/>
      </c>
      <c r="W303" s="17" t="str">
        <f t="shared" si="30"/>
        <v/>
      </c>
      <c r="X303" s="17" t="str">
        <f t="shared" si="31"/>
        <v/>
      </c>
      <c r="Y303" s="51" t="str">
        <f t="shared" si="32"/>
        <v/>
      </c>
      <c r="Z303" s="21" t="str">
        <f t="shared" si="33"/>
        <v/>
      </c>
      <c r="AA303" s="21" t="str">
        <f t="shared" si="38"/>
        <v/>
      </c>
      <c r="AB303" s="21" t="str">
        <f t="shared" si="39"/>
        <v/>
      </c>
      <c r="AC303" s="21" t="str">
        <f t="shared" si="40"/>
        <v/>
      </c>
      <c r="AD303" s="21" t="str">
        <f t="shared" si="41"/>
        <v/>
      </c>
      <c r="AE303" s="21" t="str">
        <f t="shared" si="34"/>
        <v/>
      </c>
      <c r="AF303" s="51" t="str">
        <f t="shared" si="35"/>
        <v/>
      </c>
    </row>
    <row r="304" spans="1:32" s="12" customFormat="1" ht="24">
      <c r="A304" s="12" t="str">
        <f t="shared" si="44"/>
        <v>/* 36 */   [ac("", "cp0","")],</v>
      </c>
      <c r="B304" s="12">
        <f t="shared" si="42"/>
        <v>36</v>
      </c>
      <c r="C304" s="12" t="str">
        <f t="shared" si="16"/>
        <v>/* 36 */   [ac("", "cp0","")],</v>
      </c>
      <c r="D304" s="13" t="str">
        <f t="shared" si="17"/>
        <v>hay letras</v>
      </c>
      <c r="E304" s="51" t="s">
        <v>1118</v>
      </c>
      <c r="F304" s="20" t="str">
        <f t="shared" si="18"/>
        <v/>
      </c>
      <c r="G304" s="26" t="s">
        <v>1119</v>
      </c>
      <c r="H304" s="20" t="str">
        <f t="shared" si="36"/>
        <v/>
      </c>
      <c r="I304" s="26" t="s">
        <v>1120</v>
      </c>
      <c r="J304" s="20" t="str">
        <f t="shared" si="19"/>
        <v/>
      </c>
      <c r="K304" s="51" t="str">
        <f t="shared" si="43"/>
        <v/>
      </c>
      <c r="L304" s="33" t="str">
        <f t="shared" si="20"/>
        <v/>
      </c>
      <c r="M304" s="38" t="str">
        <f t="shared" si="21"/>
        <v/>
      </c>
      <c r="N304" s="39" t="str">
        <f t="shared" si="22"/>
        <v/>
      </c>
      <c r="O304" s="33" t="str">
        <f t="shared" si="37"/>
        <v/>
      </c>
      <c r="P304" s="27" t="str">
        <f t="shared" si="23"/>
        <v/>
      </c>
      <c r="Q304" s="22" t="str">
        <f t="shared" si="24"/>
        <v/>
      </c>
      <c r="R304" s="51" t="str">
        <f t="shared" si="25"/>
        <v/>
      </c>
      <c r="S304" s="20" t="str">
        <f t="shared" si="26"/>
        <v/>
      </c>
      <c r="T304" s="20" t="str">
        <f t="shared" si="27"/>
        <v/>
      </c>
      <c r="U304" s="20" t="str">
        <f t="shared" si="28"/>
        <v/>
      </c>
      <c r="V304" s="20" t="str">
        <f t="shared" si="29"/>
        <v/>
      </c>
      <c r="W304" s="20" t="str">
        <f t="shared" si="30"/>
        <v/>
      </c>
      <c r="X304" s="20" t="str">
        <f t="shared" si="31"/>
        <v/>
      </c>
      <c r="Y304" s="51" t="str">
        <f t="shared" si="32"/>
        <v/>
      </c>
      <c r="Z304" s="22" t="str">
        <f t="shared" si="33"/>
        <v/>
      </c>
      <c r="AA304" s="22" t="str">
        <f t="shared" si="38"/>
        <v/>
      </c>
      <c r="AB304" s="22" t="str">
        <f t="shared" si="39"/>
        <v/>
      </c>
      <c r="AC304" s="22" t="str">
        <f t="shared" si="40"/>
        <v/>
      </c>
      <c r="AD304" s="22" t="str">
        <f t="shared" si="41"/>
        <v/>
      </c>
      <c r="AE304" s="22" t="str">
        <f t="shared" si="34"/>
        <v/>
      </c>
      <c r="AF304" s="51" t="str">
        <f t="shared" si="35"/>
        <v/>
      </c>
    </row>
    <row r="305" spans="1:32" s="12" customFormat="1" ht="24">
      <c r="A305" s="12" t="str">
        <f t="shared" si="44"/>
        <v>/* 37 */   [ac("", "cp0","")],</v>
      </c>
      <c r="B305" s="12">
        <f t="shared" si="42"/>
        <v>37</v>
      </c>
      <c r="C305" s="12" t="str">
        <f t="shared" si="16"/>
        <v>/* 37*/      [ac("Fa", "cp14","")],</v>
      </c>
      <c r="D305" s="13" t="str">
        <f t="shared" si="17"/>
        <v>hay letras</v>
      </c>
      <c r="E305" s="51" t="s">
        <v>1118</v>
      </c>
      <c r="F305" s="17" t="str">
        <f t="shared" si="18"/>
        <v>Fa</v>
      </c>
      <c r="G305" s="25" t="s">
        <v>1119</v>
      </c>
      <c r="H305" s="17" t="str">
        <f t="shared" si="36"/>
        <v>14</v>
      </c>
      <c r="I305" s="25" t="s">
        <v>1120</v>
      </c>
      <c r="J305" s="17" t="str">
        <f t="shared" si="19"/>
        <v/>
      </c>
      <c r="K305" s="51" t="str">
        <f t="shared" si="43"/>
        <v>")],</v>
      </c>
      <c r="L305" s="32" t="str">
        <f t="shared" si="20"/>
        <v/>
      </c>
      <c r="M305" s="36" t="str">
        <f t="shared" si="21"/>
        <v/>
      </c>
      <c r="N305" s="37" t="str">
        <f t="shared" si="22"/>
        <v/>
      </c>
      <c r="O305" s="32" t="str">
        <f t="shared" si="37"/>
        <v/>
      </c>
      <c r="P305" s="34" t="str">
        <f t="shared" si="23"/>
        <v/>
      </c>
      <c r="Q305" s="21" t="str">
        <f t="shared" si="24"/>
        <v/>
      </c>
      <c r="R305" s="51" t="str">
        <f t="shared" si="25"/>
        <v/>
      </c>
      <c r="S305" s="17" t="str">
        <f t="shared" si="26"/>
        <v/>
      </c>
      <c r="T305" s="17" t="str">
        <f t="shared" si="27"/>
        <v/>
      </c>
      <c r="U305" s="17" t="str">
        <f t="shared" si="28"/>
        <v/>
      </c>
      <c r="V305" s="17" t="str">
        <f t="shared" si="29"/>
        <v/>
      </c>
      <c r="W305" s="17" t="str">
        <f t="shared" si="30"/>
        <v/>
      </c>
      <c r="X305" s="17" t="str">
        <f t="shared" si="31"/>
        <v/>
      </c>
      <c r="Y305" s="51" t="str">
        <f t="shared" si="32"/>
        <v/>
      </c>
      <c r="Z305" s="21" t="str">
        <f t="shared" si="33"/>
        <v/>
      </c>
      <c r="AA305" s="21" t="str">
        <f t="shared" si="38"/>
        <v/>
      </c>
      <c r="AB305" s="21" t="str">
        <f t="shared" si="39"/>
        <v/>
      </c>
      <c r="AC305" s="21" t="str">
        <f t="shared" si="40"/>
        <v/>
      </c>
      <c r="AD305" s="21" t="str">
        <f t="shared" si="41"/>
        <v/>
      </c>
      <c r="AE305" s="21" t="str">
        <f t="shared" si="34"/>
        <v/>
      </c>
      <c r="AF305" s="51" t="str">
        <f t="shared" si="35"/>
        <v/>
      </c>
    </row>
    <row r="306" spans="1:32" s="12" customFormat="1" ht="24">
      <c r="A306" s="12" t="str">
        <f t="shared" si="44"/>
        <v>/* 38 */   [ac("", "cp0","")],</v>
      </c>
      <c r="B306" s="12">
        <f t="shared" si="42"/>
        <v>38</v>
      </c>
      <c r="C306" s="12" t="str">
        <f t="shared" si="16"/>
        <v>/* 38*/      [ac("La", "cp14","7")],</v>
      </c>
      <c r="D306" s="13" t="str">
        <f t="shared" si="17"/>
        <v>hay letras</v>
      </c>
      <c r="E306" s="51" t="s">
        <v>1118</v>
      </c>
      <c r="F306" s="20" t="str">
        <f t="shared" si="18"/>
        <v>La</v>
      </c>
      <c r="G306" s="26" t="s">
        <v>1119</v>
      </c>
      <c r="H306" s="20" t="str">
        <f t="shared" si="36"/>
        <v>14</v>
      </c>
      <c r="I306" s="26" t="s">
        <v>1120</v>
      </c>
      <c r="J306" s="20">
        <f t="shared" si="19"/>
        <v>7</v>
      </c>
      <c r="K306" s="51" t="str">
        <f t="shared" si="43"/>
        <v>")],</v>
      </c>
      <c r="L306" s="33" t="str">
        <f t="shared" si="20"/>
        <v/>
      </c>
      <c r="M306" s="38" t="str">
        <f t="shared" si="21"/>
        <v/>
      </c>
      <c r="N306" s="39" t="str">
        <f t="shared" si="22"/>
        <v/>
      </c>
      <c r="O306" s="33" t="str">
        <f t="shared" si="37"/>
        <v/>
      </c>
      <c r="P306" s="27" t="str">
        <f t="shared" si="23"/>
        <v/>
      </c>
      <c r="Q306" s="22" t="str">
        <f t="shared" si="24"/>
        <v/>
      </c>
      <c r="R306" s="51" t="str">
        <f t="shared" si="25"/>
        <v/>
      </c>
      <c r="S306" s="20" t="str">
        <f t="shared" si="26"/>
        <v/>
      </c>
      <c r="T306" s="20" t="str">
        <f t="shared" si="27"/>
        <v/>
      </c>
      <c r="U306" s="20" t="str">
        <f t="shared" si="28"/>
        <v/>
      </c>
      <c r="V306" s="20" t="str">
        <f t="shared" si="29"/>
        <v/>
      </c>
      <c r="W306" s="20" t="str">
        <f t="shared" si="30"/>
        <v/>
      </c>
      <c r="X306" s="20" t="str">
        <f t="shared" si="31"/>
        <v/>
      </c>
      <c r="Y306" s="51" t="str">
        <f t="shared" si="32"/>
        <v/>
      </c>
      <c r="Z306" s="22" t="str">
        <f t="shared" si="33"/>
        <v/>
      </c>
      <c r="AA306" s="22" t="str">
        <f t="shared" si="38"/>
        <v/>
      </c>
      <c r="AB306" s="22" t="str">
        <f t="shared" si="39"/>
        <v/>
      </c>
      <c r="AC306" s="22" t="str">
        <f t="shared" si="40"/>
        <v/>
      </c>
      <c r="AD306" s="22" t="str">
        <f t="shared" si="41"/>
        <v/>
      </c>
      <c r="AE306" s="22" t="str">
        <f t="shared" si="34"/>
        <v/>
      </c>
      <c r="AF306" s="51" t="str">
        <f t="shared" si="35"/>
        <v/>
      </c>
    </row>
    <row r="307" spans="1:32" s="12" customFormat="1" ht="24">
      <c r="A307" s="12" t="str">
        <f t="shared" si="44"/>
        <v>/* 39 */   [ac("", "cp0","")],</v>
      </c>
      <c r="B307" s="12">
        <f t="shared" si="42"/>
        <v>39</v>
      </c>
      <c r="C307" s="12" t="str">
        <f t="shared" si="16"/>
        <v>/* 39*/      [ac("Re", "cp14","7")],</v>
      </c>
      <c r="D307" s="13" t="str">
        <f t="shared" si="17"/>
        <v>hay letras</v>
      </c>
      <c r="E307" s="51" t="s">
        <v>1118</v>
      </c>
      <c r="F307" s="17" t="str">
        <f t="shared" si="18"/>
        <v>Re</v>
      </c>
      <c r="G307" s="25" t="s">
        <v>1119</v>
      </c>
      <c r="H307" s="17" t="str">
        <f t="shared" si="36"/>
        <v>14</v>
      </c>
      <c r="I307" s="25" t="s">
        <v>1120</v>
      </c>
      <c r="J307" s="17">
        <f t="shared" si="19"/>
        <v>7</v>
      </c>
      <c r="K307" s="51" t="str">
        <f t="shared" si="43"/>
        <v>")],</v>
      </c>
      <c r="L307" s="32" t="str">
        <f t="shared" si="20"/>
        <v/>
      </c>
      <c r="M307" s="36" t="str">
        <f t="shared" si="21"/>
        <v/>
      </c>
      <c r="N307" s="37" t="str">
        <f t="shared" si="22"/>
        <v/>
      </c>
      <c r="O307" s="32" t="str">
        <f t="shared" si="37"/>
        <v/>
      </c>
      <c r="P307" s="34" t="str">
        <f t="shared" si="23"/>
        <v/>
      </c>
      <c r="Q307" s="21" t="str">
        <f t="shared" si="24"/>
        <v/>
      </c>
      <c r="R307" s="51" t="str">
        <f t="shared" si="25"/>
        <v/>
      </c>
      <c r="S307" s="17" t="str">
        <f t="shared" si="26"/>
        <v/>
      </c>
      <c r="T307" s="17" t="str">
        <f t="shared" si="27"/>
        <v/>
      </c>
      <c r="U307" s="17" t="str">
        <f t="shared" si="28"/>
        <v/>
      </c>
      <c r="V307" s="17" t="str">
        <f t="shared" si="29"/>
        <v/>
      </c>
      <c r="W307" s="17" t="str">
        <f t="shared" si="30"/>
        <v/>
      </c>
      <c r="X307" s="17" t="str">
        <f t="shared" si="31"/>
        <v/>
      </c>
      <c r="Y307" s="51" t="str">
        <f t="shared" si="32"/>
        <v/>
      </c>
      <c r="Z307" s="21" t="str">
        <f t="shared" si="33"/>
        <v/>
      </c>
      <c r="AA307" s="21" t="str">
        <f t="shared" si="38"/>
        <v/>
      </c>
      <c r="AB307" s="21" t="str">
        <f t="shared" si="39"/>
        <v/>
      </c>
      <c r="AC307" s="21" t="str">
        <f t="shared" si="40"/>
        <v/>
      </c>
      <c r="AD307" s="21" t="str">
        <f t="shared" si="41"/>
        <v/>
      </c>
      <c r="AE307" s="21" t="str">
        <f t="shared" si="34"/>
        <v/>
      </c>
      <c r="AF307" s="51" t="str">
        <f t="shared" si="35"/>
        <v/>
      </c>
    </row>
    <row r="308" spans="1:32" s="12" customFormat="1" ht="24">
      <c r="A308" s="12" t="str">
        <f t="shared" si="44"/>
        <v>/* 40 */   [ac("", "cp0","")],</v>
      </c>
      <c r="B308" s="12">
        <f t="shared" si="42"/>
        <v>40</v>
      </c>
      <c r="C308" s="12" t="str">
        <f t="shared" si="16"/>
        <v>/* 40*/      [ac("Sol", "cp14","7")],</v>
      </c>
      <c r="D308" s="13" t="str">
        <f t="shared" si="17"/>
        <v>hay letras</v>
      </c>
      <c r="E308" s="51" t="s">
        <v>1118</v>
      </c>
      <c r="F308" s="20" t="str">
        <f t="shared" si="18"/>
        <v>Sol</v>
      </c>
      <c r="G308" s="26" t="s">
        <v>1119</v>
      </c>
      <c r="H308" s="20" t="str">
        <f t="shared" si="36"/>
        <v>14</v>
      </c>
      <c r="I308" s="26" t="s">
        <v>1120</v>
      </c>
      <c r="J308" s="20">
        <f t="shared" si="19"/>
        <v>7</v>
      </c>
      <c r="K308" s="51" t="str">
        <f t="shared" si="43"/>
        <v>")],</v>
      </c>
      <c r="L308" s="33" t="str">
        <f t="shared" si="20"/>
        <v/>
      </c>
      <c r="M308" s="38" t="str">
        <f t="shared" si="21"/>
        <v/>
      </c>
      <c r="N308" s="39" t="str">
        <f t="shared" si="22"/>
        <v/>
      </c>
      <c r="O308" s="33" t="str">
        <f t="shared" si="37"/>
        <v/>
      </c>
      <c r="P308" s="27" t="str">
        <f t="shared" si="23"/>
        <v/>
      </c>
      <c r="Q308" s="22" t="str">
        <f t="shared" si="24"/>
        <v/>
      </c>
      <c r="R308" s="51" t="str">
        <f t="shared" si="25"/>
        <v/>
      </c>
      <c r="S308" s="20" t="str">
        <f t="shared" si="26"/>
        <v/>
      </c>
      <c r="T308" s="20" t="str">
        <f t="shared" si="27"/>
        <v/>
      </c>
      <c r="U308" s="20" t="str">
        <f t="shared" si="28"/>
        <v/>
      </c>
      <c r="V308" s="20" t="str">
        <f t="shared" si="29"/>
        <v/>
      </c>
      <c r="W308" s="20" t="str">
        <f t="shared" si="30"/>
        <v/>
      </c>
      <c r="X308" s="20" t="str">
        <f t="shared" si="31"/>
        <v/>
      </c>
      <c r="Y308" s="51" t="str">
        <f t="shared" si="32"/>
        <v/>
      </c>
      <c r="Z308" s="22" t="str">
        <f t="shared" si="33"/>
        <v/>
      </c>
      <c r="AA308" s="22" t="str">
        <f t="shared" si="38"/>
        <v/>
      </c>
      <c r="AB308" s="22" t="str">
        <f t="shared" si="39"/>
        <v/>
      </c>
      <c r="AC308" s="22" t="str">
        <f t="shared" si="40"/>
        <v/>
      </c>
      <c r="AD308" s="22" t="str">
        <f t="shared" si="41"/>
        <v/>
      </c>
      <c r="AE308" s="22" t="str">
        <f t="shared" si="34"/>
        <v/>
      </c>
      <c r="AF308" s="51" t="str">
        <f t="shared" si="35"/>
        <v/>
      </c>
    </row>
    <row r="309" spans="1:32" s="12" customFormat="1" ht="24">
      <c r="A309" s="12" t="str">
        <f t="shared" si="44"/>
        <v>/* 41 */   [ac("", "cp0","")],</v>
      </c>
      <c r="B309" s="12">
        <f t="shared" si="42"/>
        <v>41</v>
      </c>
      <c r="C309" s="12" t="str">
        <f t="shared" si="16"/>
        <v>/* 41*/      [ac("Do", "cp14","7")],</v>
      </c>
      <c r="D309" s="13" t="str">
        <f t="shared" si="17"/>
        <v>hay letras</v>
      </c>
      <c r="E309" s="51" t="s">
        <v>1118</v>
      </c>
      <c r="F309" s="17" t="str">
        <f t="shared" si="18"/>
        <v>Do</v>
      </c>
      <c r="G309" s="25" t="s">
        <v>1119</v>
      </c>
      <c r="H309" s="17" t="str">
        <f t="shared" si="36"/>
        <v>14</v>
      </c>
      <c r="I309" s="25" t="s">
        <v>1120</v>
      </c>
      <c r="J309" s="17">
        <f t="shared" si="19"/>
        <v>7</v>
      </c>
      <c r="K309" s="51" t="str">
        <f t="shared" si="43"/>
        <v>")],</v>
      </c>
      <c r="L309" s="32" t="str">
        <f t="shared" si="20"/>
        <v/>
      </c>
      <c r="M309" s="36" t="str">
        <f t="shared" si="21"/>
        <v/>
      </c>
      <c r="N309" s="37" t="str">
        <f t="shared" si="22"/>
        <v/>
      </c>
      <c r="O309" s="32" t="str">
        <f t="shared" si="37"/>
        <v/>
      </c>
      <c r="P309" s="34" t="str">
        <f t="shared" si="23"/>
        <v/>
      </c>
      <c r="Q309" s="21" t="str">
        <f t="shared" si="24"/>
        <v/>
      </c>
      <c r="R309" s="51" t="str">
        <f t="shared" si="25"/>
        <v/>
      </c>
      <c r="S309" s="17" t="str">
        <f t="shared" si="26"/>
        <v/>
      </c>
      <c r="T309" s="17" t="str">
        <f t="shared" si="27"/>
        <v/>
      </c>
      <c r="U309" s="17" t="str">
        <f t="shared" si="28"/>
        <v/>
      </c>
      <c r="V309" s="17" t="str">
        <f t="shared" si="29"/>
        <v/>
      </c>
      <c r="W309" s="17" t="str">
        <f t="shared" si="30"/>
        <v/>
      </c>
      <c r="X309" s="17" t="str">
        <f t="shared" si="31"/>
        <v/>
      </c>
      <c r="Y309" s="51" t="str">
        <f t="shared" si="32"/>
        <v/>
      </c>
      <c r="Z309" s="21" t="str">
        <f t="shared" si="33"/>
        <v/>
      </c>
      <c r="AA309" s="21" t="str">
        <f t="shared" si="38"/>
        <v/>
      </c>
      <c r="AB309" s="21" t="str">
        <f t="shared" si="39"/>
        <v/>
      </c>
      <c r="AC309" s="21" t="str">
        <f t="shared" si="40"/>
        <v/>
      </c>
      <c r="AD309" s="21" t="str">
        <f t="shared" si="41"/>
        <v/>
      </c>
      <c r="AE309" s="21" t="str">
        <f t="shared" si="34"/>
        <v/>
      </c>
      <c r="AF309" s="51" t="str">
        <f t="shared" si="35"/>
        <v/>
      </c>
    </row>
    <row r="310" spans="1:32" s="12" customFormat="1" ht="24">
      <c r="A310" s="12" t="str">
        <f t="shared" si="44"/>
        <v>/* 42 */   [ac("", "cp0","")],</v>
      </c>
      <c r="B310" s="12">
        <f t="shared" si="42"/>
        <v>42</v>
      </c>
      <c r="C310" s="12" t="str">
        <f t="shared" si="16"/>
        <v>/* 42 */   [ac("", "cp0","")],</v>
      </c>
      <c r="D310" s="13" t="str">
        <f t="shared" si="17"/>
        <v>hay letras</v>
      </c>
      <c r="E310" s="51" t="s">
        <v>1118</v>
      </c>
      <c r="F310" s="20" t="str">
        <f t="shared" si="18"/>
        <v/>
      </c>
      <c r="G310" s="26" t="s">
        <v>1119</v>
      </c>
      <c r="H310" s="20" t="str">
        <f t="shared" si="36"/>
        <v/>
      </c>
      <c r="I310" s="26" t="s">
        <v>1120</v>
      </c>
      <c r="J310" s="20" t="str">
        <f t="shared" si="19"/>
        <v/>
      </c>
      <c r="K310" s="51" t="str">
        <f t="shared" si="43"/>
        <v/>
      </c>
      <c r="L310" s="33" t="str">
        <f t="shared" si="20"/>
        <v/>
      </c>
      <c r="M310" s="38" t="str">
        <f t="shared" si="21"/>
        <v/>
      </c>
      <c r="N310" s="39" t="str">
        <f t="shared" si="22"/>
        <v/>
      </c>
      <c r="O310" s="33" t="str">
        <f t="shared" si="37"/>
        <v/>
      </c>
      <c r="P310" s="27" t="str">
        <f t="shared" si="23"/>
        <v/>
      </c>
      <c r="Q310" s="22" t="str">
        <f t="shared" si="24"/>
        <v/>
      </c>
      <c r="R310" s="51" t="str">
        <f t="shared" si="25"/>
        <v/>
      </c>
      <c r="S310" s="20" t="str">
        <f t="shared" si="26"/>
        <v/>
      </c>
      <c r="T310" s="20" t="str">
        <f t="shared" si="27"/>
        <v/>
      </c>
      <c r="U310" s="20" t="str">
        <f t="shared" si="28"/>
        <v/>
      </c>
      <c r="V310" s="20" t="str">
        <f t="shared" si="29"/>
        <v/>
      </c>
      <c r="W310" s="20" t="str">
        <f t="shared" si="30"/>
        <v/>
      </c>
      <c r="X310" s="20" t="str">
        <f t="shared" si="31"/>
        <v/>
      </c>
      <c r="Y310" s="51" t="str">
        <f t="shared" si="32"/>
        <v/>
      </c>
      <c r="Z310" s="22" t="str">
        <f t="shared" si="33"/>
        <v/>
      </c>
      <c r="AA310" s="22" t="str">
        <f t="shared" si="38"/>
        <v/>
      </c>
      <c r="AB310" s="22" t="str">
        <f t="shared" si="39"/>
        <v/>
      </c>
      <c r="AC310" s="22" t="str">
        <f t="shared" si="40"/>
        <v/>
      </c>
      <c r="AD310" s="22" t="str">
        <f t="shared" si="41"/>
        <v/>
      </c>
      <c r="AE310" s="22" t="str">
        <f t="shared" si="34"/>
        <v/>
      </c>
      <c r="AF310" s="51" t="str">
        <f t="shared" si="35"/>
        <v/>
      </c>
    </row>
    <row r="311" spans="1:32" s="12" customFormat="1" ht="24">
      <c r="A311" s="12" t="str">
        <f t="shared" si="44"/>
        <v>/* 43 */   [ac("", "cp0","")],</v>
      </c>
      <c r="B311" s="12">
        <f t="shared" si="42"/>
        <v>43</v>
      </c>
      <c r="C311" s="12" t="str">
        <f t="shared" si="16"/>
        <v>/* 43 */   [ac("", "cp0","")],</v>
      </c>
      <c r="D311" s="13" t="str">
        <f t="shared" si="17"/>
        <v>hay letras</v>
      </c>
      <c r="E311" s="51" t="s">
        <v>1118</v>
      </c>
      <c r="F311" s="17" t="str">
        <f t="shared" si="18"/>
        <v/>
      </c>
      <c r="G311" s="25" t="s">
        <v>1119</v>
      </c>
      <c r="H311" s="17" t="str">
        <f t="shared" si="36"/>
        <v/>
      </c>
      <c r="I311" s="25" t="s">
        <v>1120</v>
      </c>
      <c r="J311" s="17" t="str">
        <f t="shared" si="19"/>
        <v/>
      </c>
      <c r="K311" s="51" t="str">
        <f t="shared" si="43"/>
        <v/>
      </c>
      <c r="L311" s="32" t="str">
        <f t="shared" si="20"/>
        <v/>
      </c>
      <c r="M311" s="36" t="str">
        <f t="shared" si="21"/>
        <v/>
      </c>
      <c r="N311" s="37" t="str">
        <f t="shared" si="22"/>
        <v/>
      </c>
      <c r="O311" s="32" t="str">
        <f t="shared" si="37"/>
        <v/>
      </c>
      <c r="P311" s="34" t="str">
        <f t="shared" si="23"/>
        <v/>
      </c>
      <c r="Q311" s="21" t="str">
        <f t="shared" si="24"/>
        <v/>
      </c>
      <c r="R311" s="51" t="str">
        <f t="shared" si="25"/>
        <v/>
      </c>
      <c r="S311" s="17" t="str">
        <f t="shared" si="26"/>
        <v/>
      </c>
      <c r="T311" s="17" t="str">
        <f t="shared" si="27"/>
        <v/>
      </c>
      <c r="U311" s="17" t="str">
        <f t="shared" si="28"/>
        <v/>
      </c>
      <c r="V311" s="17" t="str">
        <f t="shared" si="29"/>
        <v/>
      </c>
      <c r="W311" s="17" t="str">
        <f t="shared" si="30"/>
        <v/>
      </c>
      <c r="X311" s="17" t="str">
        <f t="shared" si="31"/>
        <v/>
      </c>
      <c r="Y311" s="51" t="str">
        <f t="shared" si="32"/>
        <v/>
      </c>
      <c r="Z311" s="21" t="str">
        <f t="shared" si="33"/>
        <v/>
      </c>
      <c r="AA311" s="21" t="str">
        <f t="shared" si="38"/>
        <v/>
      </c>
      <c r="AB311" s="21" t="str">
        <f t="shared" si="39"/>
        <v/>
      </c>
      <c r="AC311" s="21" t="str">
        <f t="shared" si="40"/>
        <v/>
      </c>
      <c r="AD311" s="21" t="str">
        <f t="shared" si="41"/>
        <v/>
      </c>
      <c r="AE311" s="21" t="str">
        <f t="shared" si="34"/>
        <v/>
      </c>
      <c r="AF311" s="51" t="str">
        <f t="shared" si="35"/>
        <v/>
      </c>
    </row>
    <row r="312" spans="1:32" s="12" customFormat="1" ht="24">
      <c r="A312" s="12" t="str">
        <f t="shared" si="44"/>
        <v>/* 44 */   [ac("", "cp0","")],</v>
      </c>
      <c r="B312" s="12">
        <f t="shared" si="42"/>
        <v>44</v>
      </c>
      <c r="C312" s="12" t="str">
        <f t="shared" si="16"/>
        <v>/* 44 */   [ac("", "cp0","")],</v>
      </c>
      <c r="D312" s="13" t="str">
        <f t="shared" si="17"/>
        <v>hay letras</v>
      </c>
      <c r="E312" s="51" t="s">
        <v>1118</v>
      </c>
      <c r="F312" s="20" t="str">
        <f t="shared" si="18"/>
        <v/>
      </c>
      <c r="G312" s="26" t="s">
        <v>1119</v>
      </c>
      <c r="H312" s="20" t="str">
        <f t="shared" si="36"/>
        <v/>
      </c>
      <c r="I312" s="26" t="s">
        <v>1120</v>
      </c>
      <c r="J312" s="20" t="str">
        <f t="shared" si="19"/>
        <v/>
      </c>
      <c r="K312" s="51" t="str">
        <f t="shared" si="43"/>
        <v/>
      </c>
      <c r="L312" s="33" t="str">
        <f t="shared" si="20"/>
        <v/>
      </c>
      <c r="M312" s="38" t="str">
        <f t="shared" si="21"/>
        <v/>
      </c>
      <c r="N312" s="39" t="str">
        <f t="shared" si="22"/>
        <v/>
      </c>
      <c r="O312" s="33" t="str">
        <f t="shared" si="37"/>
        <v/>
      </c>
      <c r="P312" s="27" t="str">
        <f t="shared" si="23"/>
        <v/>
      </c>
      <c r="Q312" s="22" t="str">
        <f t="shared" si="24"/>
        <v/>
      </c>
      <c r="R312" s="51" t="str">
        <f t="shared" si="25"/>
        <v/>
      </c>
      <c r="S312" s="20" t="str">
        <f t="shared" si="26"/>
        <v/>
      </c>
      <c r="T312" s="20" t="str">
        <f t="shared" si="27"/>
        <v/>
      </c>
      <c r="U312" s="20" t="str">
        <f t="shared" si="28"/>
        <v/>
      </c>
      <c r="V312" s="20" t="str">
        <f t="shared" si="29"/>
        <v/>
      </c>
      <c r="W312" s="20" t="str">
        <f t="shared" si="30"/>
        <v/>
      </c>
      <c r="X312" s="20" t="str">
        <f t="shared" si="31"/>
        <v/>
      </c>
      <c r="Y312" s="51" t="str">
        <f t="shared" si="32"/>
        <v/>
      </c>
      <c r="Z312" s="22" t="str">
        <f t="shared" si="33"/>
        <v/>
      </c>
      <c r="AA312" s="22" t="str">
        <f t="shared" si="38"/>
        <v/>
      </c>
      <c r="AB312" s="22" t="str">
        <f t="shared" si="39"/>
        <v/>
      </c>
      <c r="AC312" s="22" t="str">
        <f t="shared" si="40"/>
        <v/>
      </c>
      <c r="AD312" s="22" t="str">
        <f t="shared" si="41"/>
        <v/>
      </c>
      <c r="AE312" s="22" t="str">
        <f t="shared" si="34"/>
        <v/>
      </c>
      <c r="AF312" s="51" t="str">
        <f t="shared" si="35"/>
        <v/>
      </c>
    </row>
    <row r="313" spans="1:32" s="12" customFormat="1" ht="24">
      <c r="A313" s="12" t="str">
        <f t="shared" si="44"/>
        <v>/* 45 */   [ac("", "cp0","")],</v>
      </c>
      <c r="B313" s="12">
        <f t="shared" si="42"/>
        <v>45</v>
      </c>
      <c r="C313" s="12" t="str">
        <f t="shared" si="16"/>
        <v>/* 45 */   [ac("", "cp0","")],</v>
      </c>
      <c r="D313" s="13" t="str">
        <f t="shared" si="17"/>
        <v>hay letras</v>
      </c>
      <c r="E313" s="51" t="s">
        <v>1118</v>
      </c>
      <c r="F313" s="17" t="str">
        <f t="shared" si="18"/>
        <v/>
      </c>
      <c r="G313" s="25" t="s">
        <v>1119</v>
      </c>
      <c r="H313" s="17" t="str">
        <f t="shared" si="36"/>
        <v/>
      </c>
      <c r="I313" s="25" t="s">
        <v>1120</v>
      </c>
      <c r="J313" s="17" t="str">
        <f t="shared" si="19"/>
        <v/>
      </c>
      <c r="K313" s="51" t="str">
        <f t="shared" si="43"/>
        <v/>
      </c>
      <c r="L313" s="32" t="str">
        <f t="shared" si="20"/>
        <v/>
      </c>
      <c r="M313" s="36" t="str">
        <f t="shared" si="21"/>
        <v/>
      </c>
      <c r="N313" s="37" t="str">
        <f t="shared" si="22"/>
        <v/>
      </c>
      <c r="O313" s="32" t="str">
        <f t="shared" si="37"/>
        <v/>
      </c>
      <c r="P313" s="34" t="str">
        <f t="shared" si="23"/>
        <v/>
      </c>
      <c r="Q313" s="21" t="str">
        <f t="shared" si="24"/>
        <v/>
      </c>
      <c r="R313" s="51" t="str">
        <f t="shared" si="25"/>
        <v/>
      </c>
      <c r="S313" s="17" t="str">
        <f t="shared" si="26"/>
        <v/>
      </c>
      <c r="T313" s="17" t="str">
        <f t="shared" si="27"/>
        <v/>
      </c>
      <c r="U313" s="17" t="str">
        <f t="shared" si="28"/>
        <v/>
      </c>
      <c r="V313" s="17" t="str">
        <f t="shared" si="29"/>
        <v/>
      </c>
      <c r="W313" s="17" t="str">
        <f t="shared" si="30"/>
        <v/>
      </c>
      <c r="X313" s="17" t="str">
        <f t="shared" si="31"/>
        <v/>
      </c>
      <c r="Y313" s="51" t="str">
        <f t="shared" si="32"/>
        <v/>
      </c>
      <c r="Z313" s="21" t="str">
        <f t="shared" si="33"/>
        <v/>
      </c>
      <c r="AA313" s="21" t="str">
        <f t="shared" si="38"/>
        <v/>
      </c>
      <c r="AB313" s="21" t="str">
        <f t="shared" si="39"/>
        <v/>
      </c>
      <c r="AC313" s="21" t="str">
        <f t="shared" si="40"/>
        <v/>
      </c>
      <c r="AD313" s="21" t="str">
        <f t="shared" si="41"/>
        <v/>
      </c>
      <c r="AE313" s="21" t="str">
        <f t="shared" si="34"/>
        <v/>
      </c>
      <c r="AF313" s="51" t="str">
        <f t="shared" si="35"/>
        <v/>
      </c>
    </row>
    <row r="314" spans="1:32" s="12" customFormat="1" ht="24">
      <c r="A314" s="12" t="str">
        <f t="shared" si="44"/>
        <v>/* 46 */   [ac("", "cp0","")],</v>
      </c>
      <c r="B314" s="12">
        <f t="shared" si="42"/>
        <v>46</v>
      </c>
      <c r="C314" s="12" t="str">
        <f t="shared" si="16"/>
        <v>/* 46 */   [ac("", "cp0","")],</v>
      </c>
      <c r="D314" s="13" t="str">
        <f t="shared" si="17"/>
        <v>hay letras</v>
      </c>
      <c r="E314" s="51" t="s">
        <v>1118</v>
      </c>
      <c r="F314" s="20" t="str">
        <f t="shared" si="18"/>
        <v/>
      </c>
      <c r="G314" s="26" t="s">
        <v>1119</v>
      </c>
      <c r="H314" s="20" t="str">
        <f t="shared" si="36"/>
        <v/>
      </c>
      <c r="I314" s="26" t="s">
        <v>1120</v>
      </c>
      <c r="J314" s="20" t="str">
        <f t="shared" si="19"/>
        <v/>
      </c>
      <c r="K314" s="51" t="str">
        <f t="shared" si="43"/>
        <v/>
      </c>
      <c r="L314" s="33" t="str">
        <f t="shared" si="20"/>
        <v/>
      </c>
      <c r="M314" s="38" t="str">
        <f t="shared" si="21"/>
        <v/>
      </c>
      <c r="N314" s="39" t="str">
        <f t="shared" si="22"/>
        <v/>
      </c>
      <c r="O314" s="33" t="str">
        <f t="shared" si="37"/>
        <v/>
      </c>
      <c r="P314" s="27" t="str">
        <f t="shared" si="23"/>
        <v/>
      </c>
      <c r="Q314" s="22" t="str">
        <f t="shared" si="24"/>
        <v/>
      </c>
      <c r="R314" s="51" t="str">
        <f t="shared" si="25"/>
        <v/>
      </c>
      <c r="S314" s="20" t="str">
        <f t="shared" si="26"/>
        <v/>
      </c>
      <c r="T314" s="20" t="str">
        <f t="shared" si="27"/>
        <v/>
      </c>
      <c r="U314" s="20" t="str">
        <f t="shared" si="28"/>
        <v/>
      </c>
      <c r="V314" s="20" t="str">
        <f t="shared" si="29"/>
        <v/>
      </c>
      <c r="W314" s="20" t="str">
        <f t="shared" si="30"/>
        <v/>
      </c>
      <c r="X314" s="20" t="str">
        <f t="shared" si="31"/>
        <v/>
      </c>
      <c r="Y314" s="51" t="str">
        <f t="shared" si="32"/>
        <v/>
      </c>
      <c r="Z314" s="22" t="str">
        <f t="shared" si="33"/>
        <v/>
      </c>
      <c r="AA314" s="22" t="str">
        <f t="shared" si="38"/>
        <v/>
      </c>
      <c r="AB314" s="22" t="str">
        <f t="shared" si="39"/>
        <v/>
      </c>
      <c r="AC314" s="22" t="str">
        <f t="shared" si="40"/>
        <v/>
      </c>
      <c r="AD314" s="22" t="str">
        <f t="shared" si="41"/>
        <v/>
      </c>
      <c r="AE314" s="22" t="str">
        <f t="shared" si="34"/>
        <v/>
      </c>
      <c r="AF314" s="51" t="str">
        <f t="shared" si="35"/>
        <v/>
      </c>
    </row>
    <row r="315" spans="1:32" s="12" customFormat="1" ht="24">
      <c r="A315" s="12" t="str">
        <f t="shared" si="44"/>
        <v>/* 47 */   [ac("", "cp0","")],</v>
      </c>
      <c r="B315" s="12">
        <f t="shared" si="42"/>
        <v>47</v>
      </c>
      <c r="C315" s="12" t="str">
        <f t="shared" si="16"/>
        <v>/* 47 */   [ac("", "cp0","")],</v>
      </c>
      <c r="D315" s="13" t="str">
        <f t="shared" si="17"/>
        <v>hay letras</v>
      </c>
      <c r="E315" s="51" t="s">
        <v>1118</v>
      </c>
      <c r="F315" s="17" t="str">
        <f t="shared" si="18"/>
        <v/>
      </c>
      <c r="G315" s="25" t="s">
        <v>1119</v>
      </c>
      <c r="H315" s="17" t="str">
        <f t="shared" si="36"/>
        <v/>
      </c>
      <c r="I315" s="25" t="s">
        <v>1120</v>
      </c>
      <c r="J315" s="17" t="str">
        <f t="shared" si="19"/>
        <v/>
      </c>
      <c r="K315" s="51" t="str">
        <f t="shared" si="43"/>
        <v/>
      </c>
      <c r="L315" s="32" t="str">
        <f t="shared" si="20"/>
        <v/>
      </c>
      <c r="M315" s="36" t="str">
        <f t="shared" si="21"/>
        <v/>
      </c>
      <c r="N315" s="37" t="str">
        <f t="shared" si="22"/>
        <v/>
      </c>
      <c r="O315" s="32" t="str">
        <f t="shared" si="37"/>
        <v/>
      </c>
      <c r="P315" s="34" t="str">
        <f t="shared" si="23"/>
        <v/>
      </c>
      <c r="Q315" s="21" t="str">
        <f t="shared" si="24"/>
        <v/>
      </c>
      <c r="R315" s="51" t="str">
        <f t="shared" si="25"/>
        <v/>
      </c>
      <c r="S315" s="17" t="str">
        <f t="shared" si="26"/>
        <v/>
      </c>
      <c r="T315" s="17" t="str">
        <f t="shared" si="27"/>
        <v/>
      </c>
      <c r="U315" s="17" t="str">
        <f t="shared" si="28"/>
        <v/>
      </c>
      <c r="V315" s="17" t="str">
        <f t="shared" si="29"/>
        <v/>
      </c>
      <c r="W315" s="17" t="str">
        <f t="shared" si="30"/>
        <v/>
      </c>
      <c r="X315" s="17" t="str">
        <f t="shared" si="31"/>
        <v/>
      </c>
      <c r="Y315" s="51" t="str">
        <f t="shared" si="32"/>
        <v/>
      </c>
      <c r="Z315" s="21" t="str">
        <f t="shared" si="33"/>
        <v/>
      </c>
      <c r="AA315" s="21" t="str">
        <f t="shared" si="38"/>
        <v/>
      </c>
      <c r="AB315" s="21" t="str">
        <f t="shared" si="39"/>
        <v/>
      </c>
      <c r="AC315" s="21" t="str">
        <f t="shared" si="40"/>
        <v/>
      </c>
      <c r="AD315" s="21" t="str">
        <f t="shared" si="41"/>
        <v/>
      </c>
      <c r="AE315" s="21" t="str">
        <f t="shared" si="34"/>
        <v/>
      </c>
      <c r="AF315" s="51" t="str">
        <f t="shared" si="35"/>
        <v/>
      </c>
    </row>
    <row r="316" spans="1:32" s="12" customFormat="1" ht="24">
      <c r="A316" s="12" t="str">
        <f t="shared" si="44"/>
        <v>/* 48 */   [ac("", "cp0","")],</v>
      </c>
      <c r="B316" s="12">
        <f t="shared" si="42"/>
        <v>48</v>
      </c>
      <c r="C316" s="12" t="str">
        <f t="shared" si="16"/>
        <v>/* 48 */   [ac("", "cp0","")],</v>
      </c>
      <c r="D316" s="13" t="str">
        <f t="shared" si="17"/>
        <v>hay letras</v>
      </c>
      <c r="E316" s="51" t="s">
        <v>1118</v>
      </c>
      <c r="F316" s="20" t="str">
        <f t="shared" si="18"/>
        <v/>
      </c>
      <c r="G316" s="26" t="s">
        <v>1119</v>
      </c>
      <c r="H316" s="20" t="str">
        <f t="shared" si="36"/>
        <v/>
      </c>
      <c r="I316" s="26" t="s">
        <v>1120</v>
      </c>
      <c r="J316" s="20" t="str">
        <f t="shared" si="19"/>
        <v/>
      </c>
      <c r="K316" s="51" t="str">
        <f t="shared" si="43"/>
        <v/>
      </c>
      <c r="L316" s="33" t="str">
        <f t="shared" si="20"/>
        <v/>
      </c>
      <c r="M316" s="38" t="str">
        <f t="shared" si="21"/>
        <v/>
      </c>
      <c r="N316" s="39" t="str">
        <f t="shared" si="22"/>
        <v/>
      </c>
      <c r="O316" s="33" t="str">
        <f t="shared" si="37"/>
        <v/>
      </c>
      <c r="P316" s="27" t="str">
        <f t="shared" si="23"/>
        <v/>
      </c>
      <c r="Q316" s="22" t="str">
        <f t="shared" si="24"/>
        <v/>
      </c>
      <c r="R316" s="51" t="str">
        <f t="shared" si="25"/>
        <v/>
      </c>
      <c r="S316" s="20" t="str">
        <f t="shared" si="26"/>
        <v/>
      </c>
      <c r="T316" s="20" t="str">
        <f t="shared" si="27"/>
        <v/>
      </c>
      <c r="U316" s="20" t="str">
        <f t="shared" si="28"/>
        <v/>
      </c>
      <c r="V316" s="20" t="str">
        <f t="shared" si="29"/>
        <v/>
      </c>
      <c r="W316" s="20" t="str">
        <f t="shared" si="30"/>
        <v/>
      </c>
      <c r="X316" s="20" t="str">
        <f t="shared" si="31"/>
        <v/>
      </c>
      <c r="Y316" s="51" t="str">
        <f t="shared" si="32"/>
        <v/>
      </c>
      <c r="Z316" s="22" t="str">
        <f t="shared" si="33"/>
        <v/>
      </c>
      <c r="AA316" s="22" t="str">
        <f t="shared" si="38"/>
        <v/>
      </c>
      <c r="AB316" s="22" t="str">
        <f t="shared" si="39"/>
        <v/>
      </c>
      <c r="AC316" s="22" t="str">
        <f t="shared" si="40"/>
        <v/>
      </c>
      <c r="AD316" s="22" t="str">
        <f t="shared" si="41"/>
        <v/>
      </c>
      <c r="AE316" s="22" t="str">
        <f t="shared" si="34"/>
        <v/>
      </c>
      <c r="AF316" s="51" t="str">
        <f t="shared" si="35"/>
        <v/>
      </c>
    </row>
    <row r="317" spans="1:32" s="12" customFormat="1" ht="24">
      <c r="A317" s="12" t="str">
        <f t="shared" si="44"/>
        <v>/* 49 */   [ac("", "cp0","")],</v>
      </c>
      <c r="B317" s="12">
        <f t="shared" si="42"/>
        <v>49</v>
      </c>
      <c r="C317" s="12" t="str">
        <f t="shared" si="16"/>
        <v>/* 49*/      [ac("Do", "cp14","7")],</v>
      </c>
      <c r="D317" s="13" t="str">
        <f t="shared" si="17"/>
        <v>hay letras</v>
      </c>
      <c r="E317" s="51" t="s">
        <v>1118</v>
      </c>
      <c r="F317" s="17" t="str">
        <f t="shared" si="18"/>
        <v>Do</v>
      </c>
      <c r="G317" s="25" t="s">
        <v>1119</v>
      </c>
      <c r="H317" s="17" t="str">
        <f t="shared" si="36"/>
        <v>14</v>
      </c>
      <c r="I317" s="25" t="s">
        <v>1120</v>
      </c>
      <c r="J317" s="17">
        <f t="shared" si="19"/>
        <v>7</v>
      </c>
      <c r="K317" s="51" t="str">
        <f t="shared" si="43"/>
        <v>")],</v>
      </c>
      <c r="L317" s="32" t="str">
        <f t="shared" si="20"/>
        <v/>
      </c>
      <c r="M317" s="36" t="str">
        <f t="shared" si="21"/>
        <v/>
      </c>
      <c r="N317" s="37" t="str">
        <f t="shared" si="22"/>
        <v/>
      </c>
      <c r="O317" s="32" t="str">
        <f t="shared" si="37"/>
        <v/>
      </c>
      <c r="P317" s="34" t="str">
        <f t="shared" si="23"/>
        <v/>
      </c>
      <c r="Q317" s="21" t="str">
        <f t="shared" si="24"/>
        <v/>
      </c>
      <c r="R317" s="51" t="str">
        <f t="shared" si="25"/>
        <v/>
      </c>
      <c r="S317" s="17" t="str">
        <f t="shared" si="26"/>
        <v/>
      </c>
      <c r="T317" s="17" t="str">
        <f t="shared" si="27"/>
        <v/>
      </c>
      <c r="U317" s="17" t="str">
        <f t="shared" si="28"/>
        <v/>
      </c>
      <c r="V317" s="17" t="str">
        <f t="shared" si="29"/>
        <v/>
      </c>
      <c r="W317" s="17" t="str">
        <f t="shared" si="30"/>
        <v/>
      </c>
      <c r="X317" s="17" t="str">
        <f t="shared" si="31"/>
        <v/>
      </c>
      <c r="Y317" s="51" t="str">
        <f t="shared" si="32"/>
        <v/>
      </c>
      <c r="Z317" s="21" t="str">
        <f t="shared" si="33"/>
        <v/>
      </c>
      <c r="AA317" s="21" t="str">
        <f t="shared" si="38"/>
        <v/>
      </c>
      <c r="AB317" s="21" t="str">
        <f t="shared" si="39"/>
        <v/>
      </c>
      <c r="AC317" s="21" t="str">
        <f t="shared" si="40"/>
        <v/>
      </c>
      <c r="AD317" s="21" t="str">
        <f t="shared" si="41"/>
        <v/>
      </c>
      <c r="AE317" s="21" t="str">
        <f t="shared" si="34"/>
        <v/>
      </c>
      <c r="AF317" s="51" t="str">
        <f t="shared" si="35"/>
        <v/>
      </c>
    </row>
    <row r="318" spans="1:32" s="12" customFormat="1" ht="24">
      <c r="A318" s="12" t="str">
        <f t="shared" si="44"/>
        <v>/* 50 */   [ac("", "cp0","")],</v>
      </c>
      <c r="B318" s="12">
        <f t="shared" si="42"/>
        <v>50</v>
      </c>
      <c r="C318" s="12" t="str">
        <f t="shared" si="16"/>
        <v>/* 50 */   [ac("", "cp0","")],</v>
      </c>
      <c r="D318" s="13" t="str">
        <f t="shared" si="17"/>
        <v>hay letras</v>
      </c>
      <c r="E318" s="51" t="s">
        <v>1118</v>
      </c>
      <c r="F318" s="20" t="str">
        <f t="shared" si="18"/>
        <v/>
      </c>
      <c r="G318" s="26" t="s">
        <v>1119</v>
      </c>
      <c r="H318" s="20" t="str">
        <f t="shared" si="36"/>
        <v/>
      </c>
      <c r="I318" s="26" t="s">
        <v>1120</v>
      </c>
      <c r="J318" s="20" t="str">
        <f t="shared" si="19"/>
        <v/>
      </c>
      <c r="K318" s="51" t="str">
        <f t="shared" si="43"/>
        <v/>
      </c>
      <c r="L318" s="33" t="str">
        <f t="shared" si="20"/>
        <v/>
      </c>
      <c r="M318" s="38" t="str">
        <f t="shared" si="21"/>
        <v/>
      </c>
      <c r="N318" s="39" t="str">
        <f t="shared" si="22"/>
        <v/>
      </c>
      <c r="O318" s="33" t="str">
        <f t="shared" si="37"/>
        <v/>
      </c>
      <c r="P318" s="27" t="str">
        <f t="shared" si="23"/>
        <v/>
      </c>
      <c r="Q318" s="22" t="str">
        <f t="shared" si="24"/>
        <v/>
      </c>
      <c r="R318" s="51" t="str">
        <f t="shared" si="25"/>
        <v/>
      </c>
      <c r="S318" s="20" t="str">
        <f t="shared" si="26"/>
        <v/>
      </c>
      <c r="T318" s="20" t="str">
        <f t="shared" si="27"/>
        <v/>
      </c>
      <c r="U318" s="20" t="str">
        <f t="shared" si="28"/>
        <v/>
      </c>
      <c r="V318" s="20" t="str">
        <f t="shared" si="29"/>
        <v/>
      </c>
      <c r="W318" s="20" t="str">
        <f t="shared" si="30"/>
        <v/>
      </c>
      <c r="X318" s="20" t="str">
        <f t="shared" si="31"/>
        <v/>
      </c>
      <c r="Y318" s="51" t="str">
        <f t="shared" si="32"/>
        <v/>
      </c>
      <c r="Z318" s="22" t="str">
        <f t="shared" si="33"/>
        <v/>
      </c>
      <c r="AA318" s="22" t="str">
        <f t="shared" si="38"/>
        <v/>
      </c>
      <c r="AB318" s="22" t="str">
        <f t="shared" si="39"/>
        <v/>
      </c>
      <c r="AC318" s="22" t="str">
        <f t="shared" si="40"/>
        <v/>
      </c>
      <c r="AD318" s="22" t="str">
        <f t="shared" si="41"/>
        <v/>
      </c>
      <c r="AE318" s="22" t="str">
        <f t="shared" si="34"/>
        <v/>
      </c>
      <c r="AF318" s="51" t="str">
        <f t="shared" si="35"/>
        <v/>
      </c>
    </row>
    <row r="319" spans="1:32" s="12" customFormat="1" ht="24">
      <c r="A319" s="12" t="str">
        <f t="shared" si="44"/>
        <v>/* 51 */   [ac("", "cp0","")],</v>
      </c>
      <c r="B319" s="12">
        <f t="shared" si="42"/>
        <v>51</v>
      </c>
      <c r="C319" s="12" t="str">
        <f t="shared" si="16"/>
        <v>/* 51 */   [ac("", "cp0","")],</v>
      </c>
      <c r="D319" s="13" t="str">
        <f t="shared" si="17"/>
        <v>hay letras</v>
      </c>
      <c r="E319" s="51" t="s">
        <v>1118</v>
      </c>
      <c r="F319" s="17" t="str">
        <f t="shared" si="18"/>
        <v/>
      </c>
      <c r="G319" s="25" t="s">
        <v>1119</v>
      </c>
      <c r="H319" s="17" t="str">
        <f t="shared" si="36"/>
        <v/>
      </c>
      <c r="I319" s="25" t="s">
        <v>1120</v>
      </c>
      <c r="J319" s="17" t="str">
        <f t="shared" si="19"/>
        <v/>
      </c>
      <c r="K319" s="51" t="str">
        <f t="shared" si="43"/>
        <v/>
      </c>
      <c r="L319" s="32" t="str">
        <f t="shared" si="20"/>
        <v/>
      </c>
      <c r="M319" s="36" t="str">
        <f t="shared" si="21"/>
        <v/>
      </c>
      <c r="N319" s="37" t="str">
        <f t="shared" si="22"/>
        <v/>
      </c>
      <c r="O319" s="32" t="str">
        <f t="shared" si="37"/>
        <v/>
      </c>
      <c r="P319" s="34" t="str">
        <f t="shared" si="23"/>
        <v/>
      </c>
      <c r="Q319" s="21" t="str">
        <f t="shared" si="24"/>
        <v/>
      </c>
      <c r="R319" s="51" t="str">
        <f t="shared" si="25"/>
        <v/>
      </c>
      <c r="S319" s="17" t="str">
        <f t="shared" si="26"/>
        <v/>
      </c>
      <c r="T319" s="17" t="str">
        <f t="shared" si="27"/>
        <v/>
      </c>
      <c r="U319" s="17" t="str">
        <f t="shared" si="28"/>
        <v/>
      </c>
      <c r="V319" s="17" t="str">
        <f t="shared" si="29"/>
        <v/>
      </c>
      <c r="W319" s="17" t="str">
        <f t="shared" si="30"/>
        <v/>
      </c>
      <c r="X319" s="17" t="str">
        <f t="shared" si="31"/>
        <v/>
      </c>
      <c r="Y319" s="51" t="str">
        <f t="shared" si="32"/>
        <v/>
      </c>
      <c r="Z319" s="21" t="str">
        <f t="shared" si="33"/>
        <v/>
      </c>
      <c r="AA319" s="21" t="str">
        <f t="shared" si="38"/>
        <v/>
      </c>
      <c r="AB319" s="21" t="str">
        <f t="shared" si="39"/>
        <v/>
      </c>
      <c r="AC319" s="21" t="str">
        <f t="shared" si="40"/>
        <v/>
      </c>
      <c r="AD319" s="21" t="str">
        <f t="shared" si="41"/>
        <v/>
      </c>
      <c r="AE319" s="21" t="str">
        <f t="shared" si="34"/>
        <v/>
      </c>
      <c r="AF319" s="51" t="str">
        <f t="shared" si="35"/>
        <v/>
      </c>
    </row>
    <row r="320" spans="1:32" s="12" customFormat="1" ht="24">
      <c r="A320" s="12" t="str">
        <f t="shared" si="44"/>
        <v>/* 52 */   [ac("", "cp0","")],</v>
      </c>
      <c r="B320" s="12">
        <f t="shared" si="42"/>
        <v>52</v>
      </c>
      <c r="C320" s="12" t="str">
        <f t="shared" si="16"/>
        <v>/* 52*/      [ac("Fa", "cp14","")],</v>
      </c>
      <c r="D320" s="13" t="str">
        <f t="shared" si="17"/>
        <v>hay letras</v>
      </c>
      <c r="E320" s="51" t="s">
        <v>1118</v>
      </c>
      <c r="F320" s="20" t="str">
        <f t="shared" si="18"/>
        <v>Fa</v>
      </c>
      <c r="G320" s="26" t="s">
        <v>1119</v>
      </c>
      <c r="H320" s="20" t="str">
        <f t="shared" si="36"/>
        <v>14</v>
      </c>
      <c r="I320" s="26" t="s">
        <v>1120</v>
      </c>
      <c r="J320" s="20" t="str">
        <f t="shared" si="19"/>
        <v/>
      </c>
      <c r="K320" s="51" t="str">
        <f t="shared" si="43"/>
        <v>")],</v>
      </c>
      <c r="L320" s="33" t="str">
        <f t="shared" si="20"/>
        <v/>
      </c>
      <c r="M320" s="38" t="str">
        <f t="shared" si="21"/>
        <v/>
      </c>
      <c r="N320" s="39" t="str">
        <f t="shared" si="22"/>
        <v/>
      </c>
      <c r="O320" s="33" t="str">
        <f t="shared" si="37"/>
        <v/>
      </c>
      <c r="P320" s="27" t="str">
        <f t="shared" si="23"/>
        <v/>
      </c>
      <c r="Q320" s="22" t="str">
        <f t="shared" si="24"/>
        <v/>
      </c>
      <c r="R320" s="51" t="str">
        <f t="shared" si="25"/>
        <v/>
      </c>
      <c r="S320" s="20" t="str">
        <f t="shared" si="26"/>
        <v/>
      </c>
      <c r="T320" s="20" t="str">
        <f t="shared" si="27"/>
        <v/>
      </c>
      <c r="U320" s="20" t="str">
        <f t="shared" si="28"/>
        <v/>
      </c>
      <c r="V320" s="20" t="str">
        <f t="shared" si="29"/>
        <v/>
      </c>
      <c r="W320" s="20" t="str">
        <f t="shared" si="30"/>
        <v/>
      </c>
      <c r="X320" s="20" t="str">
        <f t="shared" si="31"/>
        <v/>
      </c>
      <c r="Y320" s="51" t="str">
        <f t="shared" si="32"/>
        <v/>
      </c>
      <c r="Z320" s="22" t="str">
        <f t="shared" si="33"/>
        <v/>
      </c>
      <c r="AA320" s="22" t="str">
        <f t="shared" si="38"/>
        <v/>
      </c>
      <c r="AB320" s="22" t="str">
        <f t="shared" si="39"/>
        <v/>
      </c>
      <c r="AC320" s="22" t="str">
        <f t="shared" si="40"/>
        <v/>
      </c>
      <c r="AD320" s="22" t="str">
        <f t="shared" si="41"/>
        <v/>
      </c>
      <c r="AE320" s="22" t="str">
        <f t="shared" si="34"/>
        <v/>
      </c>
      <c r="AF320" s="51" t="str">
        <f t="shared" si="35"/>
        <v/>
      </c>
    </row>
    <row r="321" spans="1:32" s="12" customFormat="1" ht="24">
      <c r="A321" s="12" t="str">
        <f t="shared" si="44"/>
        <v>/* 53 */   [ac("", "cp0","")],</v>
      </c>
      <c r="B321" s="12">
        <f t="shared" si="42"/>
        <v>53</v>
      </c>
      <c r="C321" s="12" t="str">
        <f t="shared" si="16"/>
        <v>/* 53*/      [ac("La", "cp14","7")],</v>
      </c>
      <c r="D321" s="13" t="str">
        <f t="shared" si="17"/>
        <v>hay letras</v>
      </c>
      <c r="E321" s="51" t="s">
        <v>1118</v>
      </c>
      <c r="F321" s="17" t="str">
        <f t="shared" si="18"/>
        <v>La</v>
      </c>
      <c r="G321" s="25" t="s">
        <v>1119</v>
      </c>
      <c r="H321" s="17" t="str">
        <f t="shared" si="36"/>
        <v>14</v>
      </c>
      <c r="I321" s="25" t="s">
        <v>1120</v>
      </c>
      <c r="J321" s="17">
        <f t="shared" si="19"/>
        <v>7</v>
      </c>
      <c r="K321" s="51" t="str">
        <f t="shared" si="43"/>
        <v>")],</v>
      </c>
      <c r="L321" s="32" t="str">
        <f t="shared" si="20"/>
        <v/>
      </c>
      <c r="M321" s="36" t="str">
        <f t="shared" si="21"/>
        <v/>
      </c>
      <c r="N321" s="37" t="str">
        <f t="shared" si="22"/>
        <v/>
      </c>
      <c r="O321" s="32" t="str">
        <f t="shared" si="37"/>
        <v/>
      </c>
      <c r="P321" s="34" t="str">
        <f t="shared" si="23"/>
        <v/>
      </c>
      <c r="Q321" s="21" t="str">
        <f t="shared" si="24"/>
        <v/>
      </c>
      <c r="R321" s="51" t="str">
        <f t="shared" si="25"/>
        <v/>
      </c>
      <c r="S321" s="17" t="str">
        <f t="shared" si="26"/>
        <v/>
      </c>
      <c r="T321" s="17" t="str">
        <f t="shared" si="27"/>
        <v/>
      </c>
      <c r="U321" s="17" t="str">
        <f t="shared" si="28"/>
        <v/>
      </c>
      <c r="V321" s="17" t="str">
        <f t="shared" si="29"/>
        <v/>
      </c>
      <c r="W321" s="17" t="str">
        <f t="shared" si="30"/>
        <v/>
      </c>
      <c r="X321" s="17" t="str">
        <f t="shared" si="31"/>
        <v/>
      </c>
      <c r="Y321" s="51" t="str">
        <f t="shared" si="32"/>
        <v/>
      </c>
      <c r="Z321" s="21" t="str">
        <f t="shared" si="33"/>
        <v/>
      </c>
      <c r="AA321" s="21" t="str">
        <f t="shared" si="38"/>
        <v/>
      </c>
      <c r="AB321" s="21" t="str">
        <f t="shared" si="39"/>
        <v/>
      </c>
      <c r="AC321" s="21" t="str">
        <f t="shared" si="40"/>
        <v/>
      </c>
      <c r="AD321" s="21" t="str">
        <f t="shared" si="41"/>
        <v/>
      </c>
      <c r="AE321" s="21" t="str">
        <f t="shared" si="34"/>
        <v/>
      </c>
      <c r="AF321" s="51" t="str">
        <f t="shared" si="35"/>
        <v/>
      </c>
    </row>
    <row r="322" spans="1:32" s="12" customFormat="1" ht="24">
      <c r="A322" s="12" t="str">
        <f t="shared" si="44"/>
        <v>/* 54 */   [ac("", "cp0","")],</v>
      </c>
      <c r="B322" s="12">
        <f t="shared" si="42"/>
        <v>54</v>
      </c>
      <c r="C322" s="12" t="str">
        <f t="shared" si="16"/>
        <v>/* 54*/      [ac("Re", "cp14","7")],</v>
      </c>
      <c r="D322" s="13" t="str">
        <f t="shared" si="17"/>
        <v>hay letras</v>
      </c>
      <c r="E322" s="51" t="s">
        <v>1118</v>
      </c>
      <c r="F322" s="20" t="str">
        <f t="shared" si="18"/>
        <v>Re</v>
      </c>
      <c r="G322" s="26" t="s">
        <v>1119</v>
      </c>
      <c r="H322" s="20" t="str">
        <f t="shared" si="36"/>
        <v>14</v>
      </c>
      <c r="I322" s="26" t="s">
        <v>1120</v>
      </c>
      <c r="J322" s="20">
        <f t="shared" si="19"/>
        <v>7</v>
      </c>
      <c r="K322" s="51" t="str">
        <f t="shared" si="43"/>
        <v>")],</v>
      </c>
      <c r="L322" s="33" t="str">
        <f t="shared" si="20"/>
        <v/>
      </c>
      <c r="M322" s="38" t="str">
        <f t="shared" si="21"/>
        <v/>
      </c>
      <c r="N322" s="39" t="str">
        <f t="shared" si="22"/>
        <v/>
      </c>
      <c r="O322" s="33" t="str">
        <f t="shared" si="37"/>
        <v/>
      </c>
      <c r="P322" s="27" t="str">
        <f t="shared" si="23"/>
        <v/>
      </c>
      <c r="Q322" s="22" t="str">
        <f t="shared" si="24"/>
        <v/>
      </c>
      <c r="R322" s="51" t="str">
        <f t="shared" si="25"/>
        <v/>
      </c>
      <c r="S322" s="20" t="str">
        <f t="shared" si="26"/>
        <v/>
      </c>
      <c r="T322" s="20" t="str">
        <f t="shared" si="27"/>
        <v/>
      </c>
      <c r="U322" s="20" t="str">
        <f t="shared" si="28"/>
        <v/>
      </c>
      <c r="V322" s="20" t="str">
        <f t="shared" si="29"/>
        <v/>
      </c>
      <c r="W322" s="20" t="str">
        <f t="shared" si="30"/>
        <v/>
      </c>
      <c r="X322" s="20" t="str">
        <f t="shared" si="31"/>
        <v/>
      </c>
      <c r="Y322" s="51" t="str">
        <f t="shared" si="32"/>
        <v/>
      </c>
      <c r="Z322" s="22" t="str">
        <f t="shared" si="33"/>
        <v/>
      </c>
      <c r="AA322" s="22" t="str">
        <f t="shared" si="38"/>
        <v/>
      </c>
      <c r="AB322" s="22" t="str">
        <f t="shared" si="39"/>
        <v/>
      </c>
      <c r="AC322" s="22" t="str">
        <f t="shared" si="40"/>
        <v/>
      </c>
      <c r="AD322" s="22" t="str">
        <f t="shared" si="41"/>
        <v/>
      </c>
      <c r="AE322" s="22" t="str">
        <f t="shared" si="34"/>
        <v/>
      </c>
      <c r="AF322" s="51" t="str">
        <f t="shared" si="35"/>
        <v/>
      </c>
    </row>
    <row r="323" spans="1:32" s="12" customFormat="1" ht="24">
      <c r="A323" s="12" t="str">
        <f t="shared" si="44"/>
        <v>/* 55 */   [ac("", "cp0","")],</v>
      </c>
      <c r="B323" s="12">
        <f t="shared" si="42"/>
        <v>55</v>
      </c>
      <c r="C323" s="12" t="str">
        <f t="shared" si="16"/>
        <v>/* 55*/      [ac("Sol", "cp14","7")],</v>
      </c>
      <c r="D323" s="13" t="str">
        <f t="shared" si="17"/>
        <v>hay letras</v>
      </c>
      <c r="E323" s="51" t="s">
        <v>1118</v>
      </c>
      <c r="F323" s="17" t="str">
        <f t="shared" si="18"/>
        <v>Sol</v>
      </c>
      <c r="G323" s="25" t="s">
        <v>1119</v>
      </c>
      <c r="H323" s="17" t="str">
        <f t="shared" si="36"/>
        <v>14</v>
      </c>
      <c r="I323" s="25" t="s">
        <v>1120</v>
      </c>
      <c r="J323" s="17">
        <f t="shared" si="19"/>
        <v>7</v>
      </c>
      <c r="K323" s="51" t="str">
        <f t="shared" si="43"/>
        <v>")],</v>
      </c>
      <c r="L323" s="32" t="str">
        <f t="shared" si="20"/>
        <v/>
      </c>
      <c r="M323" s="36" t="str">
        <f t="shared" si="21"/>
        <v/>
      </c>
      <c r="N323" s="37" t="str">
        <f t="shared" si="22"/>
        <v/>
      </c>
      <c r="O323" s="32" t="str">
        <f t="shared" si="37"/>
        <v/>
      </c>
      <c r="P323" s="34" t="str">
        <f t="shared" si="23"/>
        <v/>
      </c>
      <c r="Q323" s="21" t="str">
        <f t="shared" si="24"/>
        <v/>
      </c>
      <c r="R323" s="51" t="str">
        <f t="shared" si="25"/>
        <v/>
      </c>
      <c r="S323" s="17" t="str">
        <f t="shared" si="26"/>
        <v/>
      </c>
      <c r="T323" s="17" t="str">
        <f t="shared" si="27"/>
        <v/>
      </c>
      <c r="U323" s="17" t="str">
        <f t="shared" si="28"/>
        <v/>
      </c>
      <c r="V323" s="17" t="str">
        <f t="shared" si="29"/>
        <v/>
      </c>
      <c r="W323" s="17" t="str">
        <f t="shared" si="30"/>
        <v/>
      </c>
      <c r="X323" s="17" t="str">
        <f t="shared" si="31"/>
        <v/>
      </c>
      <c r="Y323" s="51" t="str">
        <f t="shared" si="32"/>
        <v/>
      </c>
      <c r="Z323" s="21" t="str">
        <f t="shared" si="33"/>
        <v/>
      </c>
      <c r="AA323" s="21" t="str">
        <f t="shared" si="38"/>
        <v/>
      </c>
      <c r="AB323" s="21" t="str">
        <f t="shared" si="39"/>
        <v/>
      </c>
      <c r="AC323" s="21" t="str">
        <f t="shared" si="40"/>
        <v/>
      </c>
      <c r="AD323" s="21" t="str">
        <f t="shared" si="41"/>
        <v/>
      </c>
      <c r="AE323" s="21" t="str">
        <f t="shared" si="34"/>
        <v/>
      </c>
      <c r="AF323" s="51" t="str">
        <f t="shared" si="35"/>
        <v/>
      </c>
    </row>
    <row r="324" spans="1:32" s="12" customFormat="1" ht="24">
      <c r="A324" s="12" t="str">
        <f t="shared" si="44"/>
        <v>/* 56 */   [ac("", "cp0","")],</v>
      </c>
      <c r="B324" s="12">
        <f t="shared" si="42"/>
        <v>56</v>
      </c>
      <c r="C324" s="12" t="str">
        <f t="shared" si="16"/>
        <v>/* 56*/      [ac("Do", "cp14","7")],</v>
      </c>
      <c r="D324" s="13" t="str">
        <f t="shared" si="17"/>
        <v>hay letras</v>
      </c>
      <c r="E324" s="51" t="s">
        <v>1118</v>
      </c>
      <c r="F324" s="20" t="str">
        <f t="shared" si="18"/>
        <v>Do</v>
      </c>
      <c r="G324" s="26" t="s">
        <v>1119</v>
      </c>
      <c r="H324" s="20" t="str">
        <f t="shared" si="36"/>
        <v>14</v>
      </c>
      <c r="I324" s="26" t="s">
        <v>1120</v>
      </c>
      <c r="J324" s="20">
        <f t="shared" si="19"/>
        <v>7</v>
      </c>
      <c r="K324" s="51" t="str">
        <f t="shared" si="43"/>
        <v>")],</v>
      </c>
      <c r="L324" s="33" t="str">
        <f t="shared" si="20"/>
        <v/>
      </c>
      <c r="M324" s="38" t="str">
        <f t="shared" si="21"/>
        <v/>
      </c>
      <c r="N324" s="39" t="str">
        <f t="shared" si="22"/>
        <v/>
      </c>
      <c r="O324" s="33" t="str">
        <f t="shared" si="37"/>
        <v/>
      </c>
      <c r="P324" s="27" t="str">
        <f t="shared" si="23"/>
        <v/>
      </c>
      <c r="Q324" s="22" t="str">
        <f t="shared" si="24"/>
        <v/>
      </c>
      <c r="R324" s="51" t="str">
        <f t="shared" si="25"/>
        <v/>
      </c>
      <c r="S324" s="20" t="str">
        <f t="shared" si="26"/>
        <v/>
      </c>
      <c r="T324" s="20" t="str">
        <f t="shared" si="27"/>
        <v/>
      </c>
      <c r="U324" s="20" t="str">
        <f t="shared" si="28"/>
        <v/>
      </c>
      <c r="V324" s="20" t="str">
        <f t="shared" si="29"/>
        <v/>
      </c>
      <c r="W324" s="20" t="str">
        <f t="shared" si="30"/>
        <v/>
      </c>
      <c r="X324" s="20" t="str">
        <f t="shared" si="31"/>
        <v/>
      </c>
      <c r="Y324" s="51" t="str">
        <f t="shared" si="32"/>
        <v/>
      </c>
      <c r="Z324" s="22" t="str">
        <f t="shared" si="33"/>
        <v/>
      </c>
      <c r="AA324" s="22" t="str">
        <f t="shared" si="38"/>
        <v/>
      </c>
      <c r="AB324" s="22" t="str">
        <f t="shared" si="39"/>
        <v/>
      </c>
      <c r="AC324" s="22" t="str">
        <f t="shared" si="40"/>
        <v/>
      </c>
      <c r="AD324" s="22" t="str">
        <f t="shared" si="41"/>
        <v/>
      </c>
      <c r="AE324" s="22" t="str">
        <f t="shared" si="34"/>
        <v/>
      </c>
      <c r="AF324" s="51" t="str">
        <f t="shared" si="35"/>
        <v/>
      </c>
    </row>
    <row r="325" spans="1:32" s="12" customFormat="1" ht="24">
      <c r="A325" s="12" t="str">
        <f t="shared" si="44"/>
        <v>/* 57 */   [ac("", "cp0","")],</v>
      </c>
      <c r="B325" s="12">
        <f t="shared" si="42"/>
        <v>57</v>
      </c>
      <c r="C325" s="12" t="str">
        <f t="shared" si="16"/>
        <v>/* 57 */   [ac("", "cp0","")],</v>
      </c>
      <c r="D325" s="13" t="str">
        <f t="shared" si="17"/>
        <v>hay letras</v>
      </c>
      <c r="E325" s="51" t="s">
        <v>1118</v>
      </c>
      <c r="F325" s="17" t="str">
        <f t="shared" si="18"/>
        <v/>
      </c>
      <c r="G325" s="25" t="s">
        <v>1119</v>
      </c>
      <c r="H325" s="17" t="str">
        <f t="shared" si="36"/>
        <v/>
      </c>
      <c r="I325" s="25" t="s">
        <v>1120</v>
      </c>
      <c r="J325" s="17" t="str">
        <f t="shared" si="19"/>
        <v/>
      </c>
      <c r="K325" s="51" t="str">
        <f t="shared" si="43"/>
        <v/>
      </c>
      <c r="L325" s="32" t="str">
        <f t="shared" si="20"/>
        <v/>
      </c>
      <c r="M325" s="36" t="str">
        <f t="shared" si="21"/>
        <v/>
      </c>
      <c r="N325" s="37" t="str">
        <f t="shared" si="22"/>
        <v/>
      </c>
      <c r="O325" s="32" t="str">
        <f t="shared" si="37"/>
        <v/>
      </c>
      <c r="P325" s="34" t="str">
        <f t="shared" si="23"/>
        <v/>
      </c>
      <c r="Q325" s="21" t="str">
        <f t="shared" si="24"/>
        <v/>
      </c>
      <c r="R325" s="51" t="str">
        <f t="shared" si="25"/>
        <v/>
      </c>
      <c r="S325" s="17" t="str">
        <f t="shared" si="26"/>
        <v/>
      </c>
      <c r="T325" s="17" t="str">
        <f t="shared" si="27"/>
        <v/>
      </c>
      <c r="U325" s="17" t="str">
        <f t="shared" si="28"/>
        <v/>
      </c>
      <c r="V325" s="17" t="str">
        <f t="shared" si="29"/>
        <v/>
      </c>
      <c r="W325" s="17" t="str">
        <f t="shared" si="30"/>
        <v/>
      </c>
      <c r="X325" s="17" t="str">
        <f t="shared" si="31"/>
        <v/>
      </c>
      <c r="Y325" s="51" t="str">
        <f t="shared" si="32"/>
        <v/>
      </c>
      <c r="Z325" s="21" t="str">
        <f t="shared" si="33"/>
        <v/>
      </c>
      <c r="AA325" s="21" t="str">
        <f t="shared" si="38"/>
        <v/>
      </c>
      <c r="AB325" s="21" t="str">
        <f t="shared" si="39"/>
        <v/>
      </c>
      <c r="AC325" s="21" t="str">
        <f t="shared" si="40"/>
        <v/>
      </c>
      <c r="AD325" s="21" t="str">
        <f t="shared" si="41"/>
        <v/>
      </c>
      <c r="AE325" s="21" t="str">
        <f t="shared" si="34"/>
        <v/>
      </c>
      <c r="AF325" s="51" t="str">
        <f t="shared" si="35"/>
        <v/>
      </c>
    </row>
    <row r="326" spans="1:32" s="12" customFormat="1" ht="24">
      <c r="A326" s="12" t="str">
        <f t="shared" si="44"/>
        <v>/* 58 */   [ac("", "cp0","")],</v>
      </c>
      <c r="B326" s="12">
        <f t="shared" si="42"/>
        <v>58</v>
      </c>
      <c r="C326" s="12" t="str">
        <f t="shared" si="16"/>
        <v>/* 58 */   [ac("", "cp0","")],</v>
      </c>
      <c r="D326" s="13" t="str">
        <f t="shared" si="17"/>
        <v>hay letras</v>
      </c>
      <c r="E326" s="51" t="s">
        <v>1118</v>
      </c>
      <c r="F326" s="20" t="str">
        <f t="shared" si="18"/>
        <v/>
      </c>
      <c r="G326" s="26" t="s">
        <v>1119</v>
      </c>
      <c r="H326" s="20" t="str">
        <f t="shared" si="36"/>
        <v/>
      </c>
      <c r="I326" s="26" t="s">
        <v>1120</v>
      </c>
      <c r="J326" s="20" t="str">
        <f t="shared" si="19"/>
        <v/>
      </c>
      <c r="K326" s="51" t="str">
        <f t="shared" si="43"/>
        <v/>
      </c>
      <c r="L326" s="33" t="str">
        <f t="shared" si="20"/>
        <v/>
      </c>
      <c r="M326" s="38" t="str">
        <f t="shared" si="21"/>
        <v/>
      </c>
      <c r="N326" s="39" t="str">
        <f t="shared" si="22"/>
        <v/>
      </c>
      <c r="O326" s="33" t="str">
        <f t="shared" si="37"/>
        <v/>
      </c>
      <c r="P326" s="27" t="str">
        <f t="shared" si="23"/>
        <v/>
      </c>
      <c r="Q326" s="22" t="str">
        <f t="shared" si="24"/>
        <v/>
      </c>
      <c r="R326" s="51" t="str">
        <f t="shared" si="25"/>
        <v/>
      </c>
      <c r="S326" s="20" t="str">
        <f t="shared" si="26"/>
        <v/>
      </c>
      <c r="T326" s="20" t="str">
        <f t="shared" si="27"/>
        <v/>
      </c>
      <c r="U326" s="20" t="str">
        <f t="shared" si="28"/>
        <v/>
      </c>
      <c r="V326" s="20" t="str">
        <f t="shared" si="29"/>
        <v/>
      </c>
      <c r="W326" s="20" t="str">
        <f t="shared" si="30"/>
        <v/>
      </c>
      <c r="X326" s="20" t="str">
        <f t="shared" si="31"/>
        <v/>
      </c>
      <c r="Y326" s="51" t="str">
        <f t="shared" si="32"/>
        <v/>
      </c>
      <c r="Z326" s="22" t="str">
        <f t="shared" si="33"/>
        <v/>
      </c>
      <c r="AA326" s="22" t="str">
        <f t="shared" si="38"/>
        <v/>
      </c>
      <c r="AB326" s="22" t="str">
        <f t="shared" si="39"/>
        <v/>
      </c>
      <c r="AC326" s="22" t="str">
        <f t="shared" si="40"/>
        <v/>
      </c>
      <c r="AD326" s="22" t="str">
        <f t="shared" si="41"/>
        <v/>
      </c>
      <c r="AE326" s="22" t="str">
        <f t="shared" si="34"/>
        <v/>
      </c>
      <c r="AF326" s="51" t="str">
        <f t="shared" si="35"/>
        <v/>
      </c>
    </row>
    <row r="327" spans="1:32" s="12" customFormat="1" ht="24">
      <c r="A327" s="12" t="str">
        <f t="shared" si="44"/>
        <v>/* 59 */   [ac("", "cp0","")],</v>
      </c>
      <c r="B327" s="12">
        <f t="shared" si="42"/>
        <v>59</v>
      </c>
      <c r="C327" s="12" t="str">
        <f t="shared" si="16"/>
        <v>/* 59 */   [ac("", "cp0","")],</v>
      </c>
      <c r="D327" s="13" t="str">
        <f t="shared" si="17"/>
        <v>hay letras</v>
      </c>
      <c r="E327" s="51" t="s">
        <v>1118</v>
      </c>
      <c r="F327" s="17" t="str">
        <f t="shared" si="18"/>
        <v/>
      </c>
      <c r="G327" s="25" t="s">
        <v>1119</v>
      </c>
      <c r="H327" s="17" t="str">
        <f t="shared" si="36"/>
        <v/>
      </c>
      <c r="I327" s="25" t="s">
        <v>1120</v>
      </c>
      <c r="J327" s="17" t="str">
        <f t="shared" si="19"/>
        <v/>
      </c>
      <c r="K327" s="51" t="str">
        <f t="shared" si="43"/>
        <v/>
      </c>
      <c r="L327" s="32" t="str">
        <f t="shared" si="20"/>
        <v/>
      </c>
      <c r="M327" s="36" t="str">
        <f t="shared" si="21"/>
        <v/>
      </c>
      <c r="N327" s="37" t="str">
        <f t="shared" si="22"/>
        <v/>
      </c>
      <c r="O327" s="32" t="str">
        <f t="shared" si="37"/>
        <v/>
      </c>
      <c r="P327" s="34" t="str">
        <f t="shared" si="23"/>
        <v/>
      </c>
      <c r="Q327" s="21" t="str">
        <f t="shared" si="24"/>
        <v/>
      </c>
      <c r="R327" s="51" t="str">
        <f t="shared" si="25"/>
        <v/>
      </c>
      <c r="S327" s="17" t="str">
        <f t="shared" si="26"/>
        <v/>
      </c>
      <c r="T327" s="17" t="str">
        <f t="shared" si="27"/>
        <v/>
      </c>
      <c r="U327" s="17" t="str">
        <f t="shared" si="28"/>
        <v/>
      </c>
      <c r="V327" s="17" t="str">
        <f t="shared" si="29"/>
        <v/>
      </c>
      <c r="W327" s="17" t="str">
        <f t="shared" si="30"/>
        <v/>
      </c>
      <c r="X327" s="17" t="str">
        <f t="shared" si="31"/>
        <v/>
      </c>
      <c r="Y327" s="51" t="str">
        <f t="shared" si="32"/>
        <v/>
      </c>
      <c r="Z327" s="21" t="str">
        <f t="shared" si="33"/>
        <v/>
      </c>
      <c r="AA327" s="21" t="str">
        <f t="shared" si="38"/>
        <v/>
      </c>
      <c r="AB327" s="21" t="str">
        <f t="shared" si="39"/>
        <v/>
      </c>
      <c r="AC327" s="21" t="str">
        <f t="shared" si="40"/>
        <v/>
      </c>
      <c r="AD327" s="21" t="str">
        <f t="shared" si="41"/>
        <v/>
      </c>
      <c r="AE327" s="21" t="str">
        <f t="shared" si="34"/>
        <v/>
      </c>
      <c r="AF327" s="51" t="str">
        <f t="shared" si="35"/>
        <v/>
      </c>
    </row>
    <row r="328" spans="1:32" s="12" customFormat="1" ht="24">
      <c r="A328" s="12" t="str">
        <f t="shared" si="44"/>
        <v>/* 60 */   [ac("", "cp0","")],</v>
      </c>
      <c r="B328" s="12">
        <f t="shared" si="42"/>
        <v>60</v>
      </c>
      <c r="C328" s="12" t="str">
        <f t="shared" si="16"/>
        <v>/* 60 */   [ac("", "cp0","")],</v>
      </c>
      <c r="D328" s="13" t="str">
        <f t="shared" si="17"/>
        <v>hay letras</v>
      </c>
      <c r="E328" s="51" t="s">
        <v>1118</v>
      </c>
      <c r="F328" s="20" t="str">
        <f t="shared" si="18"/>
        <v/>
      </c>
      <c r="G328" s="26" t="s">
        <v>1119</v>
      </c>
      <c r="H328" s="20" t="str">
        <f t="shared" si="36"/>
        <v/>
      </c>
      <c r="I328" s="26" t="s">
        <v>1120</v>
      </c>
      <c r="J328" s="20" t="str">
        <f t="shared" si="19"/>
        <v/>
      </c>
      <c r="K328" s="51" t="str">
        <f t="shared" si="43"/>
        <v/>
      </c>
      <c r="L328" s="33" t="str">
        <f t="shared" si="20"/>
        <v/>
      </c>
      <c r="M328" s="38" t="str">
        <f t="shared" si="21"/>
        <v/>
      </c>
      <c r="N328" s="39" t="str">
        <f t="shared" si="22"/>
        <v/>
      </c>
      <c r="O328" s="33" t="str">
        <f t="shared" si="37"/>
        <v/>
      </c>
      <c r="P328" s="27" t="str">
        <f t="shared" si="23"/>
        <v/>
      </c>
      <c r="Q328" s="22" t="str">
        <f t="shared" si="24"/>
        <v/>
      </c>
      <c r="R328" s="51" t="str">
        <f t="shared" si="25"/>
        <v/>
      </c>
      <c r="S328" s="20" t="str">
        <f t="shared" si="26"/>
        <v/>
      </c>
      <c r="T328" s="20" t="str">
        <f t="shared" si="27"/>
        <v/>
      </c>
      <c r="U328" s="20" t="str">
        <f t="shared" si="28"/>
        <v/>
      </c>
      <c r="V328" s="20" t="str">
        <f t="shared" si="29"/>
        <v/>
      </c>
      <c r="W328" s="20" t="str">
        <f t="shared" si="30"/>
        <v/>
      </c>
      <c r="X328" s="20" t="str">
        <f t="shared" si="31"/>
        <v/>
      </c>
      <c r="Y328" s="51" t="str">
        <f t="shared" si="32"/>
        <v/>
      </c>
      <c r="Z328" s="22" t="str">
        <f t="shared" si="33"/>
        <v/>
      </c>
      <c r="AA328" s="22" t="str">
        <f t="shared" si="38"/>
        <v/>
      </c>
      <c r="AB328" s="22" t="str">
        <f t="shared" si="39"/>
        <v/>
      </c>
      <c r="AC328" s="22" t="str">
        <f t="shared" si="40"/>
        <v/>
      </c>
      <c r="AD328" s="22" t="str">
        <f t="shared" si="41"/>
        <v/>
      </c>
      <c r="AE328" s="22" t="str">
        <f t="shared" si="34"/>
        <v/>
      </c>
      <c r="AF328" s="51" t="str">
        <f t="shared" si="35"/>
        <v/>
      </c>
    </row>
    <row r="329" spans="1:32" s="12" customFormat="1" ht="24">
      <c r="A329" s="12" t="str">
        <f t="shared" si="44"/>
        <v>/* 61 */   [ac("", "cp0","")],</v>
      </c>
      <c r="B329" s="12">
        <f t="shared" si="42"/>
        <v>61</v>
      </c>
      <c r="C329" s="12" t="str">
        <f t="shared" si="16"/>
        <v>/* 61 */   [ac("", "cp0","")],</v>
      </c>
      <c r="D329" s="13" t="str">
        <f t="shared" si="17"/>
        <v>hay letras</v>
      </c>
      <c r="E329" s="51" t="s">
        <v>1118</v>
      </c>
      <c r="F329" s="17" t="str">
        <f t="shared" si="18"/>
        <v/>
      </c>
      <c r="G329" s="25" t="s">
        <v>1119</v>
      </c>
      <c r="H329" s="17" t="str">
        <f t="shared" si="36"/>
        <v/>
      </c>
      <c r="I329" s="25" t="s">
        <v>1120</v>
      </c>
      <c r="J329" s="17" t="str">
        <f t="shared" si="19"/>
        <v/>
      </c>
      <c r="K329" s="51" t="str">
        <f t="shared" si="43"/>
        <v/>
      </c>
      <c r="L329" s="32" t="str">
        <f t="shared" si="20"/>
        <v/>
      </c>
      <c r="M329" s="36" t="str">
        <f t="shared" si="21"/>
        <v/>
      </c>
      <c r="N329" s="37" t="str">
        <f t="shared" si="22"/>
        <v/>
      </c>
      <c r="O329" s="32" t="str">
        <f t="shared" si="37"/>
        <v/>
      </c>
      <c r="P329" s="34" t="str">
        <f t="shared" si="23"/>
        <v/>
      </c>
      <c r="Q329" s="21" t="str">
        <f t="shared" si="24"/>
        <v/>
      </c>
      <c r="R329" s="51" t="str">
        <f t="shared" si="25"/>
        <v/>
      </c>
      <c r="S329" s="17" t="str">
        <f t="shared" si="26"/>
        <v/>
      </c>
      <c r="T329" s="17" t="str">
        <f t="shared" si="27"/>
        <v/>
      </c>
      <c r="U329" s="17" t="str">
        <f t="shared" si="28"/>
        <v/>
      </c>
      <c r="V329" s="17" t="str">
        <f t="shared" si="29"/>
        <v/>
      </c>
      <c r="W329" s="17" t="str">
        <f t="shared" si="30"/>
        <v/>
      </c>
      <c r="X329" s="17" t="str">
        <f t="shared" si="31"/>
        <v/>
      </c>
      <c r="Y329" s="51" t="str">
        <f t="shared" si="32"/>
        <v/>
      </c>
      <c r="Z329" s="21" t="str">
        <f t="shared" si="33"/>
        <v/>
      </c>
      <c r="AA329" s="21" t="str">
        <f t="shared" si="38"/>
        <v/>
      </c>
      <c r="AB329" s="21" t="str">
        <f t="shared" si="39"/>
        <v/>
      </c>
      <c r="AC329" s="21" t="str">
        <f t="shared" si="40"/>
        <v/>
      </c>
      <c r="AD329" s="21" t="str">
        <f t="shared" si="41"/>
        <v/>
      </c>
      <c r="AE329" s="21" t="str">
        <f t="shared" si="34"/>
        <v/>
      </c>
      <c r="AF329" s="51" t="str">
        <f t="shared" si="35"/>
        <v/>
      </c>
    </row>
    <row r="330" spans="1:32" s="12" customFormat="1" ht="24">
      <c r="A330" s="12" t="str">
        <f t="shared" si="44"/>
        <v>/* 62 */   [ac("", "cp0","")],</v>
      </c>
      <c r="B330" s="12">
        <f t="shared" si="42"/>
        <v>62</v>
      </c>
      <c r="C330" s="12" t="str">
        <f t="shared" si="16"/>
        <v>/* 62 */   [ac("", "cp0","")],</v>
      </c>
      <c r="D330" s="13" t="str">
        <f t="shared" si="17"/>
        <v>hay letras</v>
      </c>
      <c r="E330" s="51" t="s">
        <v>1118</v>
      </c>
      <c r="F330" s="20" t="str">
        <f t="shared" si="18"/>
        <v/>
      </c>
      <c r="G330" s="26" t="s">
        <v>1119</v>
      </c>
      <c r="H330" s="20" t="str">
        <f t="shared" si="36"/>
        <v/>
      </c>
      <c r="I330" s="26" t="s">
        <v>1120</v>
      </c>
      <c r="J330" s="20" t="str">
        <f t="shared" si="19"/>
        <v/>
      </c>
      <c r="K330" s="51" t="str">
        <f t="shared" si="43"/>
        <v/>
      </c>
      <c r="L330" s="33" t="str">
        <f t="shared" si="20"/>
        <v/>
      </c>
      <c r="M330" s="38" t="str">
        <f t="shared" si="21"/>
        <v/>
      </c>
      <c r="N330" s="39" t="str">
        <f t="shared" si="22"/>
        <v/>
      </c>
      <c r="O330" s="33" t="str">
        <f t="shared" si="37"/>
        <v/>
      </c>
      <c r="P330" s="27" t="str">
        <f t="shared" si="23"/>
        <v/>
      </c>
      <c r="Q330" s="22" t="str">
        <f t="shared" si="24"/>
        <v/>
      </c>
      <c r="R330" s="51" t="str">
        <f t="shared" si="25"/>
        <v/>
      </c>
      <c r="S330" s="20" t="str">
        <f t="shared" si="26"/>
        <v/>
      </c>
      <c r="T330" s="20" t="str">
        <f t="shared" si="27"/>
        <v/>
      </c>
      <c r="U330" s="20" t="str">
        <f t="shared" si="28"/>
        <v/>
      </c>
      <c r="V330" s="20" t="str">
        <f t="shared" si="29"/>
        <v/>
      </c>
      <c r="W330" s="20" t="str">
        <f t="shared" si="30"/>
        <v/>
      </c>
      <c r="X330" s="20" t="str">
        <f t="shared" si="31"/>
        <v/>
      </c>
      <c r="Y330" s="51" t="str">
        <f t="shared" si="32"/>
        <v/>
      </c>
      <c r="Z330" s="22" t="str">
        <f t="shared" si="33"/>
        <v/>
      </c>
      <c r="AA330" s="22" t="str">
        <f t="shared" si="38"/>
        <v/>
      </c>
      <c r="AB330" s="22" t="str">
        <f t="shared" si="39"/>
        <v/>
      </c>
      <c r="AC330" s="22" t="str">
        <f t="shared" si="40"/>
        <v/>
      </c>
      <c r="AD330" s="22" t="str">
        <f t="shared" si="41"/>
        <v/>
      </c>
      <c r="AE330" s="22" t="str">
        <f t="shared" si="34"/>
        <v/>
      </c>
      <c r="AF330" s="51" t="str">
        <f t="shared" si="35"/>
        <v/>
      </c>
    </row>
    <row r="331" spans="1:32" s="12" customFormat="1" ht="24">
      <c r="A331" s="12" t="str">
        <f t="shared" si="44"/>
        <v>/* 63 */   [ac("", "cp0","")],</v>
      </c>
      <c r="B331" s="12">
        <f t="shared" si="42"/>
        <v>63</v>
      </c>
      <c r="C331" s="12" t="str">
        <f t="shared" si="16"/>
        <v>/* 63 */   [ac("", "cp0","")],</v>
      </c>
      <c r="D331" s="13" t="str">
        <f t="shared" si="17"/>
        <v>hay letras</v>
      </c>
      <c r="E331" s="51" t="s">
        <v>1118</v>
      </c>
      <c r="F331" s="17" t="str">
        <f t="shared" si="18"/>
        <v/>
      </c>
      <c r="G331" s="25" t="s">
        <v>1119</v>
      </c>
      <c r="H331" s="17" t="str">
        <f t="shared" si="36"/>
        <v/>
      </c>
      <c r="I331" s="25" t="s">
        <v>1120</v>
      </c>
      <c r="J331" s="17" t="str">
        <f t="shared" si="19"/>
        <v/>
      </c>
      <c r="K331" s="51" t="str">
        <f t="shared" si="43"/>
        <v/>
      </c>
      <c r="L331" s="32" t="str">
        <f t="shared" si="20"/>
        <v/>
      </c>
      <c r="M331" s="36" t="str">
        <f t="shared" si="21"/>
        <v/>
      </c>
      <c r="N331" s="37" t="str">
        <f t="shared" si="22"/>
        <v/>
      </c>
      <c r="O331" s="32" t="str">
        <f t="shared" si="37"/>
        <v/>
      </c>
      <c r="P331" s="34" t="str">
        <f t="shared" si="23"/>
        <v/>
      </c>
      <c r="Q331" s="21" t="str">
        <f t="shared" si="24"/>
        <v/>
      </c>
      <c r="R331" s="51" t="str">
        <f t="shared" si="25"/>
        <v/>
      </c>
      <c r="S331" s="17" t="str">
        <f t="shared" si="26"/>
        <v/>
      </c>
      <c r="T331" s="17" t="str">
        <f t="shared" si="27"/>
        <v/>
      </c>
      <c r="U331" s="17" t="str">
        <f t="shared" si="28"/>
        <v/>
      </c>
      <c r="V331" s="17" t="str">
        <f t="shared" si="29"/>
        <v/>
      </c>
      <c r="W331" s="17" t="str">
        <f t="shared" si="30"/>
        <v/>
      </c>
      <c r="X331" s="17" t="str">
        <f t="shared" si="31"/>
        <v/>
      </c>
      <c r="Y331" s="51" t="str">
        <f t="shared" si="32"/>
        <v/>
      </c>
      <c r="Z331" s="21" t="str">
        <f t="shared" si="33"/>
        <v/>
      </c>
      <c r="AA331" s="21" t="str">
        <f t="shared" si="38"/>
        <v/>
      </c>
      <c r="AB331" s="21" t="str">
        <f t="shared" si="39"/>
        <v/>
      </c>
      <c r="AC331" s="21" t="str">
        <f t="shared" si="40"/>
        <v/>
      </c>
      <c r="AD331" s="21" t="str">
        <f t="shared" si="41"/>
        <v/>
      </c>
      <c r="AE331" s="21" t="str">
        <f t="shared" si="34"/>
        <v/>
      </c>
      <c r="AF331" s="51" t="str">
        <f t="shared" si="35"/>
        <v/>
      </c>
    </row>
    <row r="332" spans="1:32" s="12" customFormat="1" ht="24">
      <c r="A332" s="12" t="str">
        <f t="shared" si="44"/>
        <v>/* 64 */   [ac("", "cp0","")],</v>
      </c>
      <c r="B332" s="12">
        <f t="shared" si="42"/>
        <v>64</v>
      </c>
      <c r="C332" s="12" t="str">
        <f t="shared" si="16"/>
        <v>/* 64 */   [ac("", "cp0","")],</v>
      </c>
      <c r="D332" s="13" t="str">
        <f t="shared" si="17"/>
        <v>hay letras</v>
      </c>
      <c r="E332" s="51" t="s">
        <v>1118</v>
      </c>
      <c r="F332" s="20" t="str">
        <f t="shared" si="18"/>
        <v/>
      </c>
      <c r="G332" s="26" t="s">
        <v>1119</v>
      </c>
      <c r="H332" s="20" t="str">
        <f t="shared" si="36"/>
        <v/>
      </c>
      <c r="I332" s="26" t="s">
        <v>1120</v>
      </c>
      <c r="J332" s="20" t="str">
        <f t="shared" si="19"/>
        <v/>
      </c>
      <c r="K332" s="51" t="str">
        <f t="shared" si="43"/>
        <v/>
      </c>
      <c r="L332" s="33" t="str">
        <f t="shared" si="20"/>
        <v/>
      </c>
      <c r="M332" s="38" t="str">
        <f t="shared" si="21"/>
        <v/>
      </c>
      <c r="N332" s="39" t="str">
        <f t="shared" si="22"/>
        <v/>
      </c>
      <c r="O332" s="33" t="str">
        <f t="shared" si="37"/>
        <v/>
      </c>
      <c r="P332" s="27" t="str">
        <f t="shared" si="23"/>
        <v/>
      </c>
      <c r="Q332" s="22" t="str">
        <f t="shared" si="24"/>
        <v/>
      </c>
      <c r="R332" s="51" t="str">
        <f t="shared" si="25"/>
        <v/>
      </c>
      <c r="S332" s="20" t="str">
        <f t="shared" si="26"/>
        <v/>
      </c>
      <c r="T332" s="20" t="str">
        <f t="shared" si="27"/>
        <v/>
      </c>
      <c r="U332" s="20" t="str">
        <f t="shared" si="28"/>
        <v/>
      </c>
      <c r="V332" s="20" t="str">
        <f t="shared" si="29"/>
        <v/>
      </c>
      <c r="W332" s="20" t="str">
        <f t="shared" si="30"/>
        <v/>
      </c>
      <c r="X332" s="20" t="str">
        <f t="shared" si="31"/>
        <v/>
      </c>
      <c r="Y332" s="51" t="str">
        <f t="shared" si="32"/>
        <v/>
      </c>
      <c r="Z332" s="22" t="str">
        <f t="shared" si="33"/>
        <v/>
      </c>
      <c r="AA332" s="22" t="str">
        <f t="shared" si="38"/>
        <v/>
      </c>
      <c r="AB332" s="22" t="str">
        <f t="shared" si="39"/>
        <v/>
      </c>
      <c r="AC332" s="22" t="str">
        <f t="shared" si="40"/>
        <v/>
      </c>
      <c r="AD332" s="22" t="str">
        <f t="shared" si="41"/>
        <v/>
      </c>
      <c r="AE332" s="22" t="str">
        <f t="shared" si="34"/>
        <v/>
      </c>
      <c r="AF332" s="51" t="str">
        <f t="shared" si="35"/>
        <v/>
      </c>
    </row>
    <row r="333" spans="1:32" s="12" customFormat="1" ht="24">
      <c r="A333" s="12" t="str">
        <f t="shared" si="44"/>
        <v>/* 65 */   [ac("", "cp0","")],</v>
      </c>
      <c r="B333" s="12">
        <f t="shared" si="42"/>
        <v>65</v>
      </c>
      <c r="C333" s="12" t="str">
        <f t="shared" ref="C333:C369" si="45">IF(D333="","",IF(F333="",A333,_xlfn.CONCAT("/* ",B333,"*/      ",E333:AF333)))</f>
        <v>/* 65*/      [ac("Do", "cp14","7")],</v>
      </c>
      <c r="D333" s="13" t="str">
        <f t="shared" ref="D333:D369" si="46">IF(D227="","","hay letras")</f>
        <v>hay letras</v>
      </c>
      <c r="E333" s="51" t="s">
        <v>1118</v>
      </c>
      <c r="F333" s="17" t="str">
        <f t="shared" ref="F333:F369" si="47">IF(E227="","",E227)</f>
        <v>Do</v>
      </c>
      <c r="G333" s="25" t="s">
        <v>1119</v>
      </c>
      <c r="H333" s="17" t="str">
        <f t="shared" si="36"/>
        <v>14</v>
      </c>
      <c r="I333" s="25" t="s">
        <v>1120</v>
      </c>
      <c r="J333" s="17">
        <f t="shared" ref="J333:J369" si="48">IF(F227="","",F227)</f>
        <v>7</v>
      </c>
      <c r="K333" s="51" t="str">
        <f t="shared" si="43"/>
        <v>")],</v>
      </c>
      <c r="L333" s="32" t="str">
        <f t="shared" ref="L333:L369" si="49">IF(G227="","",G227)</f>
        <v/>
      </c>
      <c r="M333" s="36" t="str">
        <f t="shared" ref="M333:M369" si="50">IF(L333="","",""",""")</f>
        <v/>
      </c>
      <c r="N333" s="37" t="str">
        <f t="shared" ref="N333:N369" si="51">IF(L333="","","cp")</f>
        <v/>
      </c>
      <c r="O333" s="32" t="str">
        <f t="shared" si="37"/>
        <v/>
      </c>
      <c r="P333" s="34" t="str">
        <f t="shared" ref="P333:P369" si="52">IF(L333="","",""",""")</f>
        <v/>
      </c>
      <c r="Q333" s="21" t="str">
        <f t="shared" ref="Q333:Q369" si="53">IF(H227="","",H227)</f>
        <v/>
      </c>
      <c r="R333" s="51"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1" t="str">
        <f t="shared" ref="Y333:Y369" si="61">IF(S333&lt;&gt;"",IF(Z333="",""")],","""), ac("""),"")</f>
        <v/>
      </c>
      <c r="Z333" s="21" t="str">
        <f t="shared" ref="Z333:Z369" si="62">IF(K227="","",K227)</f>
        <v/>
      </c>
      <c r="AA333" s="21" t="str">
        <f t="shared" si="38"/>
        <v/>
      </c>
      <c r="AB333" s="21" t="str">
        <f t="shared" si="39"/>
        <v/>
      </c>
      <c r="AC333" s="21" t="str">
        <f t="shared" si="40"/>
        <v/>
      </c>
      <c r="AD333" s="21" t="str">
        <f t="shared" si="41"/>
        <v/>
      </c>
      <c r="AE333" s="21" t="str">
        <f t="shared" ref="AE333:AE369" si="63">IF(L227="","",L227)</f>
        <v/>
      </c>
      <c r="AF333" s="51" t="str">
        <f t="shared" ref="AF333:AF369" si="64">IF(Z333&lt;&gt;"",IF(AG163="",""")],","), ac("),"")</f>
        <v/>
      </c>
    </row>
    <row r="334" spans="1:32" s="12" customFormat="1" ht="24">
      <c r="A334" s="12" t="str">
        <f t="shared" si="44"/>
        <v>/* 66 */   [ac("", "cp0","")],</v>
      </c>
      <c r="B334" s="12">
        <f t="shared" si="42"/>
        <v>66</v>
      </c>
      <c r="C334" s="12" t="str">
        <f t="shared" si="45"/>
        <v>/* 66 */   [ac("", "cp0","")],</v>
      </c>
      <c r="D334" s="13" t="str">
        <f t="shared" si="46"/>
        <v>hay letras</v>
      </c>
      <c r="E334" s="51" t="s">
        <v>1118</v>
      </c>
      <c r="F334" s="20" t="str">
        <f t="shared" si="47"/>
        <v/>
      </c>
      <c r="G334" s="26" t="s">
        <v>1119</v>
      </c>
      <c r="H334" s="20" t="str">
        <f t="shared" ref="H334:H369" si="65">IF(F334="","","14")</f>
        <v/>
      </c>
      <c r="I334" s="26" t="s">
        <v>1120</v>
      </c>
      <c r="J334" s="20" t="str">
        <f t="shared" si="48"/>
        <v/>
      </c>
      <c r="K334" s="51" t="str">
        <f t="shared" si="43"/>
        <v/>
      </c>
      <c r="L334" s="33" t="str">
        <f t="shared" si="49"/>
        <v/>
      </c>
      <c r="M334" s="38" t="str">
        <f t="shared" si="50"/>
        <v/>
      </c>
      <c r="N334" s="39" t="str">
        <f t="shared" si="51"/>
        <v/>
      </c>
      <c r="O334" s="33" t="str">
        <f t="shared" ref="O334:O369" si="66">IF(L334="","","90")</f>
        <v/>
      </c>
      <c r="P334" s="27" t="str">
        <f t="shared" si="52"/>
        <v/>
      </c>
      <c r="Q334" s="22" t="str">
        <f t="shared" si="53"/>
        <v/>
      </c>
      <c r="R334" s="51" t="str">
        <f t="shared" si="54"/>
        <v/>
      </c>
      <c r="S334" s="20" t="str">
        <f t="shared" si="55"/>
        <v/>
      </c>
      <c r="T334" s="20" t="str">
        <f t="shared" si="56"/>
        <v/>
      </c>
      <c r="U334" s="20" t="str">
        <f t="shared" si="57"/>
        <v/>
      </c>
      <c r="V334" s="20" t="str">
        <f t="shared" si="58"/>
        <v/>
      </c>
      <c r="W334" s="20" t="str">
        <f t="shared" si="59"/>
        <v/>
      </c>
      <c r="X334" s="20" t="str">
        <f t="shared" si="60"/>
        <v/>
      </c>
      <c r="Y334" s="51" t="str">
        <f t="shared" si="61"/>
        <v/>
      </c>
      <c r="Z334" s="22" t="str">
        <f t="shared" si="62"/>
        <v/>
      </c>
      <c r="AA334" s="22" t="str">
        <f t="shared" ref="AA334:AA369" si="67">IF(Z334="","",""",""")</f>
        <v/>
      </c>
      <c r="AB334" s="22" t="str">
        <f t="shared" ref="AB334:AB369" si="68">IF(Z334="","","cp")</f>
        <v/>
      </c>
      <c r="AC334" s="22" t="str">
        <f t="shared" ref="AC334:AC369" si="69">IF(Z334="","","250")</f>
        <v/>
      </c>
      <c r="AD334" s="22" t="str">
        <f t="shared" ref="AD334:AD369" si="70">IF(Z334="","",""",""")</f>
        <v/>
      </c>
      <c r="AE334" s="22" t="str">
        <f t="shared" si="63"/>
        <v/>
      </c>
      <c r="AF334" s="51" t="str">
        <f t="shared" si="64"/>
        <v/>
      </c>
    </row>
    <row r="335" spans="1:32" s="12" customFormat="1" ht="24">
      <c r="A335" s="12" t="str">
        <f t="shared" si="44"/>
        <v>/* 67 */   [ac("", "cp0","")],</v>
      </c>
      <c r="B335" s="12">
        <f t="shared" ref="B335:B369" si="71">+B334+1</f>
        <v>67</v>
      </c>
      <c r="C335" s="12" t="str">
        <f t="shared" si="45"/>
        <v>/* 67 */   [ac("", "cp0","")],</v>
      </c>
      <c r="D335" s="13" t="str">
        <f t="shared" si="46"/>
        <v>hay letras</v>
      </c>
      <c r="E335" s="51" t="s">
        <v>1118</v>
      </c>
      <c r="F335" s="17" t="str">
        <f t="shared" si="47"/>
        <v/>
      </c>
      <c r="G335" s="25" t="s">
        <v>1119</v>
      </c>
      <c r="H335" s="17" t="str">
        <f t="shared" si="65"/>
        <v/>
      </c>
      <c r="I335" s="25" t="s">
        <v>1120</v>
      </c>
      <c r="J335" s="17" t="str">
        <f t="shared" si="48"/>
        <v/>
      </c>
      <c r="K335" s="51" t="str">
        <f t="shared" ref="K335:K369" si="72">IF(F335&lt;&gt;"",IF(L335="",""")],","""), ac("""),"")</f>
        <v/>
      </c>
      <c r="L335" s="32" t="str">
        <f t="shared" si="49"/>
        <v/>
      </c>
      <c r="M335" s="36" t="str">
        <f t="shared" si="50"/>
        <v/>
      </c>
      <c r="N335" s="37" t="str">
        <f t="shared" si="51"/>
        <v/>
      </c>
      <c r="O335" s="32" t="str">
        <f t="shared" si="66"/>
        <v/>
      </c>
      <c r="P335" s="34" t="str">
        <f t="shared" si="52"/>
        <v/>
      </c>
      <c r="Q335" s="21" t="str">
        <f t="shared" si="53"/>
        <v/>
      </c>
      <c r="R335" s="51" t="str">
        <f t="shared" si="54"/>
        <v/>
      </c>
      <c r="S335" s="17" t="str">
        <f t="shared" si="55"/>
        <v/>
      </c>
      <c r="T335" s="17" t="str">
        <f t="shared" si="56"/>
        <v/>
      </c>
      <c r="U335" s="17" t="str">
        <f t="shared" si="57"/>
        <v/>
      </c>
      <c r="V335" s="17" t="str">
        <f t="shared" si="58"/>
        <v/>
      </c>
      <c r="W335" s="17" t="str">
        <f t="shared" si="59"/>
        <v/>
      </c>
      <c r="X335" s="17" t="str">
        <f t="shared" si="60"/>
        <v/>
      </c>
      <c r="Y335" s="51" t="str">
        <f t="shared" si="61"/>
        <v/>
      </c>
      <c r="Z335" s="21" t="str">
        <f t="shared" si="62"/>
        <v/>
      </c>
      <c r="AA335" s="21" t="str">
        <f t="shared" si="67"/>
        <v/>
      </c>
      <c r="AB335" s="21" t="str">
        <f t="shared" si="68"/>
        <v/>
      </c>
      <c r="AC335" s="21" t="str">
        <f t="shared" si="69"/>
        <v/>
      </c>
      <c r="AD335" s="21" t="str">
        <f t="shared" si="70"/>
        <v/>
      </c>
      <c r="AE335" s="21" t="str">
        <f t="shared" si="63"/>
        <v/>
      </c>
      <c r="AF335" s="51" t="str">
        <f t="shared" si="64"/>
        <v/>
      </c>
    </row>
    <row r="336" spans="1:32" s="12" customFormat="1" ht="24">
      <c r="A336" s="12" t="str">
        <f t="shared" si="44"/>
        <v>/* 68 */   [ac("", "cp0","")],</v>
      </c>
      <c r="B336" s="12">
        <f t="shared" si="71"/>
        <v>68</v>
      </c>
      <c r="C336" s="12" t="str">
        <f t="shared" si="45"/>
        <v>/* 68*/      [ac("Fa", "cp14","")],</v>
      </c>
      <c r="D336" s="13" t="str">
        <f t="shared" si="46"/>
        <v>hay letras</v>
      </c>
      <c r="E336" s="51" t="s">
        <v>1118</v>
      </c>
      <c r="F336" s="20" t="str">
        <f t="shared" si="47"/>
        <v>Fa</v>
      </c>
      <c r="G336" s="26" t="s">
        <v>1119</v>
      </c>
      <c r="H336" s="20" t="str">
        <f t="shared" si="65"/>
        <v>14</v>
      </c>
      <c r="I336" s="26" t="s">
        <v>1120</v>
      </c>
      <c r="J336" s="20" t="str">
        <f t="shared" si="48"/>
        <v/>
      </c>
      <c r="K336" s="51" t="str">
        <f t="shared" si="72"/>
        <v>")],</v>
      </c>
      <c r="L336" s="33" t="str">
        <f t="shared" si="49"/>
        <v/>
      </c>
      <c r="M336" s="38" t="str">
        <f t="shared" si="50"/>
        <v/>
      </c>
      <c r="N336" s="39" t="str">
        <f t="shared" si="51"/>
        <v/>
      </c>
      <c r="O336" s="33" t="str">
        <f t="shared" si="66"/>
        <v/>
      </c>
      <c r="P336" s="27" t="str">
        <f t="shared" si="52"/>
        <v/>
      </c>
      <c r="Q336" s="22" t="str">
        <f t="shared" si="53"/>
        <v/>
      </c>
      <c r="R336" s="51" t="str">
        <f t="shared" si="54"/>
        <v/>
      </c>
      <c r="S336" s="20" t="str">
        <f t="shared" si="55"/>
        <v/>
      </c>
      <c r="T336" s="20" t="str">
        <f t="shared" si="56"/>
        <v/>
      </c>
      <c r="U336" s="20" t="str">
        <f t="shared" si="57"/>
        <v/>
      </c>
      <c r="V336" s="20" t="str">
        <f t="shared" si="58"/>
        <v/>
      </c>
      <c r="W336" s="20" t="str">
        <f t="shared" si="59"/>
        <v/>
      </c>
      <c r="X336" s="20" t="str">
        <f t="shared" si="60"/>
        <v/>
      </c>
      <c r="Y336" s="51" t="str">
        <f t="shared" si="61"/>
        <v/>
      </c>
      <c r="Z336" s="22" t="str">
        <f t="shared" si="62"/>
        <v/>
      </c>
      <c r="AA336" s="22" t="str">
        <f t="shared" si="67"/>
        <v/>
      </c>
      <c r="AB336" s="22" t="str">
        <f t="shared" si="68"/>
        <v/>
      </c>
      <c r="AC336" s="22" t="str">
        <f t="shared" si="69"/>
        <v/>
      </c>
      <c r="AD336" s="22" t="str">
        <f t="shared" si="70"/>
        <v/>
      </c>
      <c r="AE336" s="22" t="str">
        <f t="shared" si="63"/>
        <v/>
      </c>
      <c r="AF336" s="51" t="str">
        <f t="shared" si="64"/>
        <v/>
      </c>
    </row>
    <row r="337" spans="1:32" s="12" customFormat="1" ht="24">
      <c r="A337" s="12" t="str">
        <f t="shared" ref="A337:A369" si="73">_xlfn.CONCAT("/* ",B337, " */   ","[ac(""",""", ""","","cp0","""",","""")],")</f>
        <v>/* 69 */   [ac("", "cp0","")],</v>
      </c>
      <c r="B337" s="12">
        <f t="shared" si="71"/>
        <v>69</v>
      </c>
      <c r="C337" s="12" t="str">
        <f t="shared" si="45"/>
        <v>/* 69*/      [ac("La", "cp14","7")],</v>
      </c>
      <c r="D337" s="13" t="str">
        <f t="shared" si="46"/>
        <v>hay letras</v>
      </c>
      <c r="E337" s="51" t="s">
        <v>1118</v>
      </c>
      <c r="F337" s="17" t="str">
        <f t="shared" si="47"/>
        <v>La</v>
      </c>
      <c r="G337" s="25" t="s">
        <v>1119</v>
      </c>
      <c r="H337" s="17" t="str">
        <f t="shared" si="65"/>
        <v>14</v>
      </c>
      <c r="I337" s="25" t="s">
        <v>1120</v>
      </c>
      <c r="J337" s="17">
        <f t="shared" si="48"/>
        <v>7</v>
      </c>
      <c r="K337" s="51" t="str">
        <f t="shared" si="72"/>
        <v>")],</v>
      </c>
      <c r="L337" s="32" t="str">
        <f t="shared" si="49"/>
        <v/>
      </c>
      <c r="M337" s="36" t="str">
        <f t="shared" si="50"/>
        <v/>
      </c>
      <c r="N337" s="37" t="str">
        <f t="shared" si="51"/>
        <v/>
      </c>
      <c r="O337" s="32" t="str">
        <f t="shared" si="66"/>
        <v/>
      </c>
      <c r="P337" s="34" t="str">
        <f t="shared" si="52"/>
        <v/>
      </c>
      <c r="Q337" s="21" t="str">
        <f t="shared" si="53"/>
        <v/>
      </c>
      <c r="R337" s="51" t="str">
        <f t="shared" si="54"/>
        <v/>
      </c>
      <c r="S337" s="17" t="str">
        <f t="shared" si="55"/>
        <v/>
      </c>
      <c r="T337" s="17" t="str">
        <f t="shared" si="56"/>
        <v/>
      </c>
      <c r="U337" s="17" t="str">
        <f t="shared" si="57"/>
        <v/>
      </c>
      <c r="V337" s="17" t="str">
        <f t="shared" si="58"/>
        <v/>
      </c>
      <c r="W337" s="17" t="str">
        <f t="shared" si="59"/>
        <v/>
      </c>
      <c r="X337" s="17" t="str">
        <f t="shared" si="60"/>
        <v/>
      </c>
      <c r="Y337" s="51" t="str">
        <f t="shared" si="61"/>
        <v/>
      </c>
      <c r="Z337" s="21" t="str">
        <f t="shared" si="62"/>
        <v/>
      </c>
      <c r="AA337" s="21" t="str">
        <f t="shared" si="67"/>
        <v/>
      </c>
      <c r="AB337" s="21" t="str">
        <f t="shared" si="68"/>
        <v/>
      </c>
      <c r="AC337" s="21" t="str">
        <f t="shared" si="69"/>
        <v/>
      </c>
      <c r="AD337" s="21" t="str">
        <f t="shared" si="70"/>
        <v/>
      </c>
      <c r="AE337" s="21" t="str">
        <f t="shared" si="63"/>
        <v/>
      </c>
      <c r="AF337" s="51" t="str">
        <f t="shared" si="64"/>
        <v/>
      </c>
    </row>
    <row r="338" spans="1:32" s="12" customFormat="1" ht="24">
      <c r="A338" s="12" t="str">
        <f t="shared" si="73"/>
        <v>/* 70 */   [ac("", "cp0","")],</v>
      </c>
      <c r="B338" s="12">
        <f t="shared" si="71"/>
        <v>70</v>
      </c>
      <c r="C338" s="12" t="str">
        <f t="shared" si="45"/>
        <v>/* 70*/      [ac("Re", "cp14","7")],</v>
      </c>
      <c r="D338" s="13" t="str">
        <f t="shared" si="46"/>
        <v>hay letras</v>
      </c>
      <c r="E338" s="51" t="s">
        <v>1118</v>
      </c>
      <c r="F338" s="20" t="str">
        <f t="shared" si="47"/>
        <v>Re</v>
      </c>
      <c r="G338" s="26" t="s">
        <v>1119</v>
      </c>
      <c r="H338" s="20" t="str">
        <f t="shared" si="65"/>
        <v>14</v>
      </c>
      <c r="I338" s="26" t="s">
        <v>1120</v>
      </c>
      <c r="J338" s="20">
        <f t="shared" si="48"/>
        <v>7</v>
      </c>
      <c r="K338" s="51" t="str">
        <f t="shared" si="72"/>
        <v>")],</v>
      </c>
      <c r="L338" s="33" t="str">
        <f t="shared" si="49"/>
        <v/>
      </c>
      <c r="M338" s="38" t="str">
        <f t="shared" si="50"/>
        <v/>
      </c>
      <c r="N338" s="39" t="str">
        <f t="shared" si="51"/>
        <v/>
      </c>
      <c r="O338" s="33" t="str">
        <f t="shared" si="66"/>
        <v/>
      </c>
      <c r="P338" s="27" t="str">
        <f t="shared" si="52"/>
        <v/>
      </c>
      <c r="Q338" s="22" t="str">
        <f t="shared" si="53"/>
        <v/>
      </c>
      <c r="R338" s="51" t="str">
        <f t="shared" si="54"/>
        <v/>
      </c>
      <c r="S338" s="20" t="str">
        <f t="shared" si="55"/>
        <v/>
      </c>
      <c r="T338" s="20" t="str">
        <f t="shared" si="56"/>
        <v/>
      </c>
      <c r="U338" s="20" t="str">
        <f t="shared" si="57"/>
        <v/>
      </c>
      <c r="V338" s="20" t="str">
        <f t="shared" si="58"/>
        <v/>
      </c>
      <c r="W338" s="20" t="str">
        <f t="shared" si="59"/>
        <v/>
      </c>
      <c r="X338" s="20" t="str">
        <f t="shared" si="60"/>
        <v/>
      </c>
      <c r="Y338" s="51" t="str">
        <f t="shared" si="61"/>
        <v/>
      </c>
      <c r="Z338" s="22" t="str">
        <f t="shared" si="62"/>
        <v/>
      </c>
      <c r="AA338" s="22" t="str">
        <f t="shared" si="67"/>
        <v/>
      </c>
      <c r="AB338" s="22" t="str">
        <f t="shared" si="68"/>
        <v/>
      </c>
      <c r="AC338" s="22" t="str">
        <f t="shared" si="69"/>
        <v/>
      </c>
      <c r="AD338" s="22" t="str">
        <f t="shared" si="70"/>
        <v/>
      </c>
      <c r="AE338" s="22" t="str">
        <f t="shared" si="63"/>
        <v/>
      </c>
      <c r="AF338" s="51" t="str">
        <f t="shared" si="64"/>
        <v/>
      </c>
    </row>
    <row r="339" spans="1:32" s="12" customFormat="1" ht="24">
      <c r="A339" s="12" t="str">
        <f t="shared" si="73"/>
        <v>/* 71 */   [ac("", "cp0","")],</v>
      </c>
      <c r="B339" s="12">
        <f t="shared" si="71"/>
        <v>71</v>
      </c>
      <c r="C339" s="12" t="str">
        <f t="shared" si="45"/>
        <v>/* 71*/      [ac("Sol", "cp14","7")],</v>
      </c>
      <c r="D339" s="13" t="str">
        <f t="shared" si="46"/>
        <v>hay letras</v>
      </c>
      <c r="E339" s="51" t="s">
        <v>1118</v>
      </c>
      <c r="F339" s="17" t="str">
        <f t="shared" si="47"/>
        <v>Sol</v>
      </c>
      <c r="G339" s="25" t="s">
        <v>1119</v>
      </c>
      <c r="H339" s="17" t="str">
        <f t="shared" si="65"/>
        <v>14</v>
      </c>
      <c r="I339" s="25" t="s">
        <v>1120</v>
      </c>
      <c r="J339" s="17">
        <f t="shared" si="48"/>
        <v>7</v>
      </c>
      <c r="K339" s="51" t="str">
        <f t="shared" si="72"/>
        <v>")],</v>
      </c>
      <c r="L339" s="32" t="str">
        <f t="shared" si="49"/>
        <v/>
      </c>
      <c r="M339" s="36" t="str">
        <f t="shared" si="50"/>
        <v/>
      </c>
      <c r="N339" s="37" t="str">
        <f t="shared" si="51"/>
        <v/>
      </c>
      <c r="O339" s="32" t="str">
        <f t="shared" si="66"/>
        <v/>
      </c>
      <c r="P339" s="34" t="str">
        <f t="shared" si="52"/>
        <v/>
      </c>
      <c r="Q339" s="21" t="str">
        <f t="shared" si="53"/>
        <v/>
      </c>
      <c r="R339" s="51" t="str">
        <f t="shared" si="54"/>
        <v/>
      </c>
      <c r="S339" s="17" t="str">
        <f t="shared" si="55"/>
        <v/>
      </c>
      <c r="T339" s="17" t="str">
        <f t="shared" si="56"/>
        <v/>
      </c>
      <c r="U339" s="17" t="str">
        <f t="shared" si="57"/>
        <v/>
      </c>
      <c r="V339" s="17" t="str">
        <f t="shared" si="58"/>
        <v/>
      </c>
      <c r="W339" s="17" t="str">
        <f t="shared" si="59"/>
        <v/>
      </c>
      <c r="X339" s="17" t="str">
        <f t="shared" si="60"/>
        <v/>
      </c>
      <c r="Y339" s="51" t="str">
        <f t="shared" si="61"/>
        <v/>
      </c>
      <c r="Z339" s="21" t="str">
        <f t="shared" si="62"/>
        <v/>
      </c>
      <c r="AA339" s="21" t="str">
        <f t="shared" si="67"/>
        <v/>
      </c>
      <c r="AB339" s="21" t="str">
        <f t="shared" si="68"/>
        <v/>
      </c>
      <c r="AC339" s="21" t="str">
        <f t="shared" si="69"/>
        <v/>
      </c>
      <c r="AD339" s="21" t="str">
        <f t="shared" si="70"/>
        <v/>
      </c>
      <c r="AE339" s="21" t="str">
        <f t="shared" si="63"/>
        <v/>
      </c>
      <c r="AF339" s="51" t="str">
        <f t="shared" si="64"/>
        <v/>
      </c>
    </row>
    <row r="340" spans="1:32" s="12" customFormat="1" ht="24">
      <c r="A340" s="12" t="str">
        <f t="shared" si="73"/>
        <v>/* 72 */   [ac("", "cp0","")],</v>
      </c>
      <c r="B340" s="12">
        <f t="shared" si="71"/>
        <v>72</v>
      </c>
      <c r="C340" s="12" t="str">
        <f t="shared" si="45"/>
        <v>/* 72*/      [ac("Do", "cp14","7")],</v>
      </c>
      <c r="D340" s="13" t="str">
        <f t="shared" si="46"/>
        <v>hay letras</v>
      </c>
      <c r="E340" s="51" t="s">
        <v>1118</v>
      </c>
      <c r="F340" s="20" t="str">
        <f t="shared" si="47"/>
        <v>Do</v>
      </c>
      <c r="G340" s="26" t="s">
        <v>1119</v>
      </c>
      <c r="H340" s="20" t="str">
        <f t="shared" si="65"/>
        <v>14</v>
      </c>
      <c r="I340" s="26" t="s">
        <v>1120</v>
      </c>
      <c r="J340" s="20">
        <f t="shared" si="48"/>
        <v>7</v>
      </c>
      <c r="K340" s="51" t="str">
        <f t="shared" si="72"/>
        <v>")],</v>
      </c>
      <c r="L340" s="33" t="str">
        <f t="shared" si="49"/>
        <v/>
      </c>
      <c r="M340" s="38" t="str">
        <f t="shared" si="50"/>
        <v/>
      </c>
      <c r="N340" s="39" t="str">
        <f t="shared" si="51"/>
        <v/>
      </c>
      <c r="O340" s="33" t="str">
        <f t="shared" si="66"/>
        <v/>
      </c>
      <c r="P340" s="27" t="str">
        <f t="shared" si="52"/>
        <v/>
      </c>
      <c r="Q340" s="22" t="str">
        <f t="shared" si="53"/>
        <v/>
      </c>
      <c r="R340" s="51" t="str">
        <f t="shared" si="54"/>
        <v/>
      </c>
      <c r="S340" s="20" t="str">
        <f t="shared" si="55"/>
        <v/>
      </c>
      <c r="T340" s="20" t="str">
        <f t="shared" si="56"/>
        <v/>
      </c>
      <c r="U340" s="20" t="str">
        <f t="shared" si="57"/>
        <v/>
      </c>
      <c r="V340" s="20" t="str">
        <f t="shared" si="58"/>
        <v/>
      </c>
      <c r="W340" s="20" t="str">
        <f t="shared" si="59"/>
        <v/>
      </c>
      <c r="X340" s="20" t="str">
        <f t="shared" si="60"/>
        <v/>
      </c>
      <c r="Y340" s="51" t="str">
        <f t="shared" si="61"/>
        <v/>
      </c>
      <c r="Z340" s="22" t="str">
        <f t="shared" si="62"/>
        <v/>
      </c>
      <c r="AA340" s="22" t="str">
        <f t="shared" si="67"/>
        <v/>
      </c>
      <c r="AB340" s="22" t="str">
        <f t="shared" si="68"/>
        <v/>
      </c>
      <c r="AC340" s="22" t="str">
        <f t="shared" si="69"/>
        <v/>
      </c>
      <c r="AD340" s="22" t="str">
        <f t="shared" si="70"/>
        <v/>
      </c>
      <c r="AE340" s="22" t="str">
        <f t="shared" si="63"/>
        <v/>
      </c>
      <c r="AF340" s="51" t="str">
        <f t="shared" si="64"/>
        <v/>
      </c>
    </row>
    <row r="341" spans="1:32" s="12" customFormat="1" ht="24">
      <c r="A341" s="12" t="str">
        <f t="shared" si="73"/>
        <v>/* 73 */   [ac("", "cp0","")],</v>
      </c>
      <c r="B341" s="12">
        <f t="shared" si="71"/>
        <v>73</v>
      </c>
      <c r="C341" s="12" t="str">
        <f t="shared" si="45"/>
        <v>/* 73 */   [ac("", "cp0","")],</v>
      </c>
      <c r="D341" s="13" t="str">
        <f t="shared" si="46"/>
        <v>hay letras</v>
      </c>
      <c r="E341" s="51" t="s">
        <v>1118</v>
      </c>
      <c r="F341" s="17" t="str">
        <f t="shared" si="47"/>
        <v/>
      </c>
      <c r="G341" s="25" t="s">
        <v>1119</v>
      </c>
      <c r="H341" s="17" t="str">
        <f t="shared" si="65"/>
        <v/>
      </c>
      <c r="I341" s="25" t="s">
        <v>1120</v>
      </c>
      <c r="J341" s="17" t="str">
        <f t="shared" si="48"/>
        <v/>
      </c>
      <c r="K341" s="51" t="str">
        <f t="shared" si="72"/>
        <v/>
      </c>
      <c r="L341" s="32" t="str">
        <f t="shared" si="49"/>
        <v/>
      </c>
      <c r="M341" s="36" t="str">
        <f t="shared" si="50"/>
        <v/>
      </c>
      <c r="N341" s="37" t="str">
        <f t="shared" si="51"/>
        <v/>
      </c>
      <c r="O341" s="32" t="str">
        <f t="shared" si="66"/>
        <v/>
      </c>
      <c r="P341" s="34" t="str">
        <f t="shared" si="52"/>
        <v/>
      </c>
      <c r="Q341" s="21" t="str">
        <f t="shared" si="53"/>
        <v/>
      </c>
      <c r="R341" s="51" t="str">
        <f t="shared" si="54"/>
        <v/>
      </c>
      <c r="S341" s="17" t="str">
        <f t="shared" si="55"/>
        <v/>
      </c>
      <c r="T341" s="17" t="str">
        <f t="shared" si="56"/>
        <v/>
      </c>
      <c r="U341" s="17" t="str">
        <f t="shared" si="57"/>
        <v/>
      </c>
      <c r="V341" s="17" t="str">
        <f t="shared" si="58"/>
        <v/>
      </c>
      <c r="W341" s="17" t="str">
        <f t="shared" si="59"/>
        <v/>
      </c>
      <c r="X341" s="17" t="str">
        <f t="shared" si="60"/>
        <v/>
      </c>
      <c r="Y341" s="51" t="str">
        <f t="shared" si="61"/>
        <v/>
      </c>
      <c r="Z341" s="21" t="str">
        <f t="shared" si="62"/>
        <v/>
      </c>
      <c r="AA341" s="21" t="str">
        <f t="shared" si="67"/>
        <v/>
      </c>
      <c r="AB341" s="21" t="str">
        <f t="shared" si="68"/>
        <v/>
      </c>
      <c r="AC341" s="21" t="str">
        <f t="shared" si="69"/>
        <v/>
      </c>
      <c r="AD341" s="21" t="str">
        <f t="shared" si="70"/>
        <v/>
      </c>
      <c r="AE341" s="21" t="str">
        <f t="shared" si="63"/>
        <v/>
      </c>
      <c r="AF341" s="51" t="str">
        <f t="shared" si="64"/>
        <v/>
      </c>
    </row>
    <row r="342" spans="1:32" s="12" customFormat="1" ht="24">
      <c r="A342" s="12" t="str">
        <f t="shared" si="73"/>
        <v>/* 74 */   [ac("", "cp0","")],</v>
      </c>
      <c r="B342" s="12">
        <f t="shared" si="71"/>
        <v>74</v>
      </c>
      <c r="C342" s="12" t="str">
        <f t="shared" si="45"/>
        <v>/* 74 */   [ac("", "cp0","")],</v>
      </c>
      <c r="D342" s="13" t="str">
        <f t="shared" si="46"/>
        <v>hay letras</v>
      </c>
      <c r="E342" s="51" t="s">
        <v>1118</v>
      </c>
      <c r="F342" s="20" t="str">
        <f t="shared" si="47"/>
        <v/>
      </c>
      <c r="G342" s="26" t="s">
        <v>1119</v>
      </c>
      <c r="H342" s="20" t="str">
        <f t="shared" si="65"/>
        <v/>
      </c>
      <c r="I342" s="26" t="s">
        <v>1120</v>
      </c>
      <c r="J342" s="20" t="str">
        <f t="shared" si="48"/>
        <v/>
      </c>
      <c r="K342" s="51" t="str">
        <f t="shared" si="72"/>
        <v/>
      </c>
      <c r="L342" s="33" t="str">
        <f t="shared" si="49"/>
        <v/>
      </c>
      <c r="M342" s="38" t="str">
        <f t="shared" si="50"/>
        <v/>
      </c>
      <c r="N342" s="39" t="str">
        <f t="shared" si="51"/>
        <v/>
      </c>
      <c r="O342" s="33" t="str">
        <f t="shared" si="66"/>
        <v/>
      </c>
      <c r="P342" s="27" t="str">
        <f t="shared" si="52"/>
        <v/>
      </c>
      <c r="Q342" s="22" t="str">
        <f t="shared" si="53"/>
        <v/>
      </c>
      <c r="R342" s="51" t="str">
        <f t="shared" si="54"/>
        <v/>
      </c>
      <c r="S342" s="20" t="str">
        <f t="shared" si="55"/>
        <v/>
      </c>
      <c r="T342" s="20" t="str">
        <f t="shared" si="56"/>
        <v/>
      </c>
      <c r="U342" s="20" t="str">
        <f t="shared" si="57"/>
        <v/>
      </c>
      <c r="V342" s="20" t="str">
        <f t="shared" si="58"/>
        <v/>
      </c>
      <c r="W342" s="20" t="str">
        <f t="shared" si="59"/>
        <v/>
      </c>
      <c r="X342" s="20" t="str">
        <f t="shared" si="60"/>
        <v/>
      </c>
      <c r="Y342" s="51" t="str">
        <f t="shared" si="61"/>
        <v/>
      </c>
      <c r="Z342" s="22" t="str">
        <f t="shared" si="62"/>
        <v/>
      </c>
      <c r="AA342" s="22" t="str">
        <f t="shared" si="67"/>
        <v/>
      </c>
      <c r="AB342" s="22" t="str">
        <f t="shared" si="68"/>
        <v/>
      </c>
      <c r="AC342" s="22" t="str">
        <f t="shared" si="69"/>
        <v/>
      </c>
      <c r="AD342" s="22" t="str">
        <f t="shared" si="70"/>
        <v/>
      </c>
      <c r="AE342" s="22" t="str">
        <f t="shared" si="63"/>
        <v/>
      </c>
      <c r="AF342" s="51" t="str">
        <f t="shared" si="64"/>
        <v/>
      </c>
    </row>
    <row r="343" spans="1:32" s="12" customFormat="1" ht="24">
      <c r="A343" s="12" t="str">
        <f t="shared" si="73"/>
        <v>/* 75 */   [ac("", "cp0","")],</v>
      </c>
      <c r="B343" s="12">
        <f t="shared" si="71"/>
        <v>75</v>
      </c>
      <c r="C343" s="12" t="str">
        <f t="shared" si="45"/>
        <v>/* 75 */   [ac("", "cp0","")],</v>
      </c>
      <c r="D343" s="13" t="str">
        <f t="shared" si="46"/>
        <v>hay letras</v>
      </c>
      <c r="E343" s="51" t="s">
        <v>1118</v>
      </c>
      <c r="F343" s="17" t="str">
        <f t="shared" si="47"/>
        <v/>
      </c>
      <c r="G343" s="25" t="s">
        <v>1119</v>
      </c>
      <c r="H343" s="17" t="str">
        <f t="shared" si="65"/>
        <v/>
      </c>
      <c r="I343" s="25" t="s">
        <v>1120</v>
      </c>
      <c r="J343" s="17" t="str">
        <f t="shared" si="48"/>
        <v/>
      </c>
      <c r="K343" s="51" t="str">
        <f t="shared" si="72"/>
        <v/>
      </c>
      <c r="L343" s="32" t="str">
        <f t="shared" si="49"/>
        <v/>
      </c>
      <c r="M343" s="36" t="str">
        <f t="shared" si="50"/>
        <v/>
      </c>
      <c r="N343" s="37" t="str">
        <f t="shared" si="51"/>
        <v/>
      </c>
      <c r="O343" s="32" t="str">
        <f t="shared" si="66"/>
        <v/>
      </c>
      <c r="P343" s="34" t="str">
        <f t="shared" si="52"/>
        <v/>
      </c>
      <c r="Q343" s="21" t="str">
        <f t="shared" si="53"/>
        <v/>
      </c>
      <c r="R343" s="51" t="str">
        <f t="shared" si="54"/>
        <v/>
      </c>
      <c r="S343" s="17" t="str">
        <f t="shared" si="55"/>
        <v/>
      </c>
      <c r="T343" s="17" t="str">
        <f t="shared" si="56"/>
        <v/>
      </c>
      <c r="U343" s="17" t="str">
        <f t="shared" si="57"/>
        <v/>
      </c>
      <c r="V343" s="17" t="str">
        <f t="shared" si="58"/>
        <v/>
      </c>
      <c r="W343" s="17" t="str">
        <f t="shared" si="59"/>
        <v/>
      </c>
      <c r="X343" s="17" t="str">
        <f t="shared" si="60"/>
        <v/>
      </c>
      <c r="Y343" s="51" t="str">
        <f t="shared" si="61"/>
        <v/>
      </c>
      <c r="Z343" s="21" t="str">
        <f t="shared" si="62"/>
        <v/>
      </c>
      <c r="AA343" s="21" t="str">
        <f t="shared" si="67"/>
        <v/>
      </c>
      <c r="AB343" s="21" t="str">
        <f t="shared" si="68"/>
        <v/>
      </c>
      <c r="AC343" s="21" t="str">
        <f t="shared" si="69"/>
        <v/>
      </c>
      <c r="AD343" s="21" t="str">
        <f t="shared" si="70"/>
        <v/>
      </c>
      <c r="AE343" s="21" t="str">
        <f t="shared" si="63"/>
        <v/>
      </c>
      <c r="AF343" s="51" t="str">
        <f t="shared" si="64"/>
        <v/>
      </c>
    </row>
    <row r="344" spans="1:32" s="12" customFormat="1" ht="24">
      <c r="A344" s="12" t="str">
        <f t="shared" si="73"/>
        <v>/* 76 */   [ac("", "cp0","")],</v>
      </c>
      <c r="B344" s="12">
        <f t="shared" si="71"/>
        <v>76</v>
      </c>
      <c r="C344" s="12" t="str">
        <f t="shared" si="45"/>
        <v>/* 76 */   [ac("", "cp0","")],</v>
      </c>
      <c r="D344" s="13" t="str">
        <f t="shared" si="46"/>
        <v>hay letras</v>
      </c>
      <c r="E344" s="51" t="s">
        <v>1118</v>
      </c>
      <c r="F344" s="20" t="str">
        <f t="shared" si="47"/>
        <v/>
      </c>
      <c r="G344" s="26" t="s">
        <v>1119</v>
      </c>
      <c r="H344" s="20" t="str">
        <f t="shared" si="65"/>
        <v/>
      </c>
      <c r="I344" s="26" t="s">
        <v>1120</v>
      </c>
      <c r="J344" s="20" t="str">
        <f t="shared" si="48"/>
        <v/>
      </c>
      <c r="K344" s="51" t="str">
        <f t="shared" si="72"/>
        <v/>
      </c>
      <c r="L344" s="33" t="str">
        <f t="shared" si="49"/>
        <v/>
      </c>
      <c r="M344" s="38" t="str">
        <f t="shared" si="50"/>
        <v/>
      </c>
      <c r="N344" s="39" t="str">
        <f t="shared" si="51"/>
        <v/>
      </c>
      <c r="O344" s="33" t="str">
        <f t="shared" si="66"/>
        <v/>
      </c>
      <c r="P344" s="27" t="str">
        <f t="shared" si="52"/>
        <v/>
      </c>
      <c r="Q344" s="22" t="str">
        <f t="shared" si="53"/>
        <v/>
      </c>
      <c r="R344" s="51" t="str">
        <f t="shared" si="54"/>
        <v/>
      </c>
      <c r="S344" s="20" t="str">
        <f t="shared" si="55"/>
        <v/>
      </c>
      <c r="T344" s="20" t="str">
        <f t="shared" si="56"/>
        <v/>
      </c>
      <c r="U344" s="20" t="str">
        <f t="shared" si="57"/>
        <v/>
      </c>
      <c r="V344" s="20" t="str">
        <f t="shared" si="58"/>
        <v/>
      </c>
      <c r="W344" s="20" t="str">
        <f t="shared" si="59"/>
        <v/>
      </c>
      <c r="X344" s="20" t="str">
        <f t="shared" si="60"/>
        <v/>
      </c>
      <c r="Y344" s="51" t="str">
        <f t="shared" si="61"/>
        <v/>
      </c>
      <c r="Z344" s="22" t="str">
        <f t="shared" si="62"/>
        <v/>
      </c>
      <c r="AA344" s="22" t="str">
        <f t="shared" si="67"/>
        <v/>
      </c>
      <c r="AB344" s="22" t="str">
        <f t="shared" si="68"/>
        <v/>
      </c>
      <c r="AC344" s="22" t="str">
        <f t="shared" si="69"/>
        <v/>
      </c>
      <c r="AD344" s="22" t="str">
        <f t="shared" si="70"/>
        <v/>
      </c>
      <c r="AE344" s="22" t="str">
        <f t="shared" si="63"/>
        <v/>
      </c>
      <c r="AF344" s="51" t="str">
        <f t="shared" si="64"/>
        <v/>
      </c>
    </row>
    <row r="345" spans="1:32" s="12" customFormat="1" ht="24">
      <c r="A345" s="12" t="str">
        <f t="shared" si="73"/>
        <v>/* 77 */   [ac("", "cp0","")],</v>
      </c>
      <c r="B345" s="12">
        <f t="shared" si="71"/>
        <v>77</v>
      </c>
      <c r="C345" s="12" t="str">
        <f t="shared" si="45"/>
        <v>/* 77 */   [ac("", "cp0","")],</v>
      </c>
      <c r="D345" s="13" t="str">
        <f t="shared" si="46"/>
        <v>hay letras</v>
      </c>
      <c r="E345" s="51" t="s">
        <v>1118</v>
      </c>
      <c r="F345" s="17" t="str">
        <f t="shared" si="47"/>
        <v/>
      </c>
      <c r="G345" s="25" t="s">
        <v>1119</v>
      </c>
      <c r="H345" s="17" t="str">
        <f t="shared" si="65"/>
        <v/>
      </c>
      <c r="I345" s="25" t="s">
        <v>1120</v>
      </c>
      <c r="J345" s="17" t="str">
        <f t="shared" si="48"/>
        <v/>
      </c>
      <c r="K345" s="51" t="str">
        <f t="shared" si="72"/>
        <v/>
      </c>
      <c r="L345" s="32" t="str">
        <f t="shared" si="49"/>
        <v/>
      </c>
      <c r="M345" s="36" t="str">
        <f t="shared" si="50"/>
        <v/>
      </c>
      <c r="N345" s="37" t="str">
        <f t="shared" si="51"/>
        <v/>
      </c>
      <c r="O345" s="32" t="str">
        <f t="shared" si="66"/>
        <v/>
      </c>
      <c r="P345" s="34" t="str">
        <f t="shared" si="52"/>
        <v/>
      </c>
      <c r="Q345" s="21" t="str">
        <f t="shared" si="53"/>
        <v/>
      </c>
      <c r="R345" s="51" t="str">
        <f t="shared" si="54"/>
        <v/>
      </c>
      <c r="S345" s="17" t="str">
        <f t="shared" si="55"/>
        <v/>
      </c>
      <c r="T345" s="17" t="str">
        <f t="shared" si="56"/>
        <v/>
      </c>
      <c r="U345" s="17" t="str">
        <f t="shared" si="57"/>
        <v/>
      </c>
      <c r="V345" s="17" t="str">
        <f t="shared" si="58"/>
        <v/>
      </c>
      <c r="W345" s="17" t="str">
        <f t="shared" si="59"/>
        <v/>
      </c>
      <c r="X345" s="17" t="str">
        <f t="shared" si="60"/>
        <v/>
      </c>
      <c r="Y345" s="51" t="str">
        <f t="shared" si="61"/>
        <v/>
      </c>
      <c r="Z345" s="21" t="str">
        <f t="shared" si="62"/>
        <v/>
      </c>
      <c r="AA345" s="21" t="str">
        <f t="shared" si="67"/>
        <v/>
      </c>
      <c r="AB345" s="21" t="str">
        <f t="shared" si="68"/>
        <v/>
      </c>
      <c r="AC345" s="21" t="str">
        <f t="shared" si="69"/>
        <v/>
      </c>
      <c r="AD345" s="21" t="str">
        <f t="shared" si="70"/>
        <v/>
      </c>
      <c r="AE345" s="21" t="str">
        <f t="shared" si="63"/>
        <v/>
      </c>
      <c r="AF345" s="51" t="str">
        <f t="shared" si="64"/>
        <v/>
      </c>
    </row>
    <row r="346" spans="1:32" s="12" customFormat="1" ht="24">
      <c r="A346" s="12" t="str">
        <f t="shared" si="73"/>
        <v>/* 78 */   [ac("", "cp0","")],</v>
      </c>
      <c r="B346" s="12">
        <f t="shared" si="71"/>
        <v>78</v>
      </c>
      <c r="C346" s="12" t="str">
        <f t="shared" si="45"/>
        <v>/* 78 */   [ac("", "cp0","")],</v>
      </c>
      <c r="D346" s="13" t="str">
        <f t="shared" si="46"/>
        <v>hay letras</v>
      </c>
      <c r="E346" s="51" t="s">
        <v>1118</v>
      </c>
      <c r="F346" s="20" t="str">
        <f t="shared" si="47"/>
        <v/>
      </c>
      <c r="G346" s="26" t="s">
        <v>1119</v>
      </c>
      <c r="H346" s="20" t="str">
        <f t="shared" si="65"/>
        <v/>
      </c>
      <c r="I346" s="26" t="s">
        <v>1120</v>
      </c>
      <c r="J346" s="20" t="str">
        <f t="shared" si="48"/>
        <v/>
      </c>
      <c r="K346" s="51" t="str">
        <f t="shared" si="72"/>
        <v/>
      </c>
      <c r="L346" s="33" t="str">
        <f t="shared" si="49"/>
        <v/>
      </c>
      <c r="M346" s="38" t="str">
        <f t="shared" si="50"/>
        <v/>
      </c>
      <c r="N346" s="39" t="str">
        <f t="shared" si="51"/>
        <v/>
      </c>
      <c r="O346" s="33" t="str">
        <f t="shared" si="66"/>
        <v/>
      </c>
      <c r="P346" s="27" t="str">
        <f t="shared" si="52"/>
        <v/>
      </c>
      <c r="Q346" s="22" t="str">
        <f t="shared" si="53"/>
        <v/>
      </c>
      <c r="R346" s="51" t="str">
        <f t="shared" si="54"/>
        <v/>
      </c>
      <c r="S346" s="20" t="str">
        <f t="shared" si="55"/>
        <v/>
      </c>
      <c r="T346" s="20" t="str">
        <f t="shared" si="56"/>
        <v/>
      </c>
      <c r="U346" s="20" t="str">
        <f t="shared" si="57"/>
        <v/>
      </c>
      <c r="V346" s="20" t="str">
        <f t="shared" si="58"/>
        <v/>
      </c>
      <c r="W346" s="20" t="str">
        <f t="shared" si="59"/>
        <v/>
      </c>
      <c r="X346" s="20" t="str">
        <f t="shared" si="60"/>
        <v/>
      </c>
      <c r="Y346" s="51" t="str">
        <f t="shared" si="61"/>
        <v/>
      </c>
      <c r="Z346" s="22" t="str">
        <f t="shared" si="62"/>
        <v/>
      </c>
      <c r="AA346" s="22" t="str">
        <f t="shared" si="67"/>
        <v/>
      </c>
      <c r="AB346" s="22" t="str">
        <f t="shared" si="68"/>
        <v/>
      </c>
      <c r="AC346" s="22" t="str">
        <f t="shared" si="69"/>
        <v/>
      </c>
      <c r="AD346" s="22" t="str">
        <f t="shared" si="70"/>
        <v/>
      </c>
      <c r="AE346" s="22" t="str">
        <f t="shared" si="63"/>
        <v/>
      </c>
      <c r="AF346" s="51" t="str">
        <f t="shared" si="64"/>
        <v/>
      </c>
    </row>
    <row r="347" spans="1:32" s="12" customFormat="1" ht="24">
      <c r="A347" s="12" t="str">
        <f t="shared" si="73"/>
        <v>/* 79 */   [ac("", "cp0","")],</v>
      </c>
      <c r="B347" s="12">
        <f t="shared" si="71"/>
        <v>79</v>
      </c>
      <c r="C347" s="12" t="str">
        <f t="shared" si="45"/>
        <v>/* 79 */   [ac("", "cp0","")],</v>
      </c>
      <c r="D347" s="13" t="str">
        <f t="shared" si="46"/>
        <v>hay letras</v>
      </c>
      <c r="E347" s="51" t="s">
        <v>1118</v>
      </c>
      <c r="F347" s="17" t="str">
        <f t="shared" si="47"/>
        <v/>
      </c>
      <c r="G347" s="25" t="s">
        <v>1119</v>
      </c>
      <c r="H347" s="17" t="str">
        <f t="shared" si="65"/>
        <v/>
      </c>
      <c r="I347" s="25" t="s">
        <v>1120</v>
      </c>
      <c r="J347" s="17" t="str">
        <f t="shared" si="48"/>
        <v/>
      </c>
      <c r="K347" s="51" t="str">
        <f t="shared" si="72"/>
        <v/>
      </c>
      <c r="L347" s="32" t="str">
        <f t="shared" si="49"/>
        <v/>
      </c>
      <c r="M347" s="36" t="str">
        <f t="shared" si="50"/>
        <v/>
      </c>
      <c r="N347" s="37" t="str">
        <f t="shared" si="51"/>
        <v/>
      </c>
      <c r="O347" s="32" t="str">
        <f t="shared" si="66"/>
        <v/>
      </c>
      <c r="P347" s="34" t="str">
        <f t="shared" si="52"/>
        <v/>
      </c>
      <c r="Q347" s="21" t="str">
        <f t="shared" si="53"/>
        <v/>
      </c>
      <c r="R347" s="51" t="str">
        <f t="shared" si="54"/>
        <v/>
      </c>
      <c r="S347" s="17" t="str">
        <f t="shared" si="55"/>
        <v/>
      </c>
      <c r="T347" s="17" t="str">
        <f t="shared" si="56"/>
        <v/>
      </c>
      <c r="U347" s="17" t="str">
        <f t="shared" si="57"/>
        <v/>
      </c>
      <c r="V347" s="17" t="str">
        <f t="shared" si="58"/>
        <v/>
      </c>
      <c r="W347" s="17" t="str">
        <f t="shared" si="59"/>
        <v/>
      </c>
      <c r="X347" s="17" t="str">
        <f t="shared" si="60"/>
        <v/>
      </c>
      <c r="Y347" s="51" t="str">
        <f t="shared" si="61"/>
        <v/>
      </c>
      <c r="Z347" s="21" t="str">
        <f t="shared" si="62"/>
        <v/>
      </c>
      <c r="AA347" s="21" t="str">
        <f t="shared" si="67"/>
        <v/>
      </c>
      <c r="AB347" s="21" t="str">
        <f t="shared" si="68"/>
        <v/>
      </c>
      <c r="AC347" s="21" t="str">
        <f t="shared" si="69"/>
        <v/>
      </c>
      <c r="AD347" s="21" t="str">
        <f t="shared" si="70"/>
        <v/>
      </c>
      <c r="AE347" s="21" t="str">
        <f t="shared" si="63"/>
        <v/>
      </c>
      <c r="AF347" s="51" t="str">
        <f t="shared" si="64"/>
        <v/>
      </c>
    </row>
    <row r="348" spans="1:32" s="12" customFormat="1" ht="24">
      <c r="A348" s="12" t="str">
        <f t="shared" si="73"/>
        <v>/* 80 */   [ac("", "cp0","")],</v>
      </c>
      <c r="B348" s="12">
        <f t="shared" si="71"/>
        <v>80</v>
      </c>
      <c r="C348" s="12" t="str">
        <f t="shared" si="45"/>
        <v>/* 80*/      [ac("Do", "cp14","7")],</v>
      </c>
      <c r="D348" s="13" t="str">
        <f t="shared" si="46"/>
        <v>hay letras</v>
      </c>
      <c r="E348" s="51" t="s">
        <v>1118</v>
      </c>
      <c r="F348" s="20" t="str">
        <f t="shared" si="47"/>
        <v>Do</v>
      </c>
      <c r="G348" s="26" t="s">
        <v>1119</v>
      </c>
      <c r="H348" s="20" t="str">
        <f t="shared" si="65"/>
        <v>14</v>
      </c>
      <c r="I348" s="26" t="s">
        <v>1120</v>
      </c>
      <c r="J348" s="20">
        <f t="shared" si="48"/>
        <v>7</v>
      </c>
      <c r="K348" s="51" t="str">
        <f t="shared" si="72"/>
        <v>")],</v>
      </c>
      <c r="L348" s="33" t="str">
        <f t="shared" si="49"/>
        <v/>
      </c>
      <c r="M348" s="38" t="str">
        <f t="shared" si="50"/>
        <v/>
      </c>
      <c r="N348" s="39" t="str">
        <f t="shared" si="51"/>
        <v/>
      </c>
      <c r="O348" s="33" t="str">
        <f t="shared" si="66"/>
        <v/>
      </c>
      <c r="P348" s="27" t="str">
        <f t="shared" si="52"/>
        <v/>
      </c>
      <c r="Q348" s="22" t="str">
        <f t="shared" si="53"/>
        <v/>
      </c>
      <c r="R348" s="51" t="str">
        <f t="shared" si="54"/>
        <v/>
      </c>
      <c r="S348" s="20" t="str">
        <f t="shared" si="55"/>
        <v/>
      </c>
      <c r="T348" s="20" t="str">
        <f t="shared" si="56"/>
        <v/>
      </c>
      <c r="U348" s="20" t="str">
        <f t="shared" si="57"/>
        <v/>
      </c>
      <c r="V348" s="20" t="str">
        <f t="shared" si="58"/>
        <v/>
      </c>
      <c r="W348" s="20" t="str">
        <f t="shared" si="59"/>
        <v/>
      </c>
      <c r="X348" s="20" t="str">
        <f t="shared" si="60"/>
        <v/>
      </c>
      <c r="Y348" s="51" t="str">
        <f t="shared" si="61"/>
        <v/>
      </c>
      <c r="Z348" s="22" t="str">
        <f t="shared" si="62"/>
        <v/>
      </c>
      <c r="AA348" s="22" t="str">
        <f t="shared" si="67"/>
        <v/>
      </c>
      <c r="AB348" s="22" t="str">
        <f t="shared" si="68"/>
        <v/>
      </c>
      <c r="AC348" s="22" t="str">
        <f t="shared" si="69"/>
        <v/>
      </c>
      <c r="AD348" s="22" t="str">
        <f t="shared" si="70"/>
        <v/>
      </c>
      <c r="AE348" s="22" t="str">
        <f t="shared" si="63"/>
        <v/>
      </c>
      <c r="AF348" s="51" t="str">
        <f t="shared" si="64"/>
        <v/>
      </c>
    </row>
    <row r="349" spans="1:32" s="12" customFormat="1" ht="24">
      <c r="A349" s="12" t="str">
        <f t="shared" si="73"/>
        <v>/* 81 */   [ac("", "cp0","")],</v>
      </c>
      <c r="B349" s="12">
        <f t="shared" si="71"/>
        <v>81</v>
      </c>
      <c r="C349" s="12" t="str">
        <f t="shared" si="45"/>
        <v>/* 81 */   [ac("", "cp0","")],</v>
      </c>
      <c r="D349" s="13" t="str">
        <f t="shared" si="46"/>
        <v>hay letras</v>
      </c>
      <c r="E349" s="51" t="s">
        <v>1118</v>
      </c>
      <c r="F349" s="17" t="str">
        <f t="shared" si="47"/>
        <v/>
      </c>
      <c r="G349" s="25" t="s">
        <v>1119</v>
      </c>
      <c r="H349" s="17" t="str">
        <f t="shared" si="65"/>
        <v/>
      </c>
      <c r="I349" s="25" t="s">
        <v>1120</v>
      </c>
      <c r="J349" s="17" t="str">
        <f t="shared" si="48"/>
        <v/>
      </c>
      <c r="K349" s="51" t="str">
        <f t="shared" si="72"/>
        <v/>
      </c>
      <c r="L349" s="32" t="str">
        <f t="shared" si="49"/>
        <v/>
      </c>
      <c r="M349" s="36" t="str">
        <f t="shared" si="50"/>
        <v/>
      </c>
      <c r="N349" s="37" t="str">
        <f t="shared" si="51"/>
        <v/>
      </c>
      <c r="O349" s="32" t="str">
        <f t="shared" si="66"/>
        <v/>
      </c>
      <c r="P349" s="34" t="str">
        <f t="shared" si="52"/>
        <v/>
      </c>
      <c r="Q349" s="21" t="str">
        <f t="shared" si="53"/>
        <v/>
      </c>
      <c r="R349" s="51" t="str">
        <f t="shared" si="54"/>
        <v/>
      </c>
      <c r="S349" s="17" t="str">
        <f t="shared" si="55"/>
        <v/>
      </c>
      <c r="T349" s="17" t="str">
        <f t="shared" si="56"/>
        <v/>
      </c>
      <c r="U349" s="17" t="str">
        <f t="shared" si="57"/>
        <v/>
      </c>
      <c r="V349" s="17" t="str">
        <f t="shared" si="58"/>
        <v/>
      </c>
      <c r="W349" s="17" t="str">
        <f t="shared" si="59"/>
        <v/>
      </c>
      <c r="X349" s="17" t="str">
        <f t="shared" si="60"/>
        <v/>
      </c>
      <c r="Y349" s="51" t="str">
        <f t="shared" si="61"/>
        <v/>
      </c>
      <c r="Z349" s="21" t="str">
        <f t="shared" si="62"/>
        <v/>
      </c>
      <c r="AA349" s="21" t="str">
        <f t="shared" si="67"/>
        <v/>
      </c>
      <c r="AB349" s="21" t="str">
        <f t="shared" si="68"/>
        <v/>
      </c>
      <c r="AC349" s="21" t="str">
        <f t="shared" si="69"/>
        <v/>
      </c>
      <c r="AD349" s="21" t="str">
        <f t="shared" si="70"/>
        <v/>
      </c>
      <c r="AE349" s="21" t="str">
        <f t="shared" si="63"/>
        <v/>
      </c>
      <c r="AF349" s="51" t="str">
        <f t="shared" si="64"/>
        <v/>
      </c>
    </row>
    <row r="350" spans="1:32" s="12" customFormat="1" ht="24">
      <c r="A350" s="12" t="str">
        <f t="shared" si="73"/>
        <v>/* 82 */   [ac("", "cp0","")],</v>
      </c>
      <c r="B350" s="12">
        <f t="shared" si="71"/>
        <v>82</v>
      </c>
      <c r="C350" s="12" t="str">
        <f t="shared" si="45"/>
        <v>/* 82 */   [ac("", "cp0","")],</v>
      </c>
      <c r="D350" s="13" t="str">
        <f t="shared" si="46"/>
        <v>hay letras</v>
      </c>
      <c r="E350" s="51" t="s">
        <v>1118</v>
      </c>
      <c r="F350" s="20" t="str">
        <f t="shared" si="47"/>
        <v/>
      </c>
      <c r="G350" s="26" t="s">
        <v>1119</v>
      </c>
      <c r="H350" s="20" t="str">
        <f t="shared" si="65"/>
        <v/>
      </c>
      <c r="I350" s="26" t="s">
        <v>1120</v>
      </c>
      <c r="J350" s="20" t="str">
        <f t="shared" si="48"/>
        <v/>
      </c>
      <c r="K350" s="51" t="str">
        <f t="shared" si="72"/>
        <v/>
      </c>
      <c r="L350" s="33" t="str">
        <f t="shared" si="49"/>
        <v/>
      </c>
      <c r="M350" s="38" t="str">
        <f t="shared" si="50"/>
        <v/>
      </c>
      <c r="N350" s="39" t="str">
        <f t="shared" si="51"/>
        <v/>
      </c>
      <c r="O350" s="33" t="str">
        <f t="shared" si="66"/>
        <v/>
      </c>
      <c r="P350" s="27" t="str">
        <f t="shared" si="52"/>
        <v/>
      </c>
      <c r="Q350" s="22" t="str">
        <f t="shared" si="53"/>
        <v/>
      </c>
      <c r="R350" s="51" t="str">
        <f t="shared" si="54"/>
        <v/>
      </c>
      <c r="S350" s="20" t="str">
        <f t="shared" si="55"/>
        <v/>
      </c>
      <c r="T350" s="20" t="str">
        <f t="shared" si="56"/>
        <v/>
      </c>
      <c r="U350" s="20" t="str">
        <f t="shared" si="57"/>
        <v/>
      </c>
      <c r="V350" s="20" t="str">
        <f t="shared" si="58"/>
        <v/>
      </c>
      <c r="W350" s="20" t="str">
        <f t="shared" si="59"/>
        <v/>
      </c>
      <c r="X350" s="20" t="str">
        <f t="shared" si="60"/>
        <v/>
      </c>
      <c r="Y350" s="51" t="str">
        <f t="shared" si="61"/>
        <v/>
      </c>
      <c r="Z350" s="22" t="str">
        <f t="shared" si="62"/>
        <v/>
      </c>
      <c r="AA350" s="22" t="str">
        <f t="shared" si="67"/>
        <v/>
      </c>
      <c r="AB350" s="22" t="str">
        <f t="shared" si="68"/>
        <v/>
      </c>
      <c r="AC350" s="22" t="str">
        <f t="shared" si="69"/>
        <v/>
      </c>
      <c r="AD350" s="22" t="str">
        <f t="shared" si="70"/>
        <v/>
      </c>
      <c r="AE350" s="22" t="str">
        <f t="shared" si="63"/>
        <v/>
      </c>
      <c r="AF350" s="51" t="str">
        <f t="shared" si="64"/>
        <v/>
      </c>
    </row>
    <row r="351" spans="1:32" s="12" customFormat="1" ht="24">
      <c r="A351" s="12" t="str">
        <f t="shared" si="73"/>
        <v>/* 83 */   [ac("", "cp0","")],</v>
      </c>
      <c r="B351" s="12">
        <f t="shared" si="71"/>
        <v>83</v>
      </c>
      <c r="C351" s="12" t="str">
        <f t="shared" si="45"/>
        <v>/* 83*/      [ac("Fa", "cp14","")],</v>
      </c>
      <c r="D351" s="13" t="str">
        <f t="shared" si="46"/>
        <v>hay letras</v>
      </c>
      <c r="E351" s="51" t="s">
        <v>1118</v>
      </c>
      <c r="F351" s="17" t="str">
        <f t="shared" si="47"/>
        <v>Fa</v>
      </c>
      <c r="G351" s="25" t="s">
        <v>1119</v>
      </c>
      <c r="H351" s="17" t="str">
        <f t="shared" si="65"/>
        <v>14</v>
      </c>
      <c r="I351" s="25" t="s">
        <v>1120</v>
      </c>
      <c r="J351" s="17" t="str">
        <f t="shared" si="48"/>
        <v/>
      </c>
      <c r="K351" s="51" t="str">
        <f t="shared" si="72"/>
        <v>")],</v>
      </c>
      <c r="L351" s="32" t="str">
        <f t="shared" si="49"/>
        <v/>
      </c>
      <c r="M351" s="36" t="str">
        <f t="shared" si="50"/>
        <v/>
      </c>
      <c r="N351" s="37" t="str">
        <f t="shared" si="51"/>
        <v/>
      </c>
      <c r="O351" s="32" t="str">
        <f t="shared" si="66"/>
        <v/>
      </c>
      <c r="P351" s="34" t="str">
        <f t="shared" si="52"/>
        <v/>
      </c>
      <c r="Q351" s="21" t="str">
        <f t="shared" si="53"/>
        <v/>
      </c>
      <c r="R351" s="51" t="str">
        <f t="shared" si="54"/>
        <v/>
      </c>
      <c r="S351" s="17" t="str">
        <f t="shared" si="55"/>
        <v/>
      </c>
      <c r="T351" s="17" t="str">
        <f t="shared" si="56"/>
        <v/>
      </c>
      <c r="U351" s="17" t="str">
        <f t="shared" si="57"/>
        <v/>
      </c>
      <c r="V351" s="17" t="str">
        <f t="shared" si="58"/>
        <v/>
      </c>
      <c r="W351" s="17" t="str">
        <f t="shared" si="59"/>
        <v/>
      </c>
      <c r="X351" s="17" t="str">
        <f t="shared" si="60"/>
        <v/>
      </c>
      <c r="Y351" s="51" t="str">
        <f t="shared" si="61"/>
        <v/>
      </c>
      <c r="Z351" s="21" t="str">
        <f t="shared" si="62"/>
        <v/>
      </c>
      <c r="AA351" s="21" t="str">
        <f t="shared" si="67"/>
        <v/>
      </c>
      <c r="AB351" s="21" t="str">
        <f t="shared" si="68"/>
        <v/>
      </c>
      <c r="AC351" s="21" t="str">
        <f t="shared" si="69"/>
        <v/>
      </c>
      <c r="AD351" s="21" t="str">
        <f t="shared" si="70"/>
        <v/>
      </c>
      <c r="AE351" s="21" t="str">
        <f t="shared" si="63"/>
        <v/>
      </c>
      <c r="AF351" s="51" t="str">
        <f t="shared" si="64"/>
        <v/>
      </c>
    </row>
    <row r="352" spans="1:32" s="12" customFormat="1" ht="24">
      <c r="A352" s="12" t="str">
        <f t="shared" si="73"/>
        <v>/* 84 */   [ac("", "cp0","")],</v>
      </c>
      <c r="B352" s="12">
        <f t="shared" si="71"/>
        <v>84</v>
      </c>
      <c r="C352" s="12" t="str">
        <f t="shared" si="45"/>
        <v>/* 84*/      [ac("La", "cp14","7")],</v>
      </c>
      <c r="D352" s="13" t="str">
        <f t="shared" si="46"/>
        <v>hay letras</v>
      </c>
      <c r="E352" s="51" t="s">
        <v>1118</v>
      </c>
      <c r="F352" s="20" t="str">
        <f t="shared" si="47"/>
        <v>La</v>
      </c>
      <c r="G352" s="26" t="s">
        <v>1119</v>
      </c>
      <c r="H352" s="20" t="str">
        <f t="shared" si="65"/>
        <v>14</v>
      </c>
      <c r="I352" s="26" t="s">
        <v>1120</v>
      </c>
      <c r="J352" s="20">
        <f t="shared" si="48"/>
        <v>7</v>
      </c>
      <c r="K352" s="51" t="str">
        <f t="shared" si="72"/>
        <v>")],</v>
      </c>
      <c r="L352" s="33" t="str">
        <f t="shared" si="49"/>
        <v/>
      </c>
      <c r="M352" s="38" t="str">
        <f t="shared" si="50"/>
        <v/>
      </c>
      <c r="N352" s="39" t="str">
        <f t="shared" si="51"/>
        <v/>
      </c>
      <c r="O352" s="33" t="str">
        <f t="shared" si="66"/>
        <v/>
      </c>
      <c r="P352" s="27" t="str">
        <f t="shared" si="52"/>
        <v/>
      </c>
      <c r="Q352" s="22" t="str">
        <f t="shared" si="53"/>
        <v/>
      </c>
      <c r="R352" s="51" t="str">
        <f t="shared" si="54"/>
        <v/>
      </c>
      <c r="S352" s="20" t="str">
        <f t="shared" si="55"/>
        <v/>
      </c>
      <c r="T352" s="20" t="str">
        <f t="shared" si="56"/>
        <v/>
      </c>
      <c r="U352" s="20" t="str">
        <f t="shared" si="57"/>
        <v/>
      </c>
      <c r="V352" s="20" t="str">
        <f t="shared" si="58"/>
        <v/>
      </c>
      <c r="W352" s="20" t="str">
        <f t="shared" si="59"/>
        <v/>
      </c>
      <c r="X352" s="20" t="str">
        <f t="shared" si="60"/>
        <v/>
      </c>
      <c r="Y352" s="51" t="str">
        <f t="shared" si="61"/>
        <v/>
      </c>
      <c r="Z352" s="22" t="str">
        <f t="shared" si="62"/>
        <v/>
      </c>
      <c r="AA352" s="22" t="str">
        <f t="shared" si="67"/>
        <v/>
      </c>
      <c r="AB352" s="22" t="str">
        <f t="shared" si="68"/>
        <v/>
      </c>
      <c r="AC352" s="22" t="str">
        <f t="shared" si="69"/>
        <v/>
      </c>
      <c r="AD352" s="22" t="str">
        <f t="shared" si="70"/>
        <v/>
      </c>
      <c r="AE352" s="22" t="str">
        <f t="shared" si="63"/>
        <v/>
      </c>
      <c r="AF352" s="51" t="str">
        <f t="shared" si="64"/>
        <v/>
      </c>
    </row>
    <row r="353" spans="1:32" s="12" customFormat="1" ht="24">
      <c r="A353" s="12" t="str">
        <f t="shared" si="73"/>
        <v>/* 85 */   [ac("", "cp0","")],</v>
      </c>
      <c r="B353" s="12">
        <f t="shared" si="71"/>
        <v>85</v>
      </c>
      <c r="C353" s="12" t="str">
        <f t="shared" si="45"/>
        <v>/* 85*/      [ac("Re", "cp14","7")],</v>
      </c>
      <c r="D353" s="13" t="str">
        <f t="shared" si="46"/>
        <v>hay letras</v>
      </c>
      <c r="E353" s="51" t="s">
        <v>1118</v>
      </c>
      <c r="F353" s="17" t="str">
        <f t="shared" si="47"/>
        <v>Re</v>
      </c>
      <c r="G353" s="25" t="s">
        <v>1119</v>
      </c>
      <c r="H353" s="17" t="str">
        <f t="shared" si="65"/>
        <v>14</v>
      </c>
      <c r="I353" s="25" t="s">
        <v>1120</v>
      </c>
      <c r="J353" s="17">
        <f t="shared" si="48"/>
        <v>7</v>
      </c>
      <c r="K353" s="51" t="str">
        <f t="shared" si="72"/>
        <v>")],</v>
      </c>
      <c r="L353" s="32" t="str">
        <f t="shared" si="49"/>
        <v/>
      </c>
      <c r="M353" s="36" t="str">
        <f t="shared" si="50"/>
        <v/>
      </c>
      <c r="N353" s="37" t="str">
        <f t="shared" si="51"/>
        <v/>
      </c>
      <c r="O353" s="32" t="str">
        <f t="shared" si="66"/>
        <v/>
      </c>
      <c r="P353" s="34" t="str">
        <f t="shared" si="52"/>
        <v/>
      </c>
      <c r="Q353" s="21" t="str">
        <f t="shared" si="53"/>
        <v/>
      </c>
      <c r="R353" s="51" t="str">
        <f t="shared" si="54"/>
        <v/>
      </c>
      <c r="S353" s="17" t="str">
        <f t="shared" si="55"/>
        <v/>
      </c>
      <c r="T353" s="17" t="str">
        <f t="shared" si="56"/>
        <v/>
      </c>
      <c r="U353" s="17" t="str">
        <f t="shared" si="57"/>
        <v/>
      </c>
      <c r="V353" s="17" t="str">
        <f t="shared" si="58"/>
        <v/>
      </c>
      <c r="W353" s="17" t="str">
        <f t="shared" si="59"/>
        <v/>
      </c>
      <c r="X353" s="17" t="str">
        <f t="shared" si="60"/>
        <v/>
      </c>
      <c r="Y353" s="51" t="str">
        <f t="shared" si="61"/>
        <v/>
      </c>
      <c r="Z353" s="21" t="str">
        <f t="shared" si="62"/>
        <v/>
      </c>
      <c r="AA353" s="21" t="str">
        <f t="shared" si="67"/>
        <v/>
      </c>
      <c r="AB353" s="21" t="str">
        <f t="shared" si="68"/>
        <v/>
      </c>
      <c r="AC353" s="21" t="str">
        <f t="shared" si="69"/>
        <v/>
      </c>
      <c r="AD353" s="21" t="str">
        <f t="shared" si="70"/>
        <v/>
      </c>
      <c r="AE353" s="21" t="str">
        <f t="shared" si="63"/>
        <v/>
      </c>
      <c r="AF353" s="51" t="str">
        <f t="shared" si="64"/>
        <v/>
      </c>
    </row>
    <row r="354" spans="1:32" s="12" customFormat="1" ht="24">
      <c r="A354" s="12" t="str">
        <f t="shared" si="73"/>
        <v>/* 86 */   [ac("", "cp0","")],</v>
      </c>
      <c r="B354" s="12">
        <f t="shared" si="71"/>
        <v>86</v>
      </c>
      <c r="C354" s="12" t="str">
        <f t="shared" si="45"/>
        <v>/* 86*/      [ac("Sol", "cp14","7")],</v>
      </c>
      <c r="D354" s="13" t="str">
        <f t="shared" si="46"/>
        <v>hay letras</v>
      </c>
      <c r="E354" s="51" t="s">
        <v>1118</v>
      </c>
      <c r="F354" s="20" t="str">
        <f t="shared" si="47"/>
        <v>Sol</v>
      </c>
      <c r="G354" s="26" t="s">
        <v>1119</v>
      </c>
      <c r="H354" s="20" t="str">
        <f t="shared" si="65"/>
        <v>14</v>
      </c>
      <c r="I354" s="26" t="s">
        <v>1120</v>
      </c>
      <c r="J354" s="20">
        <f t="shared" si="48"/>
        <v>7</v>
      </c>
      <c r="K354" s="51" t="str">
        <f t="shared" si="72"/>
        <v>")],</v>
      </c>
      <c r="L354" s="33" t="str">
        <f t="shared" si="49"/>
        <v/>
      </c>
      <c r="M354" s="38" t="str">
        <f t="shared" si="50"/>
        <v/>
      </c>
      <c r="N354" s="39" t="str">
        <f t="shared" si="51"/>
        <v/>
      </c>
      <c r="O354" s="33" t="str">
        <f t="shared" si="66"/>
        <v/>
      </c>
      <c r="P354" s="27" t="str">
        <f t="shared" si="52"/>
        <v/>
      </c>
      <c r="Q354" s="22" t="str">
        <f t="shared" si="53"/>
        <v/>
      </c>
      <c r="R354" s="51" t="str">
        <f t="shared" si="54"/>
        <v/>
      </c>
      <c r="S354" s="20" t="str">
        <f t="shared" si="55"/>
        <v/>
      </c>
      <c r="T354" s="20" t="str">
        <f t="shared" si="56"/>
        <v/>
      </c>
      <c r="U354" s="20" t="str">
        <f t="shared" si="57"/>
        <v/>
      </c>
      <c r="V354" s="20" t="str">
        <f t="shared" si="58"/>
        <v/>
      </c>
      <c r="W354" s="20" t="str">
        <f t="shared" si="59"/>
        <v/>
      </c>
      <c r="X354" s="20" t="str">
        <f t="shared" si="60"/>
        <v/>
      </c>
      <c r="Y354" s="51" t="str">
        <f t="shared" si="61"/>
        <v/>
      </c>
      <c r="Z354" s="22" t="str">
        <f t="shared" si="62"/>
        <v/>
      </c>
      <c r="AA354" s="22" t="str">
        <f t="shared" si="67"/>
        <v/>
      </c>
      <c r="AB354" s="22" t="str">
        <f t="shared" si="68"/>
        <v/>
      </c>
      <c r="AC354" s="22" t="str">
        <f t="shared" si="69"/>
        <v/>
      </c>
      <c r="AD354" s="22" t="str">
        <f t="shared" si="70"/>
        <v/>
      </c>
      <c r="AE354" s="22" t="str">
        <f t="shared" si="63"/>
        <v/>
      </c>
      <c r="AF354" s="51" t="str">
        <f t="shared" si="64"/>
        <v/>
      </c>
    </row>
    <row r="355" spans="1:32" s="12" customFormat="1" ht="24">
      <c r="A355" s="12" t="str">
        <f t="shared" si="73"/>
        <v>/* 87 */   [ac("", "cp0","")],</v>
      </c>
      <c r="B355" s="12">
        <f t="shared" si="71"/>
        <v>87</v>
      </c>
      <c r="C355" s="12" t="str">
        <f t="shared" si="45"/>
        <v>/* 87*/      [ac("Do", "cp14","7")],</v>
      </c>
      <c r="D355" s="13" t="str">
        <f t="shared" si="46"/>
        <v>hay letras</v>
      </c>
      <c r="E355" s="51" t="s">
        <v>1118</v>
      </c>
      <c r="F355" s="17" t="str">
        <f t="shared" si="47"/>
        <v>Do</v>
      </c>
      <c r="G355" s="25" t="s">
        <v>1119</v>
      </c>
      <c r="H355" s="17" t="str">
        <f t="shared" si="65"/>
        <v>14</v>
      </c>
      <c r="I355" s="25" t="s">
        <v>1120</v>
      </c>
      <c r="J355" s="17">
        <f t="shared" si="48"/>
        <v>7</v>
      </c>
      <c r="K355" s="51" t="str">
        <f t="shared" si="72"/>
        <v>")],</v>
      </c>
      <c r="L355" s="32" t="str">
        <f t="shared" si="49"/>
        <v/>
      </c>
      <c r="M355" s="36" t="str">
        <f t="shared" si="50"/>
        <v/>
      </c>
      <c r="N355" s="37" t="str">
        <f t="shared" si="51"/>
        <v/>
      </c>
      <c r="O355" s="32" t="str">
        <f t="shared" si="66"/>
        <v/>
      </c>
      <c r="P355" s="34" t="str">
        <f t="shared" si="52"/>
        <v/>
      </c>
      <c r="Q355" s="21" t="str">
        <f t="shared" si="53"/>
        <v/>
      </c>
      <c r="R355" s="51" t="str">
        <f t="shared" si="54"/>
        <v/>
      </c>
      <c r="S355" s="17" t="str">
        <f t="shared" si="55"/>
        <v/>
      </c>
      <c r="T355" s="17" t="str">
        <f t="shared" si="56"/>
        <v/>
      </c>
      <c r="U355" s="17" t="str">
        <f t="shared" si="57"/>
        <v/>
      </c>
      <c r="V355" s="17" t="str">
        <f t="shared" si="58"/>
        <v/>
      </c>
      <c r="W355" s="17" t="str">
        <f t="shared" si="59"/>
        <v/>
      </c>
      <c r="X355" s="17" t="str">
        <f t="shared" si="60"/>
        <v/>
      </c>
      <c r="Y355" s="51" t="str">
        <f t="shared" si="61"/>
        <v/>
      </c>
      <c r="Z355" s="21" t="str">
        <f t="shared" si="62"/>
        <v/>
      </c>
      <c r="AA355" s="21" t="str">
        <f t="shared" si="67"/>
        <v/>
      </c>
      <c r="AB355" s="21" t="str">
        <f t="shared" si="68"/>
        <v/>
      </c>
      <c r="AC355" s="21" t="str">
        <f t="shared" si="69"/>
        <v/>
      </c>
      <c r="AD355" s="21" t="str">
        <f t="shared" si="70"/>
        <v/>
      </c>
      <c r="AE355" s="21" t="str">
        <f t="shared" si="63"/>
        <v/>
      </c>
      <c r="AF355" s="51" t="str">
        <f t="shared" si="64"/>
        <v/>
      </c>
    </row>
    <row r="356" spans="1:32" s="12" customFormat="1" ht="24">
      <c r="A356" s="12" t="str">
        <f t="shared" si="73"/>
        <v>/* 88 */   [ac("", "cp0","")],</v>
      </c>
      <c r="B356" s="12">
        <f t="shared" si="71"/>
        <v>88</v>
      </c>
      <c r="C356" s="12" t="str">
        <f t="shared" si="45"/>
        <v>/* 88 */   [ac("", "cp0","")],</v>
      </c>
      <c r="D356" s="13" t="str">
        <f t="shared" si="46"/>
        <v>hay letras</v>
      </c>
      <c r="E356" s="51" t="s">
        <v>1118</v>
      </c>
      <c r="F356" s="20" t="str">
        <f t="shared" si="47"/>
        <v/>
      </c>
      <c r="G356" s="26" t="s">
        <v>1119</v>
      </c>
      <c r="H356" s="20" t="str">
        <f t="shared" si="65"/>
        <v/>
      </c>
      <c r="I356" s="26" t="s">
        <v>1120</v>
      </c>
      <c r="J356" s="20" t="str">
        <f t="shared" si="48"/>
        <v/>
      </c>
      <c r="K356" s="51" t="str">
        <f t="shared" si="72"/>
        <v/>
      </c>
      <c r="L356" s="33" t="str">
        <f t="shared" si="49"/>
        <v/>
      </c>
      <c r="M356" s="38" t="str">
        <f t="shared" si="50"/>
        <v/>
      </c>
      <c r="N356" s="39" t="str">
        <f t="shared" si="51"/>
        <v/>
      </c>
      <c r="O356" s="33" t="str">
        <f t="shared" si="66"/>
        <v/>
      </c>
      <c r="P356" s="27" t="str">
        <f t="shared" si="52"/>
        <v/>
      </c>
      <c r="Q356" s="22" t="str">
        <f t="shared" si="53"/>
        <v/>
      </c>
      <c r="R356" s="51" t="str">
        <f t="shared" si="54"/>
        <v/>
      </c>
      <c r="S356" s="20" t="str">
        <f t="shared" si="55"/>
        <v/>
      </c>
      <c r="T356" s="20" t="str">
        <f t="shared" si="56"/>
        <v/>
      </c>
      <c r="U356" s="20" t="str">
        <f t="shared" si="57"/>
        <v/>
      </c>
      <c r="V356" s="20" t="str">
        <f t="shared" si="58"/>
        <v/>
      </c>
      <c r="W356" s="20" t="str">
        <f t="shared" si="59"/>
        <v/>
      </c>
      <c r="X356" s="20" t="str">
        <f t="shared" si="60"/>
        <v/>
      </c>
      <c r="Y356" s="51" t="str">
        <f t="shared" si="61"/>
        <v/>
      </c>
      <c r="Z356" s="22" t="str">
        <f t="shared" si="62"/>
        <v/>
      </c>
      <c r="AA356" s="22" t="str">
        <f t="shared" si="67"/>
        <v/>
      </c>
      <c r="AB356" s="22" t="str">
        <f t="shared" si="68"/>
        <v/>
      </c>
      <c r="AC356" s="22" t="str">
        <f t="shared" si="69"/>
        <v/>
      </c>
      <c r="AD356" s="22" t="str">
        <f t="shared" si="70"/>
        <v/>
      </c>
      <c r="AE356" s="22" t="str">
        <f t="shared" si="63"/>
        <v/>
      </c>
      <c r="AF356" s="51" t="str">
        <f t="shared" si="64"/>
        <v/>
      </c>
    </row>
    <row r="357" spans="1:32" s="12" customFormat="1" ht="24">
      <c r="A357" s="12" t="str">
        <f t="shared" si="73"/>
        <v>/* 89 */   [ac("", "cp0","")],</v>
      </c>
      <c r="B357" s="12">
        <f t="shared" si="71"/>
        <v>89</v>
      </c>
      <c r="C357" s="12" t="str">
        <f t="shared" si="45"/>
        <v>/* 89 */   [ac("", "cp0","")],</v>
      </c>
      <c r="D357" s="13" t="str">
        <f t="shared" si="46"/>
        <v>hay letras</v>
      </c>
      <c r="E357" s="51" t="s">
        <v>1118</v>
      </c>
      <c r="F357" s="17" t="str">
        <f t="shared" si="47"/>
        <v/>
      </c>
      <c r="G357" s="25" t="s">
        <v>1119</v>
      </c>
      <c r="H357" s="17" t="str">
        <f t="shared" si="65"/>
        <v/>
      </c>
      <c r="I357" s="25" t="s">
        <v>1120</v>
      </c>
      <c r="J357" s="17" t="str">
        <f t="shared" si="48"/>
        <v/>
      </c>
      <c r="K357" s="51" t="str">
        <f t="shared" si="72"/>
        <v/>
      </c>
      <c r="L357" s="32" t="str">
        <f t="shared" si="49"/>
        <v/>
      </c>
      <c r="M357" s="36" t="str">
        <f t="shared" si="50"/>
        <v/>
      </c>
      <c r="N357" s="37" t="str">
        <f t="shared" si="51"/>
        <v/>
      </c>
      <c r="O357" s="32" t="str">
        <f t="shared" si="66"/>
        <v/>
      </c>
      <c r="P357" s="34" t="str">
        <f t="shared" si="52"/>
        <v/>
      </c>
      <c r="Q357" s="21" t="str">
        <f t="shared" si="53"/>
        <v/>
      </c>
      <c r="R357" s="51" t="str">
        <f t="shared" si="54"/>
        <v/>
      </c>
      <c r="S357" s="17" t="str">
        <f t="shared" si="55"/>
        <v/>
      </c>
      <c r="T357" s="17" t="str">
        <f t="shared" si="56"/>
        <v/>
      </c>
      <c r="U357" s="17" t="str">
        <f t="shared" si="57"/>
        <v/>
      </c>
      <c r="V357" s="17" t="str">
        <f t="shared" si="58"/>
        <v/>
      </c>
      <c r="W357" s="17" t="str">
        <f t="shared" si="59"/>
        <v/>
      </c>
      <c r="X357" s="17" t="str">
        <f t="shared" si="60"/>
        <v/>
      </c>
      <c r="Y357" s="51" t="str">
        <f t="shared" si="61"/>
        <v/>
      </c>
      <c r="Z357" s="21" t="str">
        <f t="shared" si="62"/>
        <v/>
      </c>
      <c r="AA357" s="21" t="str">
        <f t="shared" si="67"/>
        <v/>
      </c>
      <c r="AB357" s="21" t="str">
        <f t="shared" si="68"/>
        <v/>
      </c>
      <c r="AC357" s="21" t="str">
        <f t="shared" si="69"/>
        <v/>
      </c>
      <c r="AD357" s="21" t="str">
        <f t="shared" si="70"/>
        <v/>
      </c>
      <c r="AE357" s="21" t="str">
        <f t="shared" si="63"/>
        <v/>
      </c>
      <c r="AF357" s="51" t="str">
        <f t="shared" si="64"/>
        <v/>
      </c>
    </row>
    <row r="358" spans="1:32" s="12" customFormat="1" ht="24">
      <c r="A358" s="12" t="str">
        <f t="shared" si="73"/>
        <v>/* 90 */   [ac("", "cp0","")],</v>
      </c>
      <c r="B358" s="12">
        <f t="shared" si="71"/>
        <v>90</v>
      </c>
      <c r="C358" s="12" t="str">
        <f t="shared" si="45"/>
        <v>/* 90 */   [ac("", "cp0","")],</v>
      </c>
      <c r="D358" s="13" t="str">
        <f t="shared" si="46"/>
        <v>hay letras</v>
      </c>
      <c r="E358" s="51" t="s">
        <v>1118</v>
      </c>
      <c r="F358" s="20" t="str">
        <f t="shared" si="47"/>
        <v/>
      </c>
      <c r="G358" s="26" t="s">
        <v>1119</v>
      </c>
      <c r="H358" s="20" t="str">
        <f t="shared" si="65"/>
        <v/>
      </c>
      <c r="I358" s="26" t="s">
        <v>1120</v>
      </c>
      <c r="J358" s="20" t="str">
        <f t="shared" si="48"/>
        <v/>
      </c>
      <c r="K358" s="51" t="str">
        <f t="shared" si="72"/>
        <v/>
      </c>
      <c r="L358" s="33" t="str">
        <f t="shared" si="49"/>
        <v/>
      </c>
      <c r="M358" s="38" t="str">
        <f t="shared" si="50"/>
        <v/>
      </c>
      <c r="N358" s="39" t="str">
        <f t="shared" si="51"/>
        <v/>
      </c>
      <c r="O358" s="33" t="str">
        <f t="shared" si="66"/>
        <v/>
      </c>
      <c r="P358" s="27" t="str">
        <f t="shared" si="52"/>
        <v/>
      </c>
      <c r="Q358" s="22" t="str">
        <f t="shared" si="53"/>
        <v/>
      </c>
      <c r="R358" s="51" t="str">
        <f t="shared" si="54"/>
        <v/>
      </c>
      <c r="S358" s="20" t="str">
        <f t="shared" si="55"/>
        <v/>
      </c>
      <c r="T358" s="20" t="str">
        <f t="shared" si="56"/>
        <v/>
      </c>
      <c r="U358" s="20" t="str">
        <f t="shared" si="57"/>
        <v/>
      </c>
      <c r="V358" s="20" t="str">
        <f t="shared" si="58"/>
        <v/>
      </c>
      <c r="W358" s="20" t="str">
        <f t="shared" si="59"/>
        <v/>
      </c>
      <c r="X358" s="20" t="str">
        <f t="shared" si="60"/>
        <v/>
      </c>
      <c r="Y358" s="51" t="str">
        <f t="shared" si="61"/>
        <v/>
      </c>
      <c r="Z358" s="22" t="str">
        <f t="shared" si="62"/>
        <v/>
      </c>
      <c r="AA358" s="22" t="str">
        <f t="shared" si="67"/>
        <v/>
      </c>
      <c r="AB358" s="22" t="str">
        <f t="shared" si="68"/>
        <v/>
      </c>
      <c r="AC358" s="22" t="str">
        <f t="shared" si="69"/>
        <v/>
      </c>
      <c r="AD358" s="22" t="str">
        <f t="shared" si="70"/>
        <v/>
      </c>
      <c r="AE358" s="22" t="str">
        <f t="shared" si="63"/>
        <v/>
      </c>
      <c r="AF358" s="51" t="str">
        <f t="shared" si="64"/>
        <v/>
      </c>
    </row>
    <row r="359" spans="1:32" s="12" customFormat="1" ht="24">
      <c r="A359" s="12" t="str">
        <f t="shared" si="73"/>
        <v>/* 91 */   [ac("", "cp0","")],</v>
      </c>
      <c r="B359" s="12">
        <f t="shared" si="71"/>
        <v>91</v>
      </c>
      <c r="C359" s="12" t="str">
        <f t="shared" si="45"/>
        <v>/* 91 */   [ac("", "cp0","")],</v>
      </c>
      <c r="D359" s="13" t="str">
        <f t="shared" si="46"/>
        <v>hay letras</v>
      </c>
      <c r="E359" s="51" t="s">
        <v>1118</v>
      </c>
      <c r="F359" s="17" t="str">
        <f t="shared" si="47"/>
        <v/>
      </c>
      <c r="G359" s="25" t="s">
        <v>1119</v>
      </c>
      <c r="H359" s="17" t="str">
        <f t="shared" si="65"/>
        <v/>
      </c>
      <c r="I359" s="25" t="s">
        <v>1120</v>
      </c>
      <c r="J359" s="17" t="str">
        <f t="shared" si="48"/>
        <v/>
      </c>
      <c r="K359" s="51" t="str">
        <f t="shared" si="72"/>
        <v/>
      </c>
      <c r="L359" s="32" t="str">
        <f t="shared" si="49"/>
        <v/>
      </c>
      <c r="M359" s="36" t="str">
        <f t="shared" si="50"/>
        <v/>
      </c>
      <c r="N359" s="37" t="str">
        <f t="shared" si="51"/>
        <v/>
      </c>
      <c r="O359" s="32" t="str">
        <f t="shared" si="66"/>
        <v/>
      </c>
      <c r="P359" s="34" t="str">
        <f t="shared" si="52"/>
        <v/>
      </c>
      <c r="Q359" s="21" t="str">
        <f t="shared" si="53"/>
        <v/>
      </c>
      <c r="R359" s="51" t="str">
        <f t="shared" si="54"/>
        <v/>
      </c>
      <c r="S359" s="17" t="str">
        <f t="shared" si="55"/>
        <v/>
      </c>
      <c r="T359" s="17" t="str">
        <f t="shared" si="56"/>
        <v/>
      </c>
      <c r="U359" s="17" t="str">
        <f t="shared" si="57"/>
        <v/>
      </c>
      <c r="V359" s="17" t="str">
        <f t="shared" si="58"/>
        <v/>
      </c>
      <c r="W359" s="17" t="str">
        <f t="shared" si="59"/>
        <v/>
      </c>
      <c r="X359" s="17" t="str">
        <f t="shared" si="60"/>
        <v/>
      </c>
      <c r="Y359" s="51" t="str">
        <f t="shared" si="61"/>
        <v/>
      </c>
      <c r="Z359" s="21" t="str">
        <f t="shared" si="62"/>
        <v/>
      </c>
      <c r="AA359" s="21" t="str">
        <f t="shared" si="67"/>
        <v/>
      </c>
      <c r="AB359" s="21" t="str">
        <f t="shared" si="68"/>
        <v/>
      </c>
      <c r="AC359" s="21" t="str">
        <f t="shared" si="69"/>
        <v/>
      </c>
      <c r="AD359" s="21" t="str">
        <f t="shared" si="70"/>
        <v/>
      </c>
      <c r="AE359" s="21" t="str">
        <f t="shared" si="63"/>
        <v/>
      </c>
      <c r="AF359" s="51" t="str">
        <f t="shared" si="64"/>
        <v/>
      </c>
    </row>
    <row r="360" spans="1:32" s="12" customFormat="1" ht="24">
      <c r="A360" s="12" t="str">
        <f t="shared" si="73"/>
        <v>/* 92 */   [ac("", "cp0","")],</v>
      </c>
      <c r="B360" s="12">
        <f t="shared" si="71"/>
        <v>92</v>
      </c>
      <c r="C360" s="12" t="str">
        <f t="shared" si="45"/>
        <v>/* 92 */   [ac("", "cp0","")],</v>
      </c>
      <c r="D360" s="13" t="str">
        <f t="shared" si="46"/>
        <v>hay letras</v>
      </c>
      <c r="E360" s="51" t="s">
        <v>1118</v>
      </c>
      <c r="F360" s="20" t="str">
        <f t="shared" si="47"/>
        <v/>
      </c>
      <c r="G360" s="26" t="s">
        <v>1119</v>
      </c>
      <c r="H360" s="20" t="str">
        <f t="shared" si="65"/>
        <v/>
      </c>
      <c r="I360" s="26" t="s">
        <v>1120</v>
      </c>
      <c r="J360" s="20" t="str">
        <f t="shared" si="48"/>
        <v/>
      </c>
      <c r="K360" s="51" t="str">
        <f t="shared" si="72"/>
        <v/>
      </c>
      <c r="L360" s="33" t="str">
        <f t="shared" si="49"/>
        <v/>
      </c>
      <c r="M360" s="38" t="str">
        <f t="shared" si="50"/>
        <v/>
      </c>
      <c r="N360" s="39" t="str">
        <f t="shared" si="51"/>
        <v/>
      </c>
      <c r="O360" s="33" t="str">
        <f t="shared" si="66"/>
        <v/>
      </c>
      <c r="P360" s="27" t="str">
        <f t="shared" si="52"/>
        <v/>
      </c>
      <c r="Q360" s="22" t="str">
        <f t="shared" si="53"/>
        <v/>
      </c>
      <c r="R360" s="51" t="str">
        <f t="shared" si="54"/>
        <v/>
      </c>
      <c r="S360" s="20" t="str">
        <f t="shared" si="55"/>
        <v/>
      </c>
      <c r="T360" s="20" t="str">
        <f t="shared" si="56"/>
        <v/>
      </c>
      <c r="U360" s="20" t="str">
        <f t="shared" si="57"/>
        <v/>
      </c>
      <c r="V360" s="20" t="str">
        <f t="shared" si="58"/>
        <v/>
      </c>
      <c r="W360" s="20" t="str">
        <f t="shared" si="59"/>
        <v/>
      </c>
      <c r="X360" s="20" t="str">
        <f t="shared" si="60"/>
        <v/>
      </c>
      <c r="Y360" s="51" t="str">
        <f t="shared" si="61"/>
        <v/>
      </c>
      <c r="Z360" s="22" t="str">
        <f t="shared" si="62"/>
        <v/>
      </c>
      <c r="AA360" s="22" t="str">
        <f t="shared" si="67"/>
        <v/>
      </c>
      <c r="AB360" s="22" t="str">
        <f t="shared" si="68"/>
        <v/>
      </c>
      <c r="AC360" s="22" t="str">
        <f t="shared" si="69"/>
        <v/>
      </c>
      <c r="AD360" s="22" t="str">
        <f t="shared" si="70"/>
        <v/>
      </c>
      <c r="AE360" s="22" t="str">
        <f t="shared" si="63"/>
        <v/>
      </c>
      <c r="AF360" s="51" t="str">
        <f t="shared" si="64"/>
        <v/>
      </c>
    </row>
    <row r="361" spans="1:32" s="12" customFormat="1" ht="24">
      <c r="A361" s="12" t="str">
        <f t="shared" si="73"/>
        <v>/* 93 */   [ac("", "cp0","")],</v>
      </c>
      <c r="B361" s="12">
        <f t="shared" si="71"/>
        <v>93</v>
      </c>
      <c r="C361" s="12" t="str">
        <f t="shared" si="45"/>
        <v>/* 93 */   [ac("", "cp0","")],</v>
      </c>
      <c r="D361" s="13" t="str">
        <f t="shared" si="46"/>
        <v>hay letras</v>
      </c>
      <c r="E361" s="51" t="s">
        <v>1118</v>
      </c>
      <c r="F361" s="17" t="str">
        <f t="shared" si="47"/>
        <v/>
      </c>
      <c r="G361" s="25" t="s">
        <v>1119</v>
      </c>
      <c r="H361" s="17" t="str">
        <f t="shared" si="65"/>
        <v/>
      </c>
      <c r="I361" s="25" t="s">
        <v>1120</v>
      </c>
      <c r="J361" s="17" t="str">
        <f t="shared" si="48"/>
        <v/>
      </c>
      <c r="K361" s="51" t="str">
        <f t="shared" si="72"/>
        <v/>
      </c>
      <c r="L361" s="32" t="str">
        <f t="shared" si="49"/>
        <v/>
      </c>
      <c r="M361" s="36" t="str">
        <f t="shared" si="50"/>
        <v/>
      </c>
      <c r="N361" s="37" t="str">
        <f t="shared" si="51"/>
        <v/>
      </c>
      <c r="O361" s="32" t="str">
        <f t="shared" si="66"/>
        <v/>
      </c>
      <c r="P361" s="34" t="str">
        <f t="shared" si="52"/>
        <v/>
      </c>
      <c r="Q361" s="21" t="str">
        <f t="shared" si="53"/>
        <v/>
      </c>
      <c r="R361" s="51" t="str">
        <f t="shared" si="54"/>
        <v/>
      </c>
      <c r="S361" s="17" t="str">
        <f t="shared" si="55"/>
        <v/>
      </c>
      <c r="T361" s="17" t="str">
        <f t="shared" si="56"/>
        <v/>
      </c>
      <c r="U361" s="17" t="str">
        <f t="shared" si="57"/>
        <v/>
      </c>
      <c r="V361" s="17" t="str">
        <f t="shared" si="58"/>
        <v/>
      </c>
      <c r="W361" s="17" t="str">
        <f t="shared" si="59"/>
        <v/>
      </c>
      <c r="X361" s="17" t="str">
        <f t="shared" si="60"/>
        <v/>
      </c>
      <c r="Y361" s="51" t="str">
        <f t="shared" si="61"/>
        <v/>
      </c>
      <c r="Z361" s="21" t="str">
        <f t="shared" si="62"/>
        <v/>
      </c>
      <c r="AA361" s="21" t="str">
        <f t="shared" si="67"/>
        <v/>
      </c>
      <c r="AB361" s="21" t="str">
        <f t="shared" si="68"/>
        <v/>
      </c>
      <c r="AC361" s="21" t="str">
        <f t="shared" si="69"/>
        <v/>
      </c>
      <c r="AD361" s="21" t="str">
        <f t="shared" si="70"/>
        <v/>
      </c>
      <c r="AE361" s="21" t="str">
        <f t="shared" si="63"/>
        <v/>
      </c>
      <c r="AF361" s="51" t="str">
        <f t="shared" si="64"/>
        <v/>
      </c>
    </row>
    <row r="362" spans="1:32" s="12" customFormat="1" ht="24">
      <c r="A362" s="12" t="str">
        <f t="shared" si="73"/>
        <v>/* 94 */   [ac("", "cp0","")],</v>
      </c>
      <c r="B362" s="12">
        <f t="shared" si="71"/>
        <v>94</v>
      </c>
      <c r="C362" s="12" t="str">
        <f t="shared" si="45"/>
        <v>/* 94 */   [ac("", "cp0","")],</v>
      </c>
      <c r="D362" s="13" t="str">
        <f t="shared" si="46"/>
        <v>hay letras</v>
      </c>
      <c r="E362" s="51" t="s">
        <v>1118</v>
      </c>
      <c r="F362" s="20" t="str">
        <f t="shared" si="47"/>
        <v/>
      </c>
      <c r="G362" s="26" t="s">
        <v>1119</v>
      </c>
      <c r="H362" s="20" t="str">
        <f t="shared" si="65"/>
        <v/>
      </c>
      <c r="I362" s="26" t="s">
        <v>1120</v>
      </c>
      <c r="J362" s="20" t="str">
        <f t="shared" si="48"/>
        <v/>
      </c>
      <c r="K362" s="51" t="str">
        <f t="shared" si="72"/>
        <v/>
      </c>
      <c r="L362" s="33" t="str">
        <f t="shared" si="49"/>
        <v/>
      </c>
      <c r="M362" s="38" t="str">
        <f t="shared" si="50"/>
        <v/>
      </c>
      <c r="N362" s="39" t="str">
        <f t="shared" si="51"/>
        <v/>
      </c>
      <c r="O362" s="33" t="str">
        <f t="shared" si="66"/>
        <v/>
      </c>
      <c r="P362" s="27" t="str">
        <f t="shared" si="52"/>
        <v/>
      </c>
      <c r="Q362" s="22" t="str">
        <f t="shared" si="53"/>
        <v/>
      </c>
      <c r="R362" s="51" t="str">
        <f t="shared" si="54"/>
        <v/>
      </c>
      <c r="S362" s="20" t="str">
        <f t="shared" si="55"/>
        <v/>
      </c>
      <c r="T362" s="20" t="str">
        <f t="shared" si="56"/>
        <v/>
      </c>
      <c r="U362" s="20" t="str">
        <f t="shared" si="57"/>
        <v/>
      </c>
      <c r="V362" s="20" t="str">
        <f t="shared" si="58"/>
        <v/>
      </c>
      <c r="W362" s="20" t="str">
        <f t="shared" si="59"/>
        <v/>
      </c>
      <c r="X362" s="20" t="str">
        <f t="shared" si="60"/>
        <v/>
      </c>
      <c r="Y362" s="51" t="str">
        <f t="shared" si="61"/>
        <v/>
      </c>
      <c r="Z362" s="22" t="str">
        <f t="shared" si="62"/>
        <v/>
      </c>
      <c r="AA362" s="22" t="str">
        <f t="shared" si="67"/>
        <v/>
      </c>
      <c r="AB362" s="22" t="str">
        <f t="shared" si="68"/>
        <v/>
      </c>
      <c r="AC362" s="22" t="str">
        <f t="shared" si="69"/>
        <v/>
      </c>
      <c r="AD362" s="22" t="str">
        <f t="shared" si="70"/>
        <v/>
      </c>
      <c r="AE362" s="22" t="str">
        <f t="shared" si="63"/>
        <v/>
      </c>
      <c r="AF362" s="51" t="str">
        <f t="shared" si="64"/>
        <v/>
      </c>
    </row>
    <row r="363" spans="1:32" s="12" customFormat="1" ht="24">
      <c r="A363" s="12" t="str">
        <f t="shared" si="73"/>
        <v>/* 95 */   [ac("", "cp0","")],</v>
      </c>
      <c r="B363" s="12">
        <f t="shared" si="71"/>
        <v>95</v>
      </c>
      <c r="C363" s="12" t="str">
        <f t="shared" si="45"/>
        <v>/* 95*/      [ac("Do", "cp14","7")],</v>
      </c>
      <c r="D363" s="13" t="str">
        <f t="shared" si="46"/>
        <v>hay letras</v>
      </c>
      <c r="E363" s="51" t="s">
        <v>1118</v>
      </c>
      <c r="F363" s="17" t="str">
        <f t="shared" si="47"/>
        <v>Do</v>
      </c>
      <c r="G363" s="25" t="s">
        <v>1119</v>
      </c>
      <c r="H363" s="17" t="str">
        <f t="shared" si="65"/>
        <v>14</v>
      </c>
      <c r="I363" s="25" t="s">
        <v>1120</v>
      </c>
      <c r="J363" s="17">
        <f t="shared" si="48"/>
        <v>7</v>
      </c>
      <c r="K363" s="51" t="str">
        <f t="shared" si="72"/>
        <v>")],</v>
      </c>
      <c r="L363" s="32" t="str">
        <f t="shared" si="49"/>
        <v/>
      </c>
      <c r="M363" s="36" t="str">
        <f t="shared" si="50"/>
        <v/>
      </c>
      <c r="N363" s="37" t="str">
        <f t="shared" si="51"/>
        <v/>
      </c>
      <c r="O363" s="32" t="str">
        <f t="shared" si="66"/>
        <v/>
      </c>
      <c r="P363" s="34" t="str">
        <f t="shared" si="52"/>
        <v/>
      </c>
      <c r="Q363" s="21" t="str">
        <f t="shared" si="53"/>
        <v/>
      </c>
      <c r="R363" s="51" t="str">
        <f t="shared" si="54"/>
        <v/>
      </c>
      <c r="S363" s="17" t="str">
        <f t="shared" si="55"/>
        <v/>
      </c>
      <c r="T363" s="17" t="str">
        <f t="shared" si="56"/>
        <v/>
      </c>
      <c r="U363" s="17" t="str">
        <f t="shared" si="57"/>
        <v/>
      </c>
      <c r="V363" s="17" t="str">
        <f t="shared" si="58"/>
        <v/>
      </c>
      <c r="W363" s="17" t="str">
        <f t="shared" si="59"/>
        <v/>
      </c>
      <c r="X363" s="17" t="str">
        <f t="shared" si="60"/>
        <v/>
      </c>
      <c r="Y363" s="51" t="str">
        <f t="shared" si="61"/>
        <v/>
      </c>
      <c r="Z363" s="21" t="str">
        <f t="shared" si="62"/>
        <v/>
      </c>
      <c r="AA363" s="21" t="str">
        <f t="shared" si="67"/>
        <v/>
      </c>
      <c r="AB363" s="21" t="str">
        <f t="shared" si="68"/>
        <v/>
      </c>
      <c r="AC363" s="21" t="str">
        <f t="shared" si="69"/>
        <v/>
      </c>
      <c r="AD363" s="21" t="str">
        <f t="shared" si="70"/>
        <v/>
      </c>
      <c r="AE363" s="21" t="str">
        <f t="shared" si="63"/>
        <v/>
      </c>
      <c r="AF363" s="51" t="str">
        <f t="shared" si="64"/>
        <v/>
      </c>
    </row>
    <row r="364" spans="1:32" s="12" customFormat="1" ht="24">
      <c r="A364" s="12" t="str">
        <f t="shared" si="73"/>
        <v>/* 96 */   [ac("", "cp0","")],</v>
      </c>
      <c r="B364" s="12">
        <f t="shared" si="71"/>
        <v>96</v>
      </c>
      <c r="C364" s="12" t="str">
        <f t="shared" si="45"/>
        <v>/* 96 */   [ac("", "cp0","")],</v>
      </c>
      <c r="D364" s="13" t="str">
        <f t="shared" si="46"/>
        <v>hay letras</v>
      </c>
      <c r="E364" s="51" t="s">
        <v>1118</v>
      </c>
      <c r="F364" s="20" t="str">
        <f t="shared" si="47"/>
        <v/>
      </c>
      <c r="G364" s="26" t="s">
        <v>1119</v>
      </c>
      <c r="H364" s="20" t="str">
        <f t="shared" si="65"/>
        <v/>
      </c>
      <c r="I364" s="26" t="s">
        <v>1120</v>
      </c>
      <c r="J364" s="20" t="str">
        <f t="shared" si="48"/>
        <v/>
      </c>
      <c r="K364" s="51" t="str">
        <f t="shared" si="72"/>
        <v/>
      </c>
      <c r="L364" s="33" t="str">
        <f t="shared" si="49"/>
        <v/>
      </c>
      <c r="M364" s="38" t="str">
        <f t="shared" si="50"/>
        <v/>
      </c>
      <c r="N364" s="39" t="str">
        <f t="shared" si="51"/>
        <v/>
      </c>
      <c r="O364" s="33" t="str">
        <f t="shared" si="66"/>
        <v/>
      </c>
      <c r="P364" s="27" t="str">
        <f t="shared" si="52"/>
        <v/>
      </c>
      <c r="Q364" s="22" t="str">
        <f t="shared" si="53"/>
        <v/>
      </c>
      <c r="R364" s="51" t="str">
        <f t="shared" si="54"/>
        <v/>
      </c>
      <c r="S364" s="20" t="str">
        <f t="shared" si="55"/>
        <v/>
      </c>
      <c r="T364" s="20" t="str">
        <f t="shared" si="56"/>
        <v/>
      </c>
      <c r="U364" s="20" t="str">
        <f t="shared" si="57"/>
        <v/>
      </c>
      <c r="V364" s="20" t="str">
        <f t="shared" si="58"/>
        <v/>
      </c>
      <c r="W364" s="20" t="str">
        <f t="shared" si="59"/>
        <v/>
      </c>
      <c r="X364" s="20" t="str">
        <f t="shared" si="60"/>
        <v/>
      </c>
      <c r="Y364" s="51" t="str">
        <f t="shared" si="61"/>
        <v/>
      </c>
      <c r="Z364" s="22" t="str">
        <f t="shared" si="62"/>
        <v/>
      </c>
      <c r="AA364" s="22" t="str">
        <f t="shared" si="67"/>
        <v/>
      </c>
      <c r="AB364" s="22" t="str">
        <f t="shared" si="68"/>
        <v/>
      </c>
      <c r="AC364" s="22" t="str">
        <f t="shared" si="69"/>
        <v/>
      </c>
      <c r="AD364" s="22" t="str">
        <f t="shared" si="70"/>
        <v/>
      </c>
      <c r="AE364" s="22" t="str">
        <f t="shared" si="63"/>
        <v/>
      </c>
      <c r="AF364" s="51" t="str">
        <f t="shared" si="64"/>
        <v/>
      </c>
    </row>
    <row r="365" spans="1:32" s="12" customFormat="1" ht="24">
      <c r="A365" s="12" t="str">
        <f t="shared" si="73"/>
        <v>/* 97 */   [ac("", "cp0","")],</v>
      </c>
      <c r="B365" s="12">
        <f t="shared" si="71"/>
        <v>97</v>
      </c>
      <c r="C365" s="12" t="str">
        <f t="shared" si="45"/>
        <v>/* 97 */   [ac("", "cp0","")],</v>
      </c>
      <c r="D365" s="13" t="str">
        <f t="shared" si="46"/>
        <v>hay letras</v>
      </c>
      <c r="E365" s="51" t="s">
        <v>1118</v>
      </c>
      <c r="F365" s="17" t="str">
        <f t="shared" si="47"/>
        <v/>
      </c>
      <c r="G365" s="25" t="s">
        <v>1119</v>
      </c>
      <c r="H365" s="17" t="str">
        <f t="shared" si="65"/>
        <v/>
      </c>
      <c r="I365" s="25" t="s">
        <v>1120</v>
      </c>
      <c r="J365" s="17" t="str">
        <f t="shared" si="48"/>
        <v/>
      </c>
      <c r="K365" s="51" t="str">
        <f t="shared" si="72"/>
        <v/>
      </c>
      <c r="L365" s="32" t="str">
        <f t="shared" si="49"/>
        <v/>
      </c>
      <c r="M365" s="36" t="str">
        <f t="shared" si="50"/>
        <v/>
      </c>
      <c r="N365" s="37" t="str">
        <f t="shared" si="51"/>
        <v/>
      </c>
      <c r="O365" s="32" t="str">
        <f t="shared" si="66"/>
        <v/>
      </c>
      <c r="P365" s="34" t="str">
        <f t="shared" si="52"/>
        <v/>
      </c>
      <c r="Q365" s="21" t="str">
        <f t="shared" si="53"/>
        <v/>
      </c>
      <c r="R365" s="51" t="str">
        <f t="shared" si="54"/>
        <v/>
      </c>
      <c r="S365" s="17" t="str">
        <f t="shared" si="55"/>
        <v/>
      </c>
      <c r="T365" s="17" t="str">
        <f t="shared" si="56"/>
        <v/>
      </c>
      <c r="U365" s="17" t="str">
        <f t="shared" si="57"/>
        <v/>
      </c>
      <c r="V365" s="17" t="str">
        <f t="shared" si="58"/>
        <v/>
      </c>
      <c r="W365" s="17" t="str">
        <f t="shared" si="59"/>
        <v/>
      </c>
      <c r="X365" s="17" t="str">
        <f t="shared" si="60"/>
        <v/>
      </c>
      <c r="Y365" s="51" t="str">
        <f t="shared" si="61"/>
        <v/>
      </c>
      <c r="Z365" s="21" t="str">
        <f t="shared" si="62"/>
        <v/>
      </c>
      <c r="AA365" s="21" t="str">
        <f t="shared" si="67"/>
        <v/>
      </c>
      <c r="AB365" s="21" t="str">
        <f t="shared" si="68"/>
        <v/>
      </c>
      <c r="AC365" s="21" t="str">
        <f t="shared" si="69"/>
        <v/>
      </c>
      <c r="AD365" s="21" t="str">
        <f t="shared" si="70"/>
        <v/>
      </c>
      <c r="AE365" s="21" t="str">
        <f t="shared" si="63"/>
        <v/>
      </c>
      <c r="AF365" s="51" t="str">
        <f t="shared" si="64"/>
        <v/>
      </c>
    </row>
    <row r="366" spans="1:32" s="12" customFormat="1" ht="24">
      <c r="A366" s="12" t="str">
        <f t="shared" si="73"/>
        <v>/* 98 */   [ac("", "cp0","")],</v>
      </c>
      <c r="B366" s="12">
        <f t="shared" si="71"/>
        <v>98</v>
      </c>
      <c r="C366" s="12" t="str">
        <f t="shared" si="45"/>
        <v>/* 98*/      [ac("Fa", "cp14","")],</v>
      </c>
      <c r="D366" s="13" t="str">
        <f t="shared" si="46"/>
        <v>hay letras</v>
      </c>
      <c r="E366" s="51" t="s">
        <v>1118</v>
      </c>
      <c r="F366" s="20" t="str">
        <f t="shared" si="47"/>
        <v>Fa</v>
      </c>
      <c r="G366" s="26" t="s">
        <v>1119</v>
      </c>
      <c r="H366" s="20" t="str">
        <f t="shared" si="65"/>
        <v>14</v>
      </c>
      <c r="I366" s="26" t="s">
        <v>1120</v>
      </c>
      <c r="J366" s="20" t="str">
        <f t="shared" si="48"/>
        <v/>
      </c>
      <c r="K366" s="51" t="str">
        <f t="shared" si="72"/>
        <v>")],</v>
      </c>
      <c r="L366" s="33" t="str">
        <f t="shared" si="49"/>
        <v/>
      </c>
      <c r="M366" s="38" t="str">
        <f t="shared" si="50"/>
        <v/>
      </c>
      <c r="N366" s="39" t="str">
        <f t="shared" si="51"/>
        <v/>
      </c>
      <c r="O366" s="33" t="str">
        <f t="shared" si="66"/>
        <v/>
      </c>
      <c r="P366" s="27" t="str">
        <f t="shared" si="52"/>
        <v/>
      </c>
      <c r="Q366" s="22" t="str">
        <f t="shared" si="53"/>
        <v/>
      </c>
      <c r="R366" s="51" t="str">
        <f t="shared" si="54"/>
        <v/>
      </c>
      <c r="S366" s="20" t="str">
        <f t="shared" si="55"/>
        <v/>
      </c>
      <c r="T366" s="20" t="str">
        <f t="shared" si="56"/>
        <v/>
      </c>
      <c r="U366" s="20" t="str">
        <f t="shared" si="57"/>
        <v/>
      </c>
      <c r="V366" s="20" t="str">
        <f t="shared" si="58"/>
        <v/>
      </c>
      <c r="W366" s="20" t="str">
        <f t="shared" si="59"/>
        <v/>
      </c>
      <c r="X366" s="20" t="str">
        <f t="shared" si="60"/>
        <v/>
      </c>
      <c r="Y366" s="51" t="str">
        <f t="shared" si="61"/>
        <v/>
      </c>
      <c r="Z366" s="22" t="str">
        <f t="shared" si="62"/>
        <v/>
      </c>
      <c r="AA366" s="22" t="str">
        <f t="shared" si="67"/>
        <v/>
      </c>
      <c r="AB366" s="22" t="str">
        <f t="shared" si="68"/>
        <v/>
      </c>
      <c r="AC366" s="22" t="str">
        <f t="shared" si="69"/>
        <v/>
      </c>
      <c r="AD366" s="22" t="str">
        <f t="shared" si="70"/>
        <v/>
      </c>
      <c r="AE366" s="22" t="str">
        <f t="shared" si="63"/>
        <v/>
      </c>
      <c r="AF366" s="51" t="str">
        <f t="shared" si="64"/>
        <v/>
      </c>
    </row>
    <row r="367" spans="1:32" s="12" customFormat="1" ht="24">
      <c r="A367" s="12" t="str">
        <f t="shared" si="73"/>
        <v>/* 99 */   [ac("", "cp0","")],</v>
      </c>
      <c r="B367" s="12">
        <f t="shared" si="71"/>
        <v>99</v>
      </c>
      <c r="C367" s="12" t="str">
        <f t="shared" si="45"/>
        <v>/* 99*/      [ac("La", "cp14","7")],</v>
      </c>
      <c r="D367" s="13" t="str">
        <f t="shared" si="46"/>
        <v>hay letras</v>
      </c>
      <c r="E367" s="51" t="s">
        <v>1118</v>
      </c>
      <c r="F367" s="17" t="str">
        <f t="shared" si="47"/>
        <v>La</v>
      </c>
      <c r="G367" s="25" t="s">
        <v>1119</v>
      </c>
      <c r="H367" s="17" t="str">
        <f t="shared" si="65"/>
        <v>14</v>
      </c>
      <c r="I367" s="25" t="s">
        <v>1120</v>
      </c>
      <c r="J367" s="17">
        <f t="shared" si="48"/>
        <v>7</v>
      </c>
      <c r="K367" s="51" t="str">
        <f t="shared" si="72"/>
        <v>")],</v>
      </c>
      <c r="L367" s="32" t="str">
        <f t="shared" si="49"/>
        <v/>
      </c>
      <c r="M367" s="36" t="str">
        <f t="shared" si="50"/>
        <v/>
      </c>
      <c r="N367" s="37" t="str">
        <f t="shared" si="51"/>
        <v/>
      </c>
      <c r="O367" s="32" t="str">
        <f t="shared" si="66"/>
        <v/>
      </c>
      <c r="P367" s="34" t="str">
        <f t="shared" si="52"/>
        <v/>
      </c>
      <c r="Q367" s="21" t="str">
        <f t="shared" si="53"/>
        <v/>
      </c>
      <c r="R367" s="51" t="str">
        <f t="shared" si="54"/>
        <v/>
      </c>
      <c r="S367" s="17" t="str">
        <f t="shared" si="55"/>
        <v/>
      </c>
      <c r="T367" s="17" t="str">
        <f t="shared" si="56"/>
        <v/>
      </c>
      <c r="U367" s="17" t="str">
        <f t="shared" si="57"/>
        <v/>
      </c>
      <c r="V367" s="17" t="str">
        <f t="shared" si="58"/>
        <v/>
      </c>
      <c r="W367" s="17" t="str">
        <f t="shared" si="59"/>
        <v/>
      </c>
      <c r="X367" s="17" t="str">
        <f t="shared" si="60"/>
        <v/>
      </c>
      <c r="Y367" s="51" t="str">
        <f t="shared" si="61"/>
        <v/>
      </c>
      <c r="Z367" s="21" t="str">
        <f t="shared" si="62"/>
        <v/>
      </c>
      <c r="AA367" s="21" t="str">
        <f t="shared" si="67"/>
        <v/>
      </c>
      <c r="AB367" s="21" t="str">
        <f t="shared" si="68"/>
        <v/>
      </c>
      <c r="AC367" s="21" t="str">
        <f t="shared" si="69"/>
        <v/>
      </c>
      <c r="AD367" s="21" t="str">
        <f t="shared" si="70"/>
        <v/>
      </c>
      <c r="AE367" s="21" t="str">
        <f t="shared" si="63"/>
        <v/>
      </c>
      <c r="AF367" s="51" t="str">
        <f t="shared" si="64"/>
        <v/>
      </c>
    </row>
    <row r="368" spans="1:32" s="12" customFormat="1" ht="24">
      <c r="A368" s="12" t="str">
        <f t="shared" si="73"/>
        <v>/* 100 */   [ac("", "cp0","")],</v>
      </c>
      <c r="B368" s="12">
        <f t="shared" si="71"/>
        <v>100</v>
      </c>
      <c r="C368" s="12" t="str">
        <f t="shared" si="45"/>
        <v>/* 100*/      [ac("Re", "cp14","7")],</v>
      </c>
      <c r="D368" s="13" t="str">
        <f t="shared" si="46"/>
        <v>hay letras</v>
      </c>
      <c r="E368" s="51" t="s">
        <v>1118</v>
      </c>
      <c r="F368" s="20" t="str">
        <f t="shared" si="47"/>
        <v>Re</v>
      </c>
      <c r="G368" s="26" t="s">
        <v>1119</v>
      </c>
      <c r="H368" s="20" t="str">
        <f t="shared" si="65"/>
        <v>14</v>
      </c>
      <c r="I368" s="26" t="s">
        <v>1120</v>
      </c>
      <c r="J368" s="20">
        <f t="shared" si="48"/>
        <v>7</v>
      </c>
      <c r="K368" s="51" t="str">
        <f t="shared" si="72"/>
        <v>")],</v>
      </c>
      <c r="L368" s="33" t="str">
        <f t="shared" si="49"/>
        <v/>
      </c>
      <c r="M368" s="38" t="str">
        <f t="shared" si="50"/>
        <v/>
      </c>
      <c r="N368" s="39" t="str">
        <f t="shared" si="51"/>
        <v/>
      </c>
      <c r="O368" s="33" t="str">
        <f t="shared" si="66"/>
        <v/>
      </c>
      <c r="P368" s="27" t="str">
        <f t="shared" si="52"/>
        <v/>
      </c>
      <c r="Q368" s="22" t="str">
        <f t="shared" si="53"/>
        <v/>
      </c>
      <c r="R368" s="51" t="str">
        <f t="shared" si="54"/>
        <v/>
      </c>
      <c r="S368" s="20" t="str">
        <f t="shared" si="55"/>
        <v/>
      </c>
      <c r="T368" s="20" t="str">
        <f t="shared" si="56"/>
        <v/>
      </c>
      <c r="U368" s="20" t="str">
        <f t="shared" si="57"/>
        <v/>
      </c>
      <c r="V368" s="20" t="str">
        <f t="shared" si="58"/>
        <v/>
      </c>
      <c r="W368" s="20" t="str">
        <f t="shared" si="59"/>
        <v/>
      </c>
      <c r="X368" s="20" t="str">
        <f t="shared" si="60"/>
        <v/>
      </c>
      <c r="Y368" s="51" t="str">
        <f t="shared" si="61"/>
        <v/>
      </c>
      <c r="Z368" s="22" t="str">
        <f t="shared" si="62"/>
        <v/>
      </c>
      <c r="AA368" s="22" t="str">
        <f t="shared" si="67"/>
        <v/>
      </c>
      <c r="AB368" s="22" t="str">
        <f t="shared" si="68"/>
        <v/>
      </c>
      <c r="AC368" s="22" t="str">
        <f t="shared" si="69"/>
        <v/>
      </c>
      <c r="AD368" s="22" t="str">
        <f t="shared" si="70"/>
        <v/>
      </c>
      <c r="AE368" s="22" t="str">
        <f t="shared" si="63"/>
        <v/>
      </c>
      <c r="AF368" s="51" t="str">
        <f t="shared" si="64"/>
        <v/>
      </c>
    </row>
    <row r="369" spans="1:32" s="12" customFormat="1" ht="24">
      <c r="A369" s="12" t="str">
        <f t="shared" si="73"/>
        <v>/* 101 */   [ac("", "cp0","")],</v>
      </c>
      <c r="B369" s="12">
        <f t="shared" si="71"/>
        <v>101</v>
      </c>
      <c r="C369" s="12" t="str">
        <f t="shared" si="45"/>
        <v>/* 101*/      [ac("Sol", "cp14","7")],</v>
      </c>
      <c r="D369" s="13" t="str">
        <f t="shared" si="46"/>
        <v>hay letras</v>
      </c>
      <c r="E369" s="51" t="s">
        <v>1118</v>
      </c>
      <c r="F369" s="17" t="str">
        <f t="shared" si="47"/>
        <v>Sol</v>
      </c>
      <c r="G369" s="25" t="s">
        <v>1119</v>
      </c>
      <c r="H369" s="17" t="str">
        <f t="shared" si="65"/>
        <v>14</v>
      </c>
      <c r="I369" s="25" t="s">
        <v>1120</v>
      </c>
      <c r="J369" s="17">
        <f t="shared" si="48"/>
        <v>7</v>
      </c>
      <c r="K369" s="51" t="str">
        <f t="shared" si="72"/>
        <v>")],</v>
      </c>
      <c r="L369" s="32" t="str">
        <f t="shared" si="49"/>
        <v/>
      </c>
      <c r="M369" s="36" t="str">
        <f t="shared" si="50"/>
        <v/>
      </c>
      <c r="N369" s="37" t="str">
        <f t="shared" si="51"/>
        <v/>
      </c>
      <c r="O369" s="32" t="str">
        <f t="shared" si="66"/>
        <v/>
      </c>
      <c r="P369" s="34" t="str">
        <f t="shared" si="52"/>
        <v/>
      </c>
      <c r="Q369" s="21" t="str">
        <f t="shared" si="53"/>
        <v/>
      </c>
      <c r="R369" s="51" t="str">
        <f t="shared" si="54"/>
        <v/>
      </c>
      <c r="S369" s="17" t="str">
        <f t="shared" si="55"/>
        <v/>
      </c>
      <c r="T369" s="17" t="str">
        <f t="shared" si="56"/>
        <v/>
      </c>
      <c r="U369" s="17" t="str">
        <f t="shared" si="57"/>
        <v/>
      </c>
      <c r="V369" s="17" t="str">
        <f t="shared" si="58"/>
        <v/>
      </c>
      <c r="W369" s="17" t="str">
        <f t="shared" si="59"/>
        <v/>
      </c>
      <c r="X369" s="17" t="str">
        <f t="shared" si="60"/>
        <v/>
      </c>
      <c r="Y369" s="51" t="str">
        <f t="shared" si="61"/>
        <v/>
      </c>
      <c r="Z369" s="21" t="str">
        <f t="shared" si="62"/>
        <v/>
      </c>
      <c r="AA369" s="21" t="str">
        <f t="shared" si="67"/>
        <v/>
      </c>
      <c r="AB369" s="21" t="str">
        <f t="shared" si="68"/>
        <v/>
      </c>
      <c r="AC369" s="21" t="str">
        <f t="shared" si="69"/>
        <v/>
      </c>
      <c r="AD369" s="21" t="str">
        <f t="shared" si="70"/>
        <v/>
      </c>
      <c r="AE369" s="21" t="str">
        <f t="shared" si="63"/>
        <v/>
      </c>
      <c r="AF369" s="51" t="str">
        <f t="shared" si="64"/>
        <v/>
      </c>
    </row>
    <row r="370" spans="1:32" s="12" customFormat="1">
      <c r="A370"/>
      <c r="C370" s="42" t="s">
        <v>1470</v>
      </c>
      <c r="D370" s="45"/>
      <c r="E370"/>
      <c r="F370" s="14"/>
      <c r="G370" s="14"/>
      <c r="H370" s="14"/>
      <c r="I370" s="14"/>
      <c r="J370" s="18"/>
      <c r="K370" s="14"/>
      <c r="L370" s="14"/>
      <c r="M370"/>
      <c r="N370" s="28"/>
      <c r="O370" s="14"/>
      <c r="P370" s="35"/>
      <c r="Q370" s="18"/>
      <c r="R370" s="28"/>
      <c r="S370"/>
      <c r="T370"/>
      <c r="U370"/>
      <c r="V370"/>
      <c r="W370"/>
      <c r="X370"/>
      <c r="Y370" s="14"/>
      <c r="Z370"/>
      <c r="AA370"/>
      <c r="AB370"/>
      <c r="AC370"/>
      <c r="AD370"/>
      <c r="AE370"/>
      <c r="AF370" s="14"/>
    </row>
    <row r="371" spans="1:32" s="12" customFormat="1">
      <c r="A371"/>
      <c r="C371" s="43" t="s">
        <v>1422</v>
      </c>
      <c r="E371"/>
      <c r="F371" s="14"/>
      <c r="G371" s="14"/>
      <c r="H371" s="14"/>
      <c r="I371" s="14"/>
      <c r="J371" s="18"/>
      <c r="K371" s="14"/>
      <c r="L371" s="14"/>
      <c r="M371"/>
      <c r="N371" s="28"/>
      <c r="O371" s="14"/>
      <c r="P371" s="35"/>
      <c r="Q371" s="18"/>
      <c r="R371" s="28"/>
      <c r="S371"/>
      <c r="T371"/>
      <c r="U371"/>
      <c r="V371"/>
      <c r="W371"/>
      <c r="X371"/>
      <c r="Y371" s="14"/>
      <c r="Z371"/>
      <c r="AA371"/>
      <c r="AB371"/>
      <c r="AC371"/>
      <c r="AD371"/>
      <c r="AE371"/>
      <c r="AF371" s="14"/>
    </row>
    <row r="372" spans="1:32" s="12" customFormat="1">
      <c r="A372"/>
      <c r="C372" s="43" t="s">
        <v>1444</v>
      </c>
      <c r="E372"/>
      <c r="F372" s="14"/>
      <c r="G372" s="14"/>
      <c r="H372" s="14"/>
      <c r="I372" s="14"/>
      <c r="J372" s="18"/>
      <c r="K372" s="14"/>
      <c r="L372" s="14"/>
      <c r="M372"/>
      <c r="N372" s="28"/>
      <c r="O372" s="14"/>
      <c r="P372" s="35"/>
      <c r="Q372" s="18"/>
      <c r="R372" s="28"/>
      <c r="S372"/>
      <c r="T372"/>
      <c r="U372"/>
      <c r="V372"/>
      <c r="W372"/>
      <c r="X372"/>
      <c r="Y372" s="14"/>
      <c r="Z372"/>
      <c r="AA372"/>
      <c r="AB372"/>
      <c r="AC372"/>
      <c r="AD372"/>
      <c r="AE372"/>
      <c r="AF372" s="14"/>
    </row>
    <row r="373" spans="1:32" s="12" customFormat="1">
      <c r="A373"/>
      <c r="C373" s="43" t="s">
        <v>1432</v>
      </c>
      <c r="E373"/>
      <c r="F373" s="14"/>
      <c r="G373" s="14"/>
      <c r="H373" s="14"/>
      <c r="I373" s="14"/>
      <c r="J373" s="18"/>
      <c r="K373" s="14"/>
      <c r="L373" s="14"/>
      <c r="M373"/>
      <c r="N373" s="28"/>
      <c r="O373" s="14"/>
      <c r="P373" s="35"/>
      <c r="Q373" s="18"/>
      <c r="R373" s="28"/>
      <c r="S373"/>
      <c r="T373"/>
      <c r="U373"/>
      <c r="V373"/>
      <c r="W373"/>
      <c r="X373"/>
      <c r="Y373" s="14"/>
      <c r="Z373"/>
      <c r="AA373"/>
      <c r="AB373"/>
      <c r="AC373"/>
      <c r="AD373"/>
      <c r="AE373"/>
      <c r="AF373" s="14"/>
    </row>
    <row r="374" spans="1:32" s="12" customFormat="1" ht="30.5">
      <c r="A374"/>
      <c r="C374" s="42" t="s">
        <v>1473</v>
      </c>
      <c r="E374" s="97" t="s">
        <v>1115</v>
      </c>
      <c r="F374" s="98" t="s">
        <v>1126</v>
      </c>
      <c r="G374" s="98" t="s">
        <v>1127</v>
      </c>
      <c r="H374" s="98" t="s">
        <v>1115</v>
      </c>
      <c r="I374" s="98" t="s">
        <v>1126</v>
      </c>
      <c r="J374" s="99" t="s">
        <v>1127</v>
      </c>
      <c r="K374" s="98"/>
      <c r="L374" s="98"/>
      <c r="M374" s="97"/>
      <c r="N374" s="100"/>
      <c r="O374" s="97"/>
      <c r="P374" s="101"/>
      <c r="Q374" s="97"/>
      <c r="R374" s="100"/>
      <c r="S374" s="97"/>
      <c r="T374" s="97"/>
      <c r="U374" s="97"/>
      <c r="V374" s="97"/>
      <c r="W374" s="97"/>
      <c r="X374" s="97"/>
      <c r="Y374" s="98"/>
      <c r="Z374" s="97"/>
      <c r="AA374" s="97"/>
      <c r="AB374" s="97"/>
      <c r="AC374" s="97"/>
      <c r="AD374" s="97"/>
      <c r="AE374" s="97"/>
      <c r="AF374" s="14"/>
    </row>
    <row r="375" spans="1:32" s="12" customFormat="1" ht="27">
      <c r="A375">
        <v>1</v>
      </c>
      <c r="B375" s="12">
        <v>1</v>
      </c>
      <c r="C375" s="74" t="str">
        <f t="shared" ref="C375:C438" si="74">IF((E375&amp;D375)="","",_xlfn.CONCAT("/* ",B375," */","        ","""",D375,"""",","))</f>
        <v>/* 1 */        "PRECIPITÓ EN EL MAR",</v>
      </c>
      <c r="D375" s="76" t="str">
        <f t="shared" ref="D375:L403" si="75">IF(N3="","",N3)</f>
        <v>PRECIPITÓ EN EL MAR</v>
      </c>
      <c r="E375" s="102" t="str">
        <f t="shared" si="75"/>
        <v>Do</v>
      </c>
      <c r="F375" s="102">
        <f t="shared" si="75"/>
        <v>7</v>
      </c>
      <c r="G375" s="103" t="str">
        <f t="shared" si="75"/>
        <v/>
      </c>
      <c r="H375" s="103" t="str">
        <f t="shared" si="75"/>
        <v/>
      </c>
      <c r="I375" s="102" t="str">
        <f t="shared" si="75"/>
        <v/>
      </c>
      <c r="J375" s="102" t="str">
        <f t="shared" si="75"/>
        <v/>
      </c>
      <c r="K375" s="103" t="str">
        <f t="shared" si="75"/>
        <v/>
      </c>
      <c r="L375" s="103" t="str">
        <f t="shared" si="75"/>
        <v/>
      </c>
      <c r="M375" s="97"/>
      <c r="N375" s="100"/>
      <c r="O375" s="97"/>
      <c r="P375" s="97"/>
      <c r="Q375" s="97"/>
      <c r="R375" s="97"/>
      <c r="S375" s="97"/>
      <c r="T375" s="97"/>
      <c r="U375" s="97"/>
      <c r="V375" s="98"/>
      <c r="W375" s="97"/>
      <c r="X375" s="97"/>
      <c r="Y375" s="97"/>
      <c r="Z375" s="97"/>
      <c r="AA375" s="97"/>
      <c r="AB375" s="98"/>
      <c r="AC375" s="97"/>
      <c r="AD375" s="97"/>
      <c r="AE375" s="97"/>
      <c r="AF375"/>
    </row>
    <row r="376" spans="1:32" s="12" customFormat="1" ht="27">
      <c r="A376"/>
      <c r="B376" s="12">
        <f>+B375+1</f>
        <v>2</v>
      </c>
      <c r="C376" s="74" t="str">
        <f t="shared" si="74"/>
        <v>/* 2 */        "CABALLO Y CABALLERO,",</v>
      </c>
      <c r="D376" s="77" t="str">
        <f t="shared" si="75"/>
        <v>CABALLO Y CABALLERO,</v>
      </c>
      <c r="E376" s="104" t="str">
        <f t="shared" si="75"/>
        <v/>
      </c>
      <c r="F376" s="104" t="str">
        <f t="shared" si="75"/>
        <v/>
      </c>
      <c r="G376" s="105" t="str">
        <f t="shared" si="75"/>
        <v/>
      </c>
      <c r="H376" s="105" t="str">
        <f t="shared" si="75"/>
        <v/>
      </c>
      <c r="I376" s="104" t="str">
        <f t="shared" si="75"/>
        <v/>
      </c>
      <c r="J376" s="104" t="str">
        <f t="shared" si="75"/>
        <v/>
      </c>
      <c r="K376" s="105" t="str">
        <f t="shared" si="75"/>
        <v/>
      </c>
      <c r="L376" s="105" t="str">
        <f t="shared" si="75"/>
        <v/>
      </c>
      <c r="M376" s="97"/>
      <c r="N376" s="100"/>
      <c r="O376" s="97"/>
      <c r="P376" s="97"/>
      <c r="Q376" s="97"/>
      <c r="R376" s="97"/>
      <c r="S376" s="97"/>
      <c r="T376" s="97"/>
      <c r="U376" s="97"/>
      <c r="V376" s="98"/>
      <c r="W376" s="97"/>
      <c r="X376" s="97"/>
      <c r="Y376" s="97"/>
      <c r="Z376" s="97"/>
      <c r="AA376" s="97"/>
      <c r="AB376" s="98"/>
      <c r="AC376" s="97"/>
      <c r="AD376" s="97"/>
      <c r="AE376" s="97"/>
      <c r="AF376"/>
    </row>
    <row r="377" spans="1:32" s="12" customFormat="1" ht="27">
      <c r="A377"/>
      <c r="B377" s="12">
        <f t="shared" ref="B377:B440" si="76">+B376+1</f>
        <v>3</v>
      </c>
      <c r="C377" s="74" t="str">
        <f t="shared" si="74"/>
        <v>/* 3 */        "CABALLO Y CABALLERO.",</v>
      </c>
      <c r="D377" s="76" t="str">
        <f t="shared" si="75"/>
        <v>CABALLO Y CABALLERO.</v>
      </c>
      <c r="E377" s="102" t="str">
        <f t="shared" si="75"/>
        <v/>
      </c>
      <c r="F377" s="102" t="str">
        <f t="shared" si="75"/>
        <v/>
      </c>
      <c r="G377" s="103" t="str">
        <f t="shared" si="75"/>
        <v/>
      </c>
      <c r="H377" s="103" t="str">
        <f t="shared" si="75"/>
        <v/>
      </c>
      <c r="I377" s="102" t="str">
        <f t="shared" si="75"/>
        <v/>
      </c>
      <c r="J377" s="102" t="str">
        <f t="shared" si="75"/>
        <v/>
      </c>
      <c r="K377" s="103" t="str">
        <f t="shared" si="75"/>
        <v/>
      </c>
      <c r="L377" s="103" t="str">
        <f t="shared" si="75"/>
        <v/>
      </c>
      <c r="M377" s="97"/>
      <c r="N377" s="100"/>
      <c r="O377" s="97"/>
      <c r="P377" s="97"/>
      <c r="Q377" s="97"/>
      <c r="R377" s="97"/>
      <c r="S377" s="97"/>
      <c r="T377" s="97"/>
      <c r="U377" s="97"/>
      <c r="V377" s="98"/>
      <c r="W377" s="97"/>
      <c r="X377" s="97"/>
      <c r="Y377" s="97"/>
      <c r="Z377" s="97"/>
      <c r="AA377" s="97"/>
      <c r="AB377" s="98"/>
      <c r="AC377" s="97"/>
      <c r="AD377" s="97"/>
      <c r="AE377" s="97"/>
      <c r="AF377"/>
    </row>
    <row r="378" spans="1:32" s="12" customFormat="1" ht="27">
      <c r="A378"/>
      <c r="B378" s="12">
        <f t="shared" si="76"/>
        <v>4</v>
      </c>
      <c r="C378" s="74" t="str">
        <f t="shared" si="74"/>
        <v>/* 4 */        "Lo llevas y lo plantas",</v>
      </c>
      <c r="D378" s="77" t="str">
        <f t="shared" si="75"/>
        <v>Lo llevas y lo plantas</v>
      </c>
      <c r="E378" s="104" t="str">
        <f t="shared" si="75"/>
        <v/>
      </c>
      <c r="F378" s="104" t="str">
        <f t="shared" si="75"/>
        <v/>
      </c>
      <c r="G378" s="105" t="str">
        <f t="shared" si="75"/>
        <v/>
      </c>
      <c r="H378" s="105" t="str">
        <f t="shared" si="75"/>
        <v/>
      </c>
      <c r="I378" s="104" t="str">
        <f t="shared" si="75"/>
        <v/>
      </c>
      <c r="J378" s="104" t="str">
        <f t="shared" si="75"/>
        <v/>
      </c>
      <c r="K378" s="105" t="str">
        <f t="shared" si="75"/>
        <v/>
      </c>
      <c r="L378" s="105" t="str">
        <f t="shared" si="75"/>
        <v/>
      </c>
      <c r="M378" s="97"/>
      <c r="N378" s="100"/>
      <c r="O378" s="97"/>
      <c r="P378" s="97"/>
      <c r="Q378" s="97"/>
      <c r="R378" s="97"/>
      <c r="S378" s="97"/>
      <c r="T378" s="97"/>
      <c r="U378" s="97"/>
      <c r="V378" s="98"/>
      <c r="W378" s="97"/>
      <c r="X378" s="97"/>
      <c r="Y378" s="97"/>
      <c r="Z378" s="97"/>
      <c r="AA378" s="97"/>
      <c r="AB378" s="98"/>
      <c r="AC378" s="97"/>
      <c r="AD378" s="97"/>
      <c r="AE378" s="97"/>
      <c r="AF378"/>
    </row>
    <row r="379" spans="1:32" s="12" customFormat="1" ht="27">
      <c r="A379"/>
      <c r="B379" s="12">
        <f t="shared" si="76"/>
        <v>5</v>
      </c>
      <c r="C379" s="74" t="str">
        <f t="shared" si="74"/>
        <v>/* 5 */        "en el lugar sagrado",</v>
      </c>
      <c r="D379" s="76" t="str">
        <f t="shared" si="75"/>
        <v>en el lugar sagrado</v>
      </c>
      <c r="E379" s="102" t="str">
        <f t="shared" si="75"/>
        <v/>
      </c>
      <c r="F379" s="102" t="str">
        <f t="shared" si="75"/>
        <v/>
      </c>
      <c r="G379" s="103" t="str">
        <f t="shared" si="75"/>
        <v/>
      </c>
      <c r="H379" s="103" t="str">
        <f t="shared" si="75"/>
        <v/>
      </c>
      <c r="I379" s="102" t="str">
        <f t="shared" si="75"/>
        <v/>
      </c>
      <c r="J379" s="102" t="str">
        <f t="shared" si="75"/>
        <v/>
      </c>
      <c r="K379" s="103" t="str">
        <f t="shared" si="75"/>
        <v/>
      </c>
      <c r="L379" s="103" t="str">
        <f t="shared" si="75"/>
        <v/>
      </c>
      <c r="M379" s="97"/>
      <c r="N379" s="100"/>
      <c r="O379" s="97"/>
      <c r="P379" s="97"/>
      <c r="Q379" s="97"/>
      <c r="R379" s="97"/>
      <c r="S379" s="97"/>
      <c r="T379" s="97"/>
      <c r="U379" s="97"/>
      <c r="V379" s="98"/>
      <c r="W379" s="97"/>
      <c r="X379" s="97"/>
      <c r="Y379" s="97"/>
      <c r="Z379" s="97"/>
      <c r="AA379" s="97"/>
      <c r="AB379" s="98"/>
      <c r="AC379" s="97"/>
      <c r="AD379" s="97"/>
      <c r="AE379" s="97"/>
      <c r="AF379"/>
    </row>
    <row r="380" spans="1:32" s="12" customFormat="1" ht="27">
      <c r="A380"/>
      <c r="B380" s="12">
        <f t="shared" si="76"/>
        <v>6</v>
      </c>
      <c r="C380" s="74" t="str">
        <f t="shared" si="74"/>
        <v>/* 6 */        "sobre tu monte santo, el santuario",</v>
      </c>
      <c r="D380" s="77" t="str">
        <f t="shared" si="75"/>
        <v>sobre tu monte santo, el santuario</v>
      </c>
      <c r="E380" s="104" t="str">
        <f t="shared" si="75"/>
        <v/>
      </c>
      <c r="F380" s="104" t="str">
        <f t="shared" si="75"/>
        <v/>
      </c>
      <c r="G380" s="105" t="str">
        <f t="shared" si="75"/>
        <v/>
      </c>
      <c r="H380" s="105" t="str">
        <f t="shared" si="75"/>
        <v/>
      </c>
      <c r="I380" s="104" t="str">
        <f t="shared" si="75"/>
        <v/>
      </c>
      <c r="J380" s="104" t="str">
        <f t="shared" si="75"/>
        <v/>
      </c>
      <c r="K380" s="105" t="str">
        <f t="shared" si="75"/>
        <v/>
      </c>
      <c r="L380" s="105" t="str">
        <f t="shared" si="75"/>
        <v/>
      </c>
      <c r="M380" s="99"/>
      <c r="N380" s="100"/>
      <c r="O380" s="97"/>
      <c r="P380" s="97"/>
      <c r="Q380" s="97"/>
      <c r="R380" s="97"/>
      <c r="S380" s="97"/>
      <c r="T380" s="97"/>
      <c r="U380" s="97"/>
      <c r="V380" s="98"/>
      <c r="W380" s="97"/>
      <c r="X380" s="97"/>
      <c r="Y380" s="97"/>
      <c r="Z380" s="97"/>
      <c r="AA380" s="97"/>
      <c r="AB380" s="98"/>
      <c r="AC380" s="97"/>
      <c r="AD380" s="97"/>
      <c r="AE380" s="97"/>
      <c r="AF380"/>
    </row>
    <row r="381" spans="1:32" s="12" customFormat="1" ht="27">
      <c r="A381"/>
      <c r="B381" s="12">
        <f t="shared" si="76"/>
        <v>7</v>
      </c>
      <c r="C381" s="74" t="str">
        <f t="shared" si="74"/>
        <v>/* 7 */        "que tus manos prepararon.",</v>
      </c>
      <c r="D381" s="76" t="str">
        <f t="shared" si="75"/>
        <v>que tus manos prepararon.</v>
      </c>
      <c r="E381" s="102" t="str">
        <f t="shared" si="75"/>
        <v/>
      </c>
      <c r="F381" s="102" t="str">
        <f t="shared" si="75"/>
        <v/>
      </c>
      <c r="G381" s="103" t="str">
        <f t="shared" si="75"/>
        <v/>
      </c>
      <c r="H381" s="103" t="str">
        <f t="shared" si="75"/>
        <v/>
      </c>
      <c r="I381" s="102" t="str">
        <f t="shared" si="75"/>
        <v/>
      </c>
      <c r="J381" s="102" t="str">
        <f t="shared" si="75"/>
        <v/>
      </c>
      <c r="K381" s="103" t="str">
        <f t="shared" si="75"/>
        <v/>
      </c>
      <c r="L381" s="103" t="str">
        <f t="shared" si="75"/>
        <v/>
      </c>
      <c r="M381" s="99"/>
      <c r="N381" s="100"/>
      <c r="O381" s="97"/>
      <c r="P381" s="97"/>
      <c r="Q381" s="97"/>
      <c r="R381" s="97"/>
      <c r="S381" s="97"/>
      <c r="T381" s="97"/>
      <c r="U381" s="97"/>
      <c r="V381" s="98"/>
      <c r="W381" s="97"/>
      <c r="X381" s="97"/>
      <c r="Y381" s="97"/>
      <c r="Z381" s="97"/>
      <c r="AA381" s="97"/>
      <c r="AB381" s="98"/>
      <c r="AC381" s="97"/>
      <c r="AD381" s="97"/>
      <c r="AE381" s="97"/>
      <c r="AF381"/>
    </row>
    <row r="382" spans="1:32" s="12" customFormat="1" ht="27">
      <c r="A382"/>
      <c r="B382" s="12">
        <f t="shared" si="76"/>
        <v>8</v>
      </c>
      <c r="C382" s="74" t="str">
        <f t="shared" si="74"/>
        <v>/* 8 */        "PRECIPITÓ... MI FUERZA... PRECIPITÓ...",</v>
      </c>
      <c r="D382" s="77" t="str">
        <f t="shared" si="75"/>
        <v>PRECIPITÓ... MI FUERZA... PRECIPITÓ...</v>
      </c>
      <c r="E382" s="104" t="str">
        <f t="shared" si="75"/>
        <v/>
      </c>
      <c r="F382" s="104" t="str">
        <f t="shared" si="75"/>
        <v/>
      </c>
      <c r="G382" s="105" t="str">
        <f t="shared" si="75"/>
        <v/>
      </c>
      <c r="H382" s="105" t="str">
        <f t="shared" si="75"/>
        <v/>
      </c>
      <c r="I382" s="104" t="str">
        <f t="shared" si="75"/>
        <v/>
      </c>
      <c r="J382" s="104" t="str">
        <f t="shared" si="75"/>
        <v/>
      </c>
      <c r="K382" s="105" t="str">
        <f t="shared" si="75"/>
        <v/>
      </c>
      <c r="L382" s="105" t="str">
        <f t="shared" si="75"/>
        <v/>
      </c>
      <c r="M382" s="99"/>
      <c r="N382" s="100"/>
      <c r="O382" s="97"/>
      <c r="P382" s="97"/>
      <c r="Q382" s="97"/>
      <c r="R382" s="97"/>
      <c r="S382" s="97"/>
      <c r="T382" s="97"/>
      <c r="U382" s="97"/>
      <c r="V382" s="98"/>
      <c r="W382" s="97"/>
      <c r="X382" s="97"/>
      <c r="Y382" s="97"/>
      <c r="Z382" s="97"/>
      <c r="AA382" s="97"/>
      <c r="AB382" s="98"/>
      <c r="AC382" s="97"/>
      <c r="AD382" s="97"/>
      <c r="AE382" s="97"/>
      <c r="AF382"/>
    </row>
    <row r="383" spans="1:32" ht="27">
      <c r="B383" s="12">
        <f t="shared" si="76"/>
        <v>9</v>
      </c>
      <c r="C383" s="74" t="str">
        <f t="shared" si="74"/>
        <v>/* 9 */        "PRECIPITÓ EN EL MAR",</v>
      </c>
      <c r="D383" s="76" t="str">
        <f t="shared" si="75"/>
        <v>PRECIPITÓ EN EL MAR</v>
      </c>
      <c r="E383" s="102" t="str">
        <f t="shared" si="75"/>
        <v>Do</v>
      </c>
      <c r="F383" s="102">
        <f t="shared" si="75"/>
        <v>7</v>
      </c>
      <c r="G383" s="103" t="str">
        <f t="shared" si="75"/>
        <v/>
      </c>
      <c r="H383" s="103" t="str">
        <f t="shared" si="75"/>
        <v/>
      </c>
      <c r="I383" s="102" t="str">
        <f t="shared" si="75"/>
        <v/>
      </c>
      <c r="J383" s="102" t="str">
        <f t="shared" si="75"/>
        <v/>
      </c>
      <c r="K383" s="103" t="str">
        <f t="shared" si="75"/>
        <v/>
      </c>
      <c r="L383" s="103" t="str">
        <f t="shared" si="75"/>
        <v/>
      </c>
      <c r="M383" s="99"/>
      <c r="N383" s="100"/>
      <c r="O383" s="97"/>
      <c r="P383" s="97"/>
      <c r="Q383" s="97"/>
      <c r="R383" s="97"/>
      <c r="S383" s="97"/>
      <c r="T383" s="97"/>
      <c r="U383" s="97"/>
      <c r="V383" s="98"/>
      <c r="W383" s="97"/>
      <c r="X383" s="97"/>
      <c r="Y383" s="97"/>
      <c r="Z383" s="97"/>
      <c r="AA383" s="97"/>
      <c r="AB383" s="98"/>
      <c r="AC383" s="97"/>
      <c r="AD383" s="97"/>
      <c r="AE383" s="97"/>
      <c r="AF383"/>
    </row>
    <row r="384" spans="1:32" ht="27">
      <c r="B384" s="12">
        <f t="shared" si="76"/>
        <v>10</v>
      </c>
      <c r="C384" s="74" t="str">
        <f t="shared" si="74"/>
        <v>/* 10 */        "CABALLO Y CABALLERO,",</v>
      </c>
      <c r="D384" s="77" t="str">
        <f t="shared" si="75"/>
        <v>CABALLO Y CABALLERO,</v>
      </c>
      <c r="E384" s="104" t="str">
        <f t="shared" si="75"/>
        <v/>
      </c>
      <c r="F384" s="104" t="str">
        <f t="shared" si="75"/>
        <v/>
      </c>
      <c r="G384" s="105" t="str">
        <f t="shared" si="75"/>
        <v/>
      </c>
      <c r="H384" s="105" t="str">
        <f t="shared" si="75"/>
        <v/>
      </c>
      <c r="I384" s="104" t="str">
        <f t="shared" si="75"/>
        <v/>
      </c>
      <c r="J384" s="104" t="str">
        <f t="shared" si="75"/>
        <v/>
      </c>
      <c r="K384" s="105" t="str">
        <f t="shared" si="75"/>
        <v/>
      </c>
      <c r="L384" s="105" t="str">
        <f t="shared" si="75"/>
        <v/>
      </c>
      <c r="M384" s="99"/>
      <c r="N384" s="100"/>
      <c r="O384" s="97"/>
      <c r="P384" s="97"/>
      <c r="Q384" s="97"/>
      <c r="R384" s="97"/>
      <c r="S384" s="97"/>
      <c r="T384" s="97"/>
      <c r="U384" s="97"/>
      <c r="V384" s="98"/>
      <c r="W384" s="97"/>
      <c r="X384" s="97"/>
      <c r="Y384" s="97"/>
      <c r="Z384" s="97"/>
      <c r="AA384" s="97"/>
      <c r="AB384" s="98"/>
      <c r="AC384" s="97"/>
      <c r="AD384" s="97"/>
      <c r="AE384" s="97"/>
      <c r="AF384"/>
    </row>
    <row r="385" spans="2:32" ht="27">
      <c r="B385" s="12">
        <f t="shared" si="76"/>
        <v>11</v>
      </c>
      <c r="C385" s="74" t="str">
        <f t="shared" si="74"/>
        <v>/* 11 */        "CABALLO Y CABALLERO.",</v>
      </c>
      <c r="D385" s="76" t="str">
        <f t="shared" si="75"/>
        <v>CABALLO Y CABALLERO.</v>
      </c>
      <c r="E385" s="102" t="str">
        <f t="shared" si="75"/>
        <v/>
      </c>
      <c r="F385" s="102" t="str">
        <f t="shared" si="75"/>
        <v/>
      </c>
      <c r="G385" s="103" t="str">
        <f t="shared" si="75"/>
        <v/>
      </c>
      <c r="H385" s="103" t="str">
        <f t="shared" si="75"/>
        <v/>
      </c>
      <c r="I385" s="102" t="str">
        <f t="shared" si="75"/>
        <v/>
      </c>
      <c r="J385" s="102" t="str">
        <f t="shared" si="75"/>
        <v/>
      </c>
      <c r="K385" s="103" t="str">
        <f t="shared" si="75"/>
        <v/>
      </c>
      <c r="L385" s="103" t="str">
        <f t="shared" si="75"/>
        <v/>
      </c>
      <c r="M385" s="99"/>
      <c r="N385" s="100"/>
      <c r="O385" s="97"/>
      <c r="P385" s="97"/>
      <c r="Q385" s="97"/>
      <c r="R385" s="97"/>
      <c r="S385" s="97"/>
      <c r="T385" s="97"/>
      <c r="U385" s="97"/>
      <c r="V385" s="98"/>
      <c r="W385" s="97"/>
      <c r="X385" s="97"/>
      <c r="Y385" s="97"/>
      <c r="Z385" s="97"/>
      <c r="AA385" s="97"/>
      <c r="AB385" s="98"/>
      <c r="AC385" s="97"/>
      <c r="AD385" s="97"/>
      <c r="AE385" s="97"/>
      <c r="AF385"/>
    </row>
    <row r="386" spans="2:32" ht="27">
      <c r="B386" s="12">
        <f t="shared" si="76"/>
        <v>12</v>
      </c>
      <c r="C386" s="74" t="str">
        <f t="shared" si="74"/>
        <v>/* 12 */        "MI FUERZA Y MI CANCIÓN",</v>
      </c>
      <c r="D386" s="77" t="str">
        <f t="shared" si="75"/>
        <v>MI FUERZA Y MI CANCIÓN</v>
      </c>
      <c r="E386" s="104" t="str">
        <f t="shared" si="75"/>
        <v>Fa</v>
      </c>
      <c r="F386" s="104" t="str">
        <f t="shared" si="75"/>
        <v/>
      </c>
      <c r="G386" s="105" t="str">
        <f t="shared" si="75"/>
        <v/>
      </c>
      <c r="H386" s="105" t="str">
        <f t="shared" si="75"/>
        <v/>
      </c>
      <c r="I386" s="104" t="str">
        <f t="shared" si="75"/>
        <v/>
      </c>
      <c r="J386" s="104" t="str">
        <f t="shared" si="75"/>
        <v/>
      </c>
      <c r="K386" s="105" t="str">
        <f t="shared" si="75"/>
        <v/>
      </c>
      <c r="L386" s="105" t="str">
        <f t="shared" si="75"/>
        <v/>
      </c>
      <c r="M386" s="99"/>
      <c r="N386" s="100"/>
      <c r="O386" s="97"/>
      <c r="P386" s="97"/>
      <c r="Q386" s="97"/>
      <c r="R386" s="97"/>
      <c r="S386" s="97"/>
      <c r="T386" s="97"/>
      <c r="U386" s="97"/>
      <c r="V386" s="98"/>
      <c r="W386" s="97"/>
      <c r="X386" s="97"/>
      <c r="Y386" s="97"/>
      <c r="Z386" s="97"/>
      <c r="AA386" s="97"/>
      <c r="AB386" s="98"/>
      <c r="AC386" s="97"/>
      <c r="AD386" s="97"/>
      <c r="AE386" s="97"/>
      <c r="AF386"/>
    </row>
    <row r="387" spans="2:32" ht="27">
      <c r="B387" s="12">
        <f t="shared" si="76"/>
        <v>13</v>
      </c>
      <c r="C387" s="74" t="str">
        <f t="shared" si="74"/>
        <v>/* 13 */        "ES EL SEÑOR.",</v>
      </c>
      <c r="D387" s="76" t="str">
        <f t="shared" si="75"/>
        <v>ES EL SEÑOR.</v>
      </c>
      <c r="E387" s="102" t="str">
        <f t="shared" si="75"/>
        <v>La</v>
      </c>
      <c r="F387" s="102">
        <f t="shared" si="75"/>
        <v>7</v>
      </c>
      <c r="G387" s="103" t="str">
        <f t="shared" si="75"/>
        <v/>
      </c>
      <c r="H387" s="103" t="str">
        <f t="shared" si="75"/>
        <v/>
      </c>
      <c r="I387" s="102" t="str">
        <f t="shared" si="75"/>
        <v/>
      </c>
      <c r="J387" s="102" t="str">
        <f t="shared" si="75"/>
        <v/>
      </c>
      <c r="K387" s="103" t="str">
        <f t="shared" si="75"/>
        <v/>
      </c>
      <c r="L387" s="103" t="str">
        <f t="shared" si="75"/>
        <v/>
      </c>
      <c r="M387" s="99"/>
      <c r="N387" s="100"/>
      <c r="O387" s="97"/>
      <c r="P387" s="97"/>
      <c r="Q387" s="97"/>
      <c r="R387" s="97"/>
      <c r="S387" s="97"/>
      <c r="T387" s="97"/>
      <c r="U387" s="97"/>
      <c r="V387" s="98"/>
      <c r="W387" s="97"/>
      <c r="X387" s="97"/>
      <c r="Y387" s="97"/>
      <c r="Z387" s="97"/>
      <c r="AA387" s="97"/>
      <c r="AB387" s="98"/>
      <c r="AC387" s="97"/>
      <c r="AD387" s="97"/>
      <c r="AE387" s="97"/>
      <c r="AF387"/>
    </row>
    <row r="388" spans="2:32" ht="27">
      <c r="B388" s="12">
        <f t="shared" si="76"/>
        <v>14</v>
      </c>
      <c r="C388" s="74" t="str">
        <f t="shared" si="74"/>
        <v>/* 14 */        "ÉL ES MI SALVACIÓN, ES MI DIOS",</v>
      </c>
      <c r="D388" s="77" t="str">
        <f t="shared" si="75"/>
        <v>ÉL ES MI SALVACIÓN, ES MI DIOS</v>
      </c>
      <c r="E388" s="104" t="str">
        <f t="shared" si="75"/>
        <v>Re</v>
      </c>
      <c r="F388" s="104">
        <f t="shared" si="75"/>
        <v>7</v>
      </c>
      <c r="G388" s="105" t="str">
        <f t="shared" si="75"/>
        <v/>
      </c>
      <c r="H388" s="105" t="str">
        <f t="shared" si="75"/>
        <v/>
      </c>
      <c r="I388" s="104" t="str">
        <f t="shared" si="75"/>
        <v/>
      </c>
      <c r="J388" s="104" t="str">
        <f t="shared" si="75"/>
        <v/>
      </c>
      <c r="K388" s="105" t="str">
        <f t="shared" si="75"/>
        <v/>
      </c>
      <c r="L388" s="105" t="str">
        <f t="shared" si="75"/>
        <v/>
      </c>
      <c r="M388" s="99"/>
      <c r="N388" s="100"/>
      <c r="O388" s="97"/>
      <c r="P388" s="97"/>
      <c r="Q388" s="97"/>
      <c r="R388" s="97"/>
      <c r="S388" s="97"/>
      <c r="T388" s="97"/>
      <c r="U388" s="97"/>
      <c r="V388" s="98"/>
      <c r="W388" s="97"/>
      <c r="X388" s="97"/>
      <c r="Y388" s="97"/>
      <c r="Z388" s="97"/>
      <c r="AA388" s="97"/>
      <c r="AB388" s="98"/>
      <c r="AC388" s="97"/>
      <c r="AD388" s="97"/>
      <c r="AE388" s="97"/>
      <c r="AF388"/>
    </row>
    <row r="389" spans="2:32" ht="27">
      <c r="B389" s="12">
        <f t="shared" si="76"/>
        <v>15</v>
      </c>
      <c r="C389" s="74" t="str">
        <f t="shared" si="74"/>
        <v>/* 15 */        "Y YO LO ENSALZARÉ.",</v>
      </c>
      <c r="D389" s="76" t="str">
        <f t="shared" si="75"/>
        <v>Y YO LO ENSALZARÉ.</v>
      </c>
      <c r="E389" s="102" t="str">
        <f t="shared" si="75"/>
        <v>Sol</v>
      </c>
      <c r="F389" s="102">
        <f t="shared" si="75"/>
        <v>7</v>
      </c>
      <c r="G389" s="103" t="str">
        <f t="shared" si="75"/>
        <v/>
      </c>
      <c r="H389" s="103" t="str">
        <f t="shared" si="75"/>
        <v/>
      </c>
      <c r="I389" s="102" t="str">
        <f t="shared" si="75"/>
        <v/>
      </c>
      <c r="J389" s="102" t="str">
        <f t="shared" si="75"/>
        <v/>
      </c>
      <c r="K389" s="103" t="str">
        <f t="shared" si="75"/>
        <v/>
      </c>
      <c r="L389" s="103" t="str">
        <f t="shared" si="75"/>
        <v/>
      </c>
      <c r="M389" s="99"/>
      <c r="N389" s="100"/>
      <c r="O389" s="97"/>
      <c r="P389" s="97"/>
      <c r="Q389" s="97"/>
      <c r="R389" s="97"/>
      <c r="S389" s="97"/>
      <c r="T389" s="97"/>
      <c r="U389" s="97"/>
      <c r="V389" s="98"/>
      <c r="W389" s="97"/>
      <c r="X389" s="97"/>
      <c r="Y389" s="97"/>
      <c r="Z389" s="97"/>
      <c r="AA389" s="97"/>
      <c r="AB389" s="98"/>
      <c r="AC389" s="97"/>
      <c r="AD389" s="97"/>
      <c r="AE389" s="97"/>
      <c r="AF389"/>
    </row>
    <row r="390" spans="2:32" ht="27">
      <c r="B390" s="12">
        <f t="shared" si="76"/>
        <v>16</v>
      </c>
      <c r="C390" s="74" t="str">
        <f t="shared" si="74"/>
        <v>/* 16 */        "PRECIPITÓ EN EL MAR",</v>
      </c>
      <c r="D390" s="77" t="str">
        <f t="shared" si="75"/>
        <v>PRECIPITÓ EN EL MAR</v>
      </c>
      <c r="E390" s="104" t="str">
        <f t="shared" si="75"/>
        <v>Do</v>
      </c>
      <c r="F390" s="104">
        <f t="shared" si="75"/>
        <v>7</v>
      </c>
      <c r="G390" s="105" t="str">
        <f t="shared" si="75"/>
        <v/>
      </c>
      <c r="H390" s="105" t="str">
        <f t="shared" si="75"/>
        <v/>
      </c>
      <c r="I390" s="104" t="str">
        <f t="shared" si="75"/>
        <v/>
      </c>
      <c r="J390" s="104" t="str">
        <f t="shared" si="75"/>
        <v/>
      </c>
      <c r="K390" s="105" t="str">
        <f t="shared" si="75"/>
        <v/>
      </c>
      <c r="L390" s="105" t="str">
        <f t="shared" si="75"/>
        <v/>
      </c>
      <c r="M390" s="99"/>
      <c r="N390" s="100"/>
      <c r="O390" s="97"/>
      <c r="P390" s="97"/>
      <c r="Q390" s="97"/>
      <c r="R390" s="97"/>
      <c r="S390" s="97"/>
      <c r="T390" s="97"/>
      <c r="U390" s="97"/>
      <c r="V390" s="98"/>
      <c r="W390" s="97"/>
      <c r="X390" s="97"/>
      <c r="Y390" s="97"/>
      <c r="Z390" s="97"/>
      <c r="AA390" s="97"/>
      <c r="AB390" s="98"/>
      <c r="AC390" s="97"/>
      <c r="AD390" s="97"/>
      <c r="AE390" s="97"/>
      <c r="AF390"/>
    </row>
    <row r="391" spans="2:32" ht="27">
      <c r="B391" s="12">
        <f t="shared" si="76"/>
        <v>17</v>
      </c>
      <c r="C391" s="74" t="str">
        <f t="shared" si="74"/>
        <v>/* 17 */        "CABALLO Y CABALLERO,",</v>
      </c>
      <c r="D391" s="76" t="str">
        <f t="shared" si="75"/>
        <v>CABALLO Y CABALLERO,</v>
      </c>
      <c r="E391" s="102" t="str">
        <f t="shared" si="75"/>
        <v/>
      </c>
      <c r="F391" s="102" t="str">
        <f t="shared" si="75"/>
        <v/>
      </c>
      <c r="G391" s="103" t="str">
        <f t="shared" si="75"/>
        <v/>
      </c>
      <c r="H391" s="103" t="str">
        <f t="shared" si="75"/>
        <v/>
      </c>
      <c r="I391" s="102" t="str">
        <f t="shared" si="75"/>
        <v/>
      </c>
      <c r="J391" s="102" t="str">
        <f t="shared" si="75"/>
        <v/>
      </c>
      <c r="K391" s="103" t="str">
        <f t="shared" si="75"/>
        <v/>
      </c>
      <c r="L391" s="103" t="str">
        <f t="shared" si="75"/>
        <v/>
      </c>
      <c r="M391" s="99"/>
      <c r="N391" s="100"/>
      <c r="O391" s="97"/>
      <c r="P391" s="97"/>
      <c r="Q391" s="97"/>
      <c r="R391" s="97"/>
      <c r="S391" s="97"/>
      <c r="T391" s="97"/>
      <c r="U391" s="97"/>
      <c r="V391" s="98"/>
      <c r="W391" s="97"/>
      <c r="X391" s="97"/>
      <c r="Y391" s="97"/>
      <c r="Z391" s="97"/>
      <c r="AA391" s="97"/>
      <c r="AB391" s="98"/>
      <c r="AC391" s="97"/>
      <c r="AD391" s="97"/>
      <c r="AE391" s="97"/>
      <c r="AF391"/>
    </row>
    <row r="392" spans="2:32" ht="27">
      <c r="B392" s="12">
        <f t="shared" si="76"/>
        <v>18</v>
      </c>
      <c r="C392" s="74" t="str">
        <f t="shared" si="74"/>
        <v>/* 18 */        "CABALLO Y CABALLERO.",</v>
      </c>
      <c r="D392" s="77" t="str">
        <f t="shared" si="75"/>
        <v>CABALLO Y CABALLERO.</v>
      </c>
      <c r="E392" s="104" t="str">
        <f t="shared" si="75"/>
        <v/>
      </c>
      <c r="F392" s="104" t="str">
        <f t="shared" si="75"/>
        <v/>
      </c>
      <c r="G392" s="105" t="str">
        <f t="shared" si="75"/>
        <v/>
      </c>
      <c r="H392" s="105" t="str">
        <f t="shared" si="75"/>
        <v/>
      </c>
      <c r="I392" s="104" t="str">
        <f t="shared" si="75"/>
        <v/>
      </c>
      <c r="J392" s="104" t="str">
        <f t="shared" si="75"/>
        <v/>
      </c>
      <c r="K392" s="105" t="str">
        <f t="shared" si="75"/>
        <v/>
      </c>
      <c r="L392" s="105" t="str">
        <f t="shared" si="75"/>
        <v/>
      </c>
      <c r="M392" s="99"/>
      <c r="N392" s="100"/>
      <c r="O392" s="97"/>
      <c r="P392" s="97"/>
      <c r="Q392" s="97"/>
      <c r="R392" s="97"/>
      <c r="S392" s="97"/>
      <c r="T392" s="97"/>
      <c r="U392" s="97"/>
      <c r="V392" s="98"/>
      <c r="W392" s="97"/>
      <c r="X392" s="97"/>
      <c r="Y392" s="97"/>
      <c r="Z392" s="97"/>
      <c r="AA392" s="97"/>
      <c r="AB392" s="98"/>
      <c r="AC392" s="97"/>
      <c r="AD392" s="97"/>
      <c r="AE392" s="97"/>
      <c r="AF392"/>
    </row>
    <row r="393" spans="2:32" ht="27" hidden="1">
      <c r="B393" s="12">
        <f t="shared" si="76"/>
        <v>19</v>
      </c>
      <c r="C393" s="74" t="str">
        <f t="shared" si="74"/>
        <v/>
      </c>
      <c r="D393" s="76" t="str">
        <f t="shared" si="75"/>
        <v/>
      </c>
      <c r="E393" s="102" t="str">
        <f t="shared" si="75"/>
        <v/>
      </c>
      <c r="F393" s="102" t="str">
        <f t="shared" si="75"/>
        <v/>
      </c>
      <c r="G393" s="103" t="str">
        <f t="shared" si="75"/>
        <v/>
      </c>
      <c r="H393" s="103" t="str">
        <f t="shared" si="75"/>
        <v/>
      </c>
      <c r="I393" s="102" t="str">
        <f t="shared" si="75"/>
        <v/>
      </c>
      <c r="J393" s="102" t="str">
        <f t="shared" si="75"/>
        <v/>
      </c>
      <c r="K393" s="103" t="str">
        <f t="shared" si="75"/>
        <v/>
      </c>
      <c r="L393" s="103" t="str">
        <f t="shared" si="75"/>
        <v/>
      </c>
      <c r="M393" s="99"/>
      <c r="N393" s="100"/>
      <c r="O393" s="97"/>
      <c r="P393" s="97"/>
      <c r="Q393" s="97"/>
      <c r="R393" s="97"/>
      <c r="S393" s="97"/>
      <c r="T393" s="97"/>
      <c r="U393" s="97"/>
      <c r="V393" s="98"/>
      <c r="W393" s="97"/>
      <c r="X393" s="97"/>
      <c r="Y393" s="97"/>
      <c r="Z393" s="97"/>
      <c r="AA393" s="97"/>
      <c r="AB393" s="98"/>
      <c r="AC393" s="97"/>
      <c r="AD393" s="97"/>
      <c r="AE393" s="97"/>
      <c r="AF393"/>
    </row>
    <row r="394" spans="2:32" ht="27" hidden="1">
      <c r="B394" s="12">
        <f t="shared" si="76"/>
        <v>20</v>
      </c>
      <c r="C394" s="74" t="str">
        <f t="shared" si="74"/>
        <v/>
      </c>
      <c r="D394" s="77" t="str">
        <f t="shared" si="75"/>
        <v/>
      </c>
      <c r="E394" s="104" t="str">
        <f t="shared" si="75"/>
        <v/>
      </c>
      <c r="F394" s="104" t="str">
        <f t="shared" si="75"/>
        <v/>
      </c>
      <c r="G394" s="105" t="str">
        <f t="shared" si="75"/>
        <v/>
      </c>
      <c r="H394" s="105" t="str">
        <f t="shared" si="75"/>
        <v/>
      </c>
      <c r="I394" s="104" t="str">
        <f t="shared" si="75"/>
        <v/>
      </c>
      <c r="J394" s="104" t="str">
        <f t="shared" si="75"/>
        <v/>
      </c>
      <c r="K394" s="105" t="str">
        <f t="shared" si="75"/>
        <v/>
      </c>
      <c r="L394" s="105" t="str">
        <f t="shared" si="75"/>
        <v/>
      </c>
      <c r="M394" s="99"/>
      <c r="N394" s="100"/>
      <c r="O394" s="97"/>
      <c r="P394" s="97"/>
      <c r="Q394" s="97"/>
      <c r="R394" s="97"/>
      <c r="S394" s="97"/>
      <c r="T394" s="97"/>
      <c r="U394" s="97"/>
      <c r="V394" s="98"/>
      <c r="W394" s="97"/>
      <c r="X394" s="97"/>
      <c r="Y394" s="97"/>
      <c r="Z394" s="97"/>
      <c r="AA394" s="97"/>
      <c r="AB394" s="98"/>
      <c r="AC394" s="97"/>
      <c r="AD394" s="97"/>
      <c r="AE394" s="97"/>
      <c r="AF394"/>
    </row>
    <row r="395" spans="2:32" ht="27" hidden="1">
      <c r="B395" s="12">
        <f t="shared" si="76"/>
        <v>21</v>
      </c>
      <c r="C395" s="74" t="str">
        <f t="shared" si="74"/>
        <v/>
      </c>
      <c r="D395" s="76" t="str">
        <f t="shared" si="75"/>
        <v/>
      </c>
      <c r="E395" s="102" t="str">
        <f t="shared" si="75"/>
        <v/>
      </c>
      <c r="F395" s="102" t="str">
        <f t="shared" si="75"/>
        <v/>
      </c>
      <c r="G395" s="103" t="str">
        <f t="shared" si="75"/>
        <v/>
      </c>
      <c r="H395" s="103" t="str">
        <f t="shared" si="75"/>
        <v/>
      </c>
      <c r="I395" s="102" t="str">
        <f t="shared" si="75"/>
        <v/>
      </c>
      <c r="J395" s="102" t="str">
        <f t="shared" si="75"/>
        <v/>
      </c>
      <c r="K395" s="103" t="str">
        <f t="shared" si="75"/>
        <v/>
      </c>
      <c r="L395" s="103" t="str">
        <f t="shared" si="75"/>
        <v/>
      </c>
      <c r="M395" s="99"/>
      <c r="N395" s="100"/>
      <c r="O395" s="97"/>
      <c r="P395" s="97"/>
      <c r="Q395" s="97"/>
      <c r="R395" s="97"/>
      <c r="S395" s="97"/>
      <c r="T395" s="97"/>
      <c r="U395" s="97"/>
      <c r="V395" s="98"/>
      <c r="W395" s="97"/>
      <c r="X395" s="97"/>
      <c r="Y395" s="97"/>
      <c r="Z395" s="97"/>
      <c r="AA395" s="97"/>
      <c r="AB395" s="98"/>
      <c r="AC395" s="97"/>
      <c r="AD395" s="97"/>
      <c r="AE395" s="97"/>
      <c r="AF395"/>
    </row>
    <row r="396" spans="2:32" ht="27" hidden="1">
      <c r="B396" s="12">
        <f t="shared" si="76"/>
        <v>22</v>
      </c>
      <c r="C396" s="74" t="str">
        <f t="shared" si="74"/>
        <v/>
      </c>
      <c r="D396" s="77" t="str">
        <f t="shared" si="75"/>
        <v/>
      </c>
      <c r="E396" s="104" t="str">
        <f t="shared" si="75"/>
        <v/>
      </c>
      <c r="F396" s="104" t="str">
        <f t="shared" si="75"/>
        <v/>
      </c>
      <c r="G396" s="105" t="str">
        <f t="shared" si="75"/>
        <v/>
      </c>
      <c r="H396" s="105" t="str">
        <f t="shared" si="75"/>
        <v/>
      </c>
      <c r="I396" s="104" t="str">
        <f t="shared" si="75"/>
        <v/>
      </c>
      <c r="J396" s="104" t="str">
        <f t="shared" si="75"/>
        <v/>
      </c>
      <c r="K396" s="105" t="str">
        <f t="shared" si="75"/>
        <v/>
      </c>
      <c r="L396" s="105" t="str">
        <f t="shared" si="75"/>
        <v/>
      </c>
      <c r="M396" s="99"/>
      <c r="N396" s="100"/>
      <c r="O396" s="97"/>
      <c r="P396" s="97"/>
      <c r="Q396" s="97"/>
      <c r="R396" s="97"/>
      <c r="S396" s="97"/>
      <c r="T396" s="97"/>
      <c r="U396" s="97"/>
      <c r="V396" s="98"/>
      <c r="W396" s="97"/>
      <c r="X396" s="97"/>
      <c r="Y396" s="97"/>
      <c r="Z396" s="97"/>
      <c r="AA396" s="97"/>
      <c r="AB396" s="98"/>
      <c r="AC396" s="97"/>
      <c r="AD396" s="97"/>
      <c r="AE396" s="97"/>
      <c r="AF396"/>
    </row>
    <row r="397" spans="2:32" ht="27" hidden="1">
      <c r="B397" s="12">
        <f t="shared" si="76"/>
        <v>23</v>
      </c>
      <c r="C397" s="74" t="str">
        <f t="shared" si="74"/>
        <v/>
      </c>
      <c r="D397" s="76" t="str">
        <f t="shared" si="75"/>
        <v/>
      </c>
      <c r="E397" s="102" t="str">
        <f t="shared" si="75"/>
        <v/>
      </c>
      <c r="F397" s="102" t="str">
        <f t="shared" si="75"/>
        <v/>
      </c>
      <c r="G397" s="103" t="str">
        <f t="shared" si="75"/>
        <v/>
      </c>
      <c r="H397" s="103" t="str">
        <f t="shared" si="75"/>
        <v/>
      </c>
      <c r="I397" s="102" t="str">
        <f t="shared" si="75"/>
        <v/>
      </c>
      <c r="J397" s="102" t="str">
        <f t="shared" si="75"/>
        <v/>
      </c>
      <c r="K397" s="103" t="str">
        <f t="shared" si="75"/>
        <v/>
      </c>
      <c r="L397" s="103" t="str">
        <f t="shared" si="75"/>
        <v/>
      </c>
      <c r="M397" s="99"/>
      <c r="N397" s="100"/>
      <c r="O397" s="97"/>
      <c r="P397" s="97"/>
      <c r="Q397" s="97"/>
      <c r="R397" s="97"/>
      <c r="S397" s="97"/>
      <c r="T397" s="97"/>
      <c r="U397" s="97"/>
      <c r="V397" s="98"/>
      <c r="W397" s="97"/>
      <c r="X397" s="97"/>
      <c r="Y397" s="97"/>
      <c r="Z397" s="97"/>
      <c r="AA397" s="97"/>
      <c r="AB397" s="98"/>
      <c r="AC397" s="97"/>
      <c r="AD397" s="97"/>
      <c r="AE397" s="97"/>
      <c r="AF397"/>
    </row>
    <row r="398" spans="2:32" ht="27" hidden="1">
      <c r="B398" s="12">
        <f t="shared" si="76"/>
        <v>24</v>
      </c>
      <c r="C398" s="74" t="str">
        <f t="shared" si="74"/>
        <v/>
      </c>
      <c r="D398" s="77" t="str">
        <f t="shared" si="75"/>
        <v/>
      </c>
      <c r="E398" s="104" t="str">
        <f t="shared" si="75"/>
        <v/>
      </c>
      <c r="F398" s="104" t="str">
        <f t="shared" si="75"/>
        <v/>
      </c>
      <c r="G398" s="105" t="str">
        <f t="shared" si="75"/>
        <v/>
      </c>
      <c r="H398" s="105" t="str">
        <f t="shared" si="75"/>
        <v/>
      </c>
      <c r="I398" s="104" t="str">
        <f t="shared" si="75"/>
        <v/>
      </c>
      <c r="J398" s="104" t="str">
        <f t="shared" si="75"/>
        <v/>
      </c>
      <c r="K398" s="105" t="str">
        <f t="shared" si="75"/>
        <v/>
      </c>
      <c r="L398" s="105" t="str">
        <f t="shared" si="75"/>
        <v/>
      </c>
      <c r="M398" s="99"/>
      <c r="N398" s="100"/>
      <c r="O398" s="97"/>
      <c r="P398" s="97"/>
      <c r="Q398" s="97"/>
      <c r="R398" s="97"/>
      <c r="S398" s="97"/>
      <c r="T398" s="97"/>
      <c r="U398" s="97"/>
      <c r="V398" s="98"/>
      <c r="W398" s="97"/>
      <c r="X398" s="97"/>
      <c r="Y398" s="97"/>
      <c r="Z398" s="97"/>
      <c r="AA398" s="97"/>
      <c r="AB398" s="98"/>
      <c r="AC398" s="97"/>
      <c r="AD398" s="97"/>
      <c r="AE398" s="97"/>
      <c r="AF398"/>
    </row>
    <row r="399" spans="2:32" ht="27" hidden="1">
      <c r="B399" s="12">
        <f t="shared" si="76"/>
        <v>25</v>
      </c>
      <c r="C399" s="74" t="str">
        <f t="shared" si="74"/>
        <v/>
      </c>
      <c r="D399" s="76" t="str">
        <f t="shared" si="75"/>
        <v/>
      </c>
      <c r="E399" s="102" t="str">
        <f t="shared" si="75"/>
        <v/>
      </c>
      <c r="F399" s="102" t="str">
        <f t="shared" si="75"/>
        <v/>
      </c>
      <c r="G399" s="103" t="str">
        <f t="shared" si="75"/>
        <v/>
      </c>
      <c r="H399" s="103" t="str">
        <f t="shared" si="75"/>
        <v/>
      </c>
      <c r="I399" s="102" t="str">
        <f t="shared" si="75"/>
        <v/>
      </c>
      <c r="J399" s="102" t="str">
        <f t="shared" si="75"/>
        <v/>
      </c>
      <c r="K399" s="103" t="str">
        <f t="shared" si="75"/>
        <v/>
      </c>
      <c r="L399" s="103" t="str">
        <f t="shared" si="75"/>
        <v/>
      </c>
      <c r="M399" s="99"/>
      <c r="N399" s="100"/>
      <c r="O399" s="97"/>
      <c r="P399" s="97"/>
      <c r="Q399" s="97"/>
      <c r="R399" s="97"/>
      <c r="S399" s="97"/>
      <c r="T399" s="97"/>
      <c r="U399" s="97"/>
      <c r="V399" s="98"/>
      <c r="W399" s="97"/>
      <c r="X399" s="97"/>
      <c r="Y399" s="97"/>
      <c r="Z399" s="97"/>
      <c r="AA399" s="97"/>
      <c r="AB399" s="98"/>
      <c r="AC399" s="97"/>
      <c r="AD399" s="97"/>
      <c r="AE399" s="97"/>
      <c r="AF399"/>
    </row>
    <row r="400" spans="2:32" ht="27" hidden="1">
      <c r="B400" s="12">
        <f t="shared" si="76"/>
        <v>26</v>
      </c>
      <c r="C400" s="74" t="str">
        <f t="shared" si="74"/>
        <v/>
      </c>
      <c r="D400" s="77" t="str">
        <f t="shared" si="75"/>
        <v/>
      </c>
      <c r="E400" s="104" t="str">
        <f t="shared" si="75"/>
        <v/>
      </c>
      <c r="F400" s="104" t="str">
        <f t="shared" si="75"/>
        <v/>
      </c>
      <c r="G400" s="105" t="str">
        <f t="shared" si="75"/>
        <v/>
      </c>
      <c r="H400" s="105" t="str">
        <f t="shared" si="75"/>
        <v/>
      </c>
      <c r="I400" s="104" t="str">
        <f t="shared" si="75"/>
        <v/>
      </c>
      <c r="J400" s="104" t="str">
        <f t="shared" si="75"/>
        <v/>
      </c>
      <c r="K400" s="105" t="str">
        <f t="shared" si="75"/>
        <v/>
      </c>
      <c r="L400" s="105" t="str">
        <f t="shared" si="75"/>
        <v/>
      </c>
      <c r="M400" s="99"/>
      <c r="N400" s="100"/>
      <c r="O400" s="97"/>
      <c r="P400" s="97"/>
      <c r="Q400" s="97"/>
      <c r="R400" s="97"/>
      <c r="S400" s="97"/>
      <c r="T400" s="97"/>
      <c r="U400" s="97"/>
      <c r="V400" s="98"/>
      <c r="W400" s="97"/>
      <c r="X400" s="97"/>
      <c r="Y400" s="97"/>
      <c r="Z400" s="97"/>
      <c r="AA400" s="97"/>
      <c r="AB400" s="98"/>
      <c r="AC400" s="97"/>
      <c r="AD400" s="97"/>
      <c r="AE400" s="97"/>
      <c r="AF400"/>
    </row>
    <row r="401" spans="2:32" ht="27" hidden="1">
      <c r="B401" s="12">
        <f t="shared" si="76"/>
        <v>27</v>
      </c>
      <c r="C401" s="74" t="str">
        <f t="shared" si="74"/>
        <v/>
      </c>
      <c r="D401" s="76" t="str">
        <f t="shared" si="75"/>
        <v/>
      </c>
      <c r="E401" s="102" t="str">
        <f t="shared" si="75"/>
        <v/>
      </c>
      <c r="F401" s="102" t="str">
        <f t="shared" si="75"/>
        <v/>
      </c>
      <c r="G401" s="103" t="str">
        <f t="shared" si="75"/>
        <v/>
      </c>
      <c r="H401" s="103" t="str">
        <f t="shared" si="75"/>
        <v/>
      </c>
      <c r="I401" s="102" t="str">
        <f t="shared" si="75"/>
        <v/>
      </c>
      <c r="J401" s="102" t="str">
        <f t="shared" si="75"/>
        <v/>
      </c>
      <c r="K401" s="103" t="str">
        <f t="shared" si="75"/>
        <v/>
      </c>
      <c r="L401" s="103" t="str">
        <f t="shared" si="75"/>
        <v/>
      </c>
      <c r="M401" s="99"/>
      <c r="N401" s="100"/>
      <c r="O401" s="97"/>
      <c r="P401" s="97"/>
      <c r="Q401" s="97"/>
      <c r="R401" s="97"/>
      <c r="S401" s="97"/>
      <c r="T401" s="97"/>
      <c r="U401" s="97"/>
      <c r="V401" s="98"/>
      <c r="W401" s="97"/>
      <c r="X401" s="97"/>
      <c r="Y401" s="97"/>
      <c r="Z401" s="97"/>
      <c r="AA401" s="97"/>
      <c r="AB401" s="98"/>
      <c r="AC401" s="97"/>
      <c r="AD401" s="97"/>
      <c r="AE401" s="97"/>
      <c r="AF401"/>
    </row>
    <row r="402" spans="2:32" ht="27" hidden="1">
      <c r="B402" s="12">
        <f t="shared" si="76"/>
        <v>28</v>
      </c>
      <c r="C402" s="74" t="str">
        <f t="shared" si="74"/>
        <v/>
      </c>
      <c r="D402" s="77" t="str">
        <f t="shared" si="75"/>
        <v/>
      </c>
      <c r="E402" s="104" t="str">
        <f t="shared" si="75"/>
        <v/>
      </c>
      <c r="F402" s="104" t="str">
        <f t="shared" si="75"/>
        <v/>
      </c>
      <c r="G402" s="105" t="str">
        <f t="shared" si="75"/>
        <v/>
      </c>
      <c r="H402" s="105" t="str">
        <f t="shared" si="75"/>
        <v/>
      </c>
      <c r="I402" s="104" t="str">
        <f t="shared" si="75"/>
        <v/>
      </c>
      <c r="J402" s="104" t="str">
        <f t="shared" si="75"/>
        <v/>
      </c>
      <c r="K402" s="105" t="str">
        <f t="shared" si="75"/>
        <v/>
      </c>
      <c r="L402" s="105" t="str">
        <f t="shared" si="75"/>
        <v/>
      </c>
      <c r="M402" s="99"/>
      <c r="N402" s="100"/>
      <c r="O402" s="97"/>
      <c r="P402" s="97"/>
      <c r="Q402" s="97"/>
      <c r="R402" s="97"/>
      <c r="S402" s="97"/>
      <c r="T402" s="97"/>
      <c r="U402" s="97"/>
      <c r="V402" s="98"/>
      <c r="W402" s="97"/>
      <c r="X402" s="97"/>
      <c r="Y402" s="97"/>
      <c r="Z402" s="97"/>
      <c r="AA402" s="97"/>
      <c r="AB402" s="98"/>
      <c r="AC402" s="97"/>
      <c r="AD402" s="97"/>
      <c r="AE402" s="97"/>
      <c r="AF402"/>
    </row>
    <row r="403" spans="2:32" ht="27" hidden="1">
      <c r="B403" s="12">
        <f t="shared" si="76"/>
        <v>29</v>
      </c>
      <c r="C403" s="74" t="str">
        <f t="shared" si="74"/>
        <v/>
      </c>
      <c r="D403" s="76" t="str">
        <f t="shared" si="75"/>
        <v/>
      </c>
      <c r="E403" s="102" t="str">
        <f t="shared" si="75"/>
        <v/>
      </c>
      <c r="F403" s="102" t="str">
        <f t="shared" si="75"/>
        <v/>
      </c>
      <c r="G403" s="103" t="str">
        <f t="shared" ref="G403:L434" si="77">IF(Q31="","",Q31)</f>
        <v/>
      </c>
      <c r="H403" s="103" t="str">
        <f t="shared" si="77"/>
        <v/>
      </c>
      <c r="I403" s="102" t="str">
        <f t="shared" si="77"/>
        <v/>
      </c>
      <c r="J403" s="102" t="str">
        <f t="shared" si="77"/>
        <v/>
      </c>
      <c r="K403" s="103" t="str">
        <f t="shared" si="77"/>
        <v/>
      </c>
      <c r="L403" s="103" t="str">
        <f t="shared" si="77"/>
        <v/>
      </c>
      <c r="M403" s="99"/>
      <c r="N403" s="100"/>
      <c r="O403" s="97"/>
      <c r="P403" s="97"/>
      <c r="Q403" s="97"/>
      <c r="R403" s="97"/>
      <c r="S403" s="97"/>
      <c r="T403" s="97"/>
      <c r="U403" s="97"/>
      <c r="V403" s="98"/>
      <c r="W403" s="97"/>
      <c r="X403" s="97"/>
      <c r="Y403" s="97"/>
      <c r="Z403" s="97"/>
      <c r="AA403" s="97"/>
      <c r="AB403" s="98"/>
      <c r="AC403" s="97"/>
      <c r="AD403" s="97"/>
      <c r="AE403" s="97"/>
      <c r="AF403"/>
    </row>
    <row r="404" spans="2:32" ht="27" hidden="1">
      <c r="B404" s="12">
        <f t="shared" si="76"/>
        <v>30</v>
      </c>
      <c r="C404" s="74" t="str">
        <f t="shared" si="74"/>
        <v/>
      </c>
      <c r="D404" s="77" t="str">
        <f t="shared" ref="D404:L435" si="78">IF(N32="","",N32)</f>
        <v/>
      </c>
      <c r="E404" s="104" t="str">
        <f t="shared" si="78"/>
        <v/>
      </c>
      <c r="F404" s="104" t="str">
        <f t="shared" si="78"/>
        <v/>
      </c>
      <c r="G404" s="105" t="str">
        <f t="shared" si="77"/>
        <v/>
      </c>
      <c r="H404" s="105" t="str">
        <f t="shared" si="77"/>
        <v/>
      </c>
      <c r="I404" s="104" t="str">
        <f t="shared" si="77"/>
        <v/>
      </c>
      <c r="J404" s="104" t="str">
        <f t="shared" si="77"/>
        <v/>
      </c>
      <c r="K404" s="105" t="str">
        <f t="shared" si="77"/>
        <v/>
      </c>
      <c r="L404" s="105" t="str">
        <f t="shared" si="77"/>
        <v/>
      </c>
      <c r="M404" s="99"/>
      <c r="N404" s="100"/>
      <c r="O404" s="97"/>
      <c r="P404" s="97"/>
      <c r="Q404" s="97"/>
      <c r="R404" s="97"/>
      <c r="S404" s="97"/>
      <c r="T404" s="97"/>
      <c r="U404" s="97"/>
      <c r="V404" s="98"/>
      <c r="W404" s="97"/>
      <c r="X404" s="97"/>
      <c r="Y404" s="97"/>
      <c r="Z404" s="97"/>
      <c r="AA404" s="97"/>
      <c r="AB404" s="98"/>
      <c r="AC404" s="97"/>
      <c r="AD404" s="97"/>
      <c r="AE404" s="97"/>
      <c r="AF404"/>
    </row>
    <row r="405" spans="2:32" ht="27" hidden="1">
      <c r="B405" s="12">
        <f t="shared" si="76"/>
        <v>31</v>
      </c>
      <c r="C405" s="74" t="str">
        <f t="shared" si="74"/>
        <v/>
      </c>
      <c r="D405" s="76" t="str">
        <f t="shared" si="78"/>
        <v/>
      </c>
      <c r="E405" s="102" t="str">
        <f t="shared" si="78"/>
        <v/>
      </c>
      <c r="F405" s="102" t="str">
        <f t="shared" si="78"/>
        <v/>
      </c>
      <c r="G405" s="103" t="str">
        <f t="shared" si="77"/>
        <v/>
      </c>
      <c r="H405" s="103" t="str">
        <f t="shared" si="77"/>
        <v/>
      </c>
      <c r="I405" s="102" t="str">
        <f t="shared" si="77"/>
        <v/>
      </c>
      <c r="J405" s="102" t="str">
        <f t="shared" si="77"/>
        <v/>
      </c>
      <c r="K405" s="103" t="str">
        <f t="shared" si="77"/>
        <v/>
      </c>
      <c r="L405" s="103" t="str">
        <f t="shared" si="77"/>
        <v/>
      </c>
      <c r="M405" s="99"/>
      <c r="N405" s="100"/>
      <c r="O405" s="97"/>
      <c r="P405" s="97"/>
      <c r="Q405" s="97"/>
      <c r="R405" s="97"/>
      <c r="S405" s="97"/>
      <c r="T405" s="97"/>
      <c r="U405" s="97"/>
      <c r="V405" s="98"/>
      <c r="W405" s="97"/>
      <c r="X405" s="97"/>
      <c r="Y405" s="97"/>
      <c r="Z405" s="97"/>
      <c r="AA405" s="97"/>
      <c r="AB405" s="98"/>
      <c r="AC405" s="97"/>
      <c r="AD405" s="97"/>
      <c r="AE405" s="97"/>
      <c r="AF405"/>
    </row>
    <row r="406" spans="2:32" ht="27" hidden="1">
      <c r="B406" s="12">
        <f t="shared" si="76"/>
        <v>32</v>
      </c>
      <c r="C406" s="74" t="str">
        <f t="shared" si="74"/>
        <v/>
      </c>
      <c r="D406" s="77" t="str">
        <f t="shared" si="78"/>
        <v/>
      </c>
      <c r="E406" s="104" t="str">
        <f t="shared" si="78"/>
        <v/>
      </c>
      <c r="F406" s="104" t="str">
        <f t="shared" si="78"/>
        <v/>
      </c>
      <c r="G406" s="105" t="str">
        <f t="shared" si="77"/>
        <v/>
      </c>
      <c r="H406" s="105" t="str">
        <f t="shared" si="77"/>
        <v/>
      </c>
      <c r="I406" s="104" t="str">
        <f t="shared" si="77"/>
        <v/>
      </c>
      <c r="J406" s="104" t="str">
        <f t="shared" si="77"/>
        <v/>
      </c>
      <c r="K406" s="105" t="str">
        <f t="shared" si="77"/>
        <v/>
      </c>
      <c r="L406" s="105" t="str">
        <f t="shared" si="77"/>
        <v/>
      </c>
      <c r="M406" s="99"/>
      <c r="N406" s="100"/>
      <c r="O406" s="97"/>
      <c r="P406" s="97"/>
      <c r="Q406" s="97"/>
      <c r="R406" s="97"/>
      <c r="S406" s="97"/>
      <c r="T406" s="97"/>
      <c r="U406" s="97"/>
      <c r="V406" s="98"/>
      <c r="W406" s="97"/>
      <c r="X406" s="97"/>
      <c r="Y406" s="97"/>
      <c r="Z406" s="97"/>
      <c r="AA406" s="97"/>
      <c r="AB406" s="98"/>
      <c r="AC406" s="97"/>
      <c r="AD406" s="97"/>
      <c r="AE406" s="97"/>
      <c r="AF406"/>
    </row>
    <row r="407" spans="2:32" ht="27" hidden="1">
      <c r="B407" s="12">
        <f t="shared" si="76"/>
        <v>33</v>
      </c>
      <c r="C407" s="74" t="str">
        <f t="shared" si="74"/>
        <v/>
      </c>
      <c r="D407" s="76" t="str">
        <f t="shared" si="78"/>
        <v/>
      </c>
      <c r="E407" s="102" t="str">
        <f t="shared" si="78"/>
        <v/>
      </c>
      <c r="F407" s="102" t="str">
        <f t="shared" si="78"/>
        <v/>
      </c>
      <c r="G407" s="103" t="str">
        <f t="shared" si="77"/>
        <v/>
      </c>
      <c r="H407" s="103" t="str">
        <f t="shared" si="77"/>
        <v/>
      </c>
      <c r="I407" s="102" t="str">
        <f t="shared" si="77"/>
        <v/>
      </c>
      <c r="J407" s="102" t="str">
        <f t="shared" si="77"/>
        <v/>
      </c>
      <c r="K407" s="103" t="str">
        <f t="shared" si="77"/>
        <v/>
      </c>
      <c r="L407" s="103" t="str">
        <f t="shared" si="77"/>
        <v/>
      </c>
      <c r="M407" s="99"/>
      <c r="N407" s="100"/>
      <c r="O407" s="97"/>
      <c r="P407" s="97"/>
      <c r="Q407" s="97"/>
      <c r="R407" s="97"/>
      <c r="S407" s="97"/>
      <c r="T407" s="97"/>
      <c r="U407" s="97"/>
      <c r="V407" s="98"/>
      <c r="W407" s="97"/>
      <c r="X407" s="97"/>
      <c r="Y407" s="97"/>
      <c r="Z407" s="97"/>
      <c r="AA407" s="97"/>
      <c r="AB407" s="98"/>
      <c r="AC407" s="97"/>
      <c r="AD407" s="97"/>
      <c r="AE407" s="97"/>
      <c r="AF407"/>
    </row>
    <row r="408" spans="2:32" ht="27" hidden="1">
      <c r="B408" s="12">
        <f t="shared" si="76"/>
        <v>34</v>
      </c>
      <c r="C408" s="74" t="str">
        <f t="shared" si="74"/>
        <v/>
      </c>
      <c r="D408" s="77" t="str">
        <f t="shared" si="78"/>
        <v/>
      </c>
      <c r="E408" s="104" t="str">
        <f t="shared" si="78"/>
        <v/>
      </c>
      <c r="F408" s="104" t="str">
        <f t="shared" si="78"/>
        <v/>
      </c>
      <c r="G408" s="105" t="str">
        <f t="shared" si="77"/>
        <v/>
      </c>
      <c r="H408" s="105" t="str">
        <f t="shared" si="77"/>
        <v/>
      </c>
      <c r="I408" s="104" t="str">
        <f t="shared" si="77"/>
        <v/>
      </c>
      <c r="J408" s="104" t="str">
        <f t="shared" si="77"/>
        <v/>
      </c>
      <c r="K408" s="105" t="str">
        <f t="shared" si="77"/>
        <v/>
      </c>
      <c r="L408" s="105" t="str">
        <f t="shared" si="77"/>
        <v/>
      </c>
      <c r="M408" s="99"/>
      <c r="N408" s="100"/>
      <c r="O408" s="97"/>
      <c r="P408" s="97"/>
      <c r="Q408" s="97"/>
      <c r="R408" s="97"/>
      <c r="S408" s="97"/>
      <c r="T408" s="97"/>
      <c r="U408" s="97"/>
      <c r="V408" s="98"/>
      <c r="W408" s="97"/>
      <c r="X408" s="97"/>
      <c r="Y408" s="97"/>
      <c r="Z408" s="97"/>
      <c r="AA408" s="97"/>
      <c r="AB408" s="98"/>
      <c r="AC408" s="97"/>
      <c r="AD408" s="97"/>
      <c r="AE408" s="97"/>
      <c r="AF408"/>
    </row>
    <row r="409" spans="2:32" ht="27" hidden="1">
      <c r="B409" s="12">
        <f t="shared" si="76"/>
        <v>35</v>
      </c>
      <c r="C409" s="74" t="str">
        <f t="shared" si="74"/>
        <v/>
      </c>
      <c r="D409" s="76" t="str">
        <f t="shared" si="78"/>
        <v/>
      </c>
      <c r="E409" s="102" t="str">
        <f t="shared" si="78"/>
        <v/>
      </c>
      <c r="F409" s="102" t="str">
        <f t="shared" si="78"/>
        <v/>
      </c>
      <c r="G409" s="103" t="str">
        <f t="shared" si="77"/>
        <v/>
      </c>
      <c r="H409" s="103" t="str">
        <f t="shared" si="77"/>
        <v/>
      </c>
      <c r="I409" s="102" t="str">
        <f t="shared" si="77"/>
        <v/>
      </c>
      <c r="J409" s="102" t="str">
        <f t="shared" si="77"/>
        <v/>
      </c>
      <c r="K409" s="103" t="str">
        <f t="shared" si="77"/>
        <v/>
      </c>
      <c r="L409" s="103" t="str">
        <f t="shared" si="77"/>
        <v/>
      </c>
      <c r="M409" s="99"/>
      <c r="N409" s="100"/>
      <c r="O409" s="97"/>
      <c r="P409" s="97"/>
      <c r="Q409" s="97"/>
      <c r="R409" s="97"/>
      <c r="S409" s="97"/>
      <c r="T409" s="97"/>
      <c r="U409" s="97"/>
      <c r="V409" s="98"/>
      <c r="W409" s="97"/>
      <c r="X409" s="97"/>
      <c r="Y409" s="97"/>
      <c r="Z409" s="97"/>
      <c r="AA409" s="97"/>
      <c r="AB409" s="98"/>
      <c r="AC409" s="97"/>
      <c r="AD409" s="97"/>
      <c r="AE409" s="97"/>
      <c r="AF409"/>
    </row>
    <row r="410" spans="2:32" ht="27" hidden="1">
      <c r="B410" s="12">
        <f t="shared" si="76"/>
        <v>36</v>
      </c>
      <c r="C410" s="74" t="str">
        <f t="shared" si="74"/>
        <v/>
      </c>
      <c r="D410" s="77" t="str">
        <f t="shared" si="78"/>
        <v/>
      </c>
      <c r="E410" s="104" t="str">
        <f t="shared" si="78"/>
        <v/>
      </c>
      <c r="F410" s="104" t="str">
        <f t="shared" si="78"/>
        <v/>
      </c>
      <c r="G410" s="105" t="str">
        <f t="shared" si="77"/>
        <v/>
      </c>
      <c r="H410" s="105" t="str">
        <f t="shared" si="77"/>
        <v/>
      </c>
      <c r="I410" s="104" t="str">
        <f t="shared" si="77"/>
        <v/>
      </c>
      <c r="J410" s="104" t="str">
        <f t="shared" si="77"/>
        <v/>
      </c>
      <c r="K410" s="105" t="str">
        <f t="shared" si="77"/>
        <v/>
      </c>
      <c r="L410" s="105" t="str">
        <f t="shared" si="77"/>
        <v/>
      </c>
      <c r="M410" s="99"/>
      <c r="N410" s="100"/>
      <c r="O410" s="97"/>
      <c r="P410" s="97"/>
      <c r="Q410" s="97"/>
      <c r="R410" s="97"/>
      <c r="S410" s="97"/>
      <c r="T410" s="97"/>
      <c r="U410" s="97"/>
      <c r="V410" s="98"/>
      <c r="W410" s="97"/>
      <c r="X410" s="97"/>
      <c r="Y410" s="97"/>
      <c r="Z410" s="97"/>
      <c r="AA410" s="97"/>
      <c r="AB410" s="98"/>
      <c r="AC410" s="97"/>
      <c r="AD410" s="97"/>
      <c r="AE410" s="97"/>
      <c r="AF410"/>
    </row>
    <row r="411" spans="2:32" ht="27" hidden="1">
      <c r="B411" s="12">
        <f t="shared" si="76"/>
        <v>37</v>
      </c>
      <c r="C411" s="74" t="str">
        <f t="shared" si="74"/>
        <v/>
      </c>
      <c r="D411" s="76" t="str">
        <f t="shared" si="78"/>
        <v/>
      </c>
      <c r="E411" s="102" t="str">
        <f t="shared" si="78"/>
        <v/>
      </c>
      <c r="F411" s="102" t="str">
        <f t="shared" si="78"/>
        <v/>
      </c>
      <c r="G411" s="103" t="str">
        <f t="shared" si="77"/>
        <v/>
      </c>
      <c r="H411" s="103" t="str">
        <f t="shared" si="77"/>
        <v/>
      </c>
      <c r="I411" s="102" t="str">
        <f t="shared" si="77"/>
        <v/>
      </c>
      <c r="J411" s="102" t="str">
        <f t="shared" si="77"/>
        <v/>
      </c>
      <c r="K411" s="103" t="str">
        <f t="shared" si="77"/>
        <v/>
      </c>
      <c r="L411" s="103" t="str">
        <f t="shared" si="77"/>
        <v/>
      </c>
      <c r="M411" s="99"/>
      <c r="N411" s="100"/>
      <c r="O411" s="97"/>
      <c r="P411" s="97"/>
      <c r="Q411" s="97"/>
      <c r="R411" s="97"/>
      <c r="S411" s="97"/>
      <c r="T411" s="97"/>
      <c r="U411" s="97"/>
      <c r="V411" s="98"/>
      <c r="W411" s="97"/>
      <c r="X411" s="97"/>
      <c r="Y411" s="97"/>
      <c r="Z411" s="97"/>
      <c r="AA411" s="97"/>
      <c r="AB411" s="98"/>
      <c r="AC411" s="97"/>
      <c r="AD411" s="97"/>
      <c r="AE411" s="97"/>
      <c r="AF411"/>
    </row>
    <row r="412" spans="2:32" ht="27" hidden="1">
      <c r="B412" s="12">
        <f t="shared" si="76"/>
        <v>38</v>
      </c>
      <c r="C412" s="74" t="str">
        <f t="shared" si="74"/>
        <v/>
      </c>
      <c r="D412" s="77" t="str">
        <f t="shared" si="78"/>
        <v/>
      </c>
      <c r="E412" s="104" t="str">
        <f t="shared" si="78"/>
        <v/>
      </c>
      <c r="F412" s="104" t="str">
        <f t="shared" si="78"/>
        <v/>
      </c>
      <c r="G412" s="105" t="str">
        <f t="shared" si="77"/>
        <v/>
      </c>
      <c r="H412" s="105" t="str">
        <f t="shared" si="77"/>
        <v/>
      </c>
      <c r="I412" s="104" t="str">
        <f t="shared" si="77"/>
        <v/>
      </c>
      <c r="J412" s="104" t="str">
        <f t="shared" si="77"/>
        <v/>
      </c>
      <c r="K412" s="105" t="str">
        <f t="shared" si="77"/>
        <v/>
      </c>
      <c r="L412" s="105" t="str">
        <f t="shared" si="77"/>
        <v/>
      </c>
      <c r="M412" s="99"/>
      <c r="N412" s="100"/>
      <c r="O412" s="97"/>
      <c r="P412" s="97"/>
      <c r="Q412" s="97"/>
      <c r="R412" s="97"/>
      <c r="S412" s="97"/>
      <c r="T412" s="97"/>
      <c r="U412" s="97"/>
      <c r="V412" s="98"/>
      <c r="W412" s="97"/>
      <c r="X412" s="97"/>
      <c r="Y412" s="97"/>
      <c r="Z412" s="97"/>
      <c r="AA412" s="97"/>
      <c r="AB412" s="98"/>
      <c r="AC412" s="97"/>
      <c r="AD412" s="97"/>
      <c r="AE412" s="97"/>
      <c r="AF412"/>
    </row>
    <row r="413" spans="2:32" ht="27" hidden="1">
      <c r="B413" s="12">
        <f t="shared" si="76"/>
        <v>39</v>
      </c>
      <c r="C413" s="74" t="str">
        <f t="shared" si="74"/>
        <v/>
      </c>
      <c r="D413" s="76" t="str">
        <f t="shared" si="78"/>
        <v/>
      </c>
      <c r="E413" s="102" t="str">
        <f t="shared" si="78"/>
        <v/>
      </c>
      <c r="F413" s="102" t="str">
        <f t="shared" si="78"/>
        <v/>
      </c>
      <c r="G413" s="103" t="str">
        <f t="shared" si="77"/>
        <v/>
      </c>
      <c r="H413" s="103" t="str">
        <f t="shared" si="77"/>
        <v/>
      </c>
      <c r="I413" s="102" t="str">
        <f t="shared" si="77"/>
        <v/>
      </c>
      <c r="J413" s="102" t="str">
        <f t="shared" si="77"/>
        <v/>
      </c>
      <c r="K413" s="103" t="str">
        <f t="shared" si="77"/>
        <v/>
      </c>
      <c r="L413" s="103" t="str">
        <f t="shared" si="77"/>
        <v/>
      </c>
      <c r="M413" s="99"/>
      <c r="N413" s="100"/>
      <c r="O413" s="97"/>
      <c r="P413" s="97"/>
      <c r="Q413" s="97"/>
      <c r="R413" s="97"/>
      <c r="S413" s="97"/>
      <c r="T413" s="97"/>
      <c r="U413" s="97"/>
      <c r="V413" s="98"/>
      <c r="W413" s="97"/>
      <c r="X413" s="97"/>
      <c r="Y413" s="97"/>
      <c r="Z413" s="97"/>
      <c r="AA413" s="97"/>
      <c r="AB413" s="98"/>
      <c r="AC413" s="97"/>
      <c r="AD413" s="97"/>
      <c r="AE413" s="97"/>
      <c r="AF413"/>
    </row>
    <row r="414" spans="2:32" ht="27" hidden="1">
      <c r="B414" s="12">
        <f t="shared" si="76"/>
        <v>40</v>
      </c>
      <c r="C414" s="74" t="str">
        <f t="shared" si="74"/>
        <v/>
      </c>
      <c r="D414" s="77" t="str">
        <f t="shared" si="78"/>
        <v/>
      </c>
      <c r="E414" s="104" t="str">
        <f t="shared" si="78"/>
        <v/>
      </c>
      <c r="F414" s="104" t="str">
        <f t="shared" si="78"/>
        <v/>
      </c>
      <c r="G414" s="105" t="str">
        <f t="shared" si="77"/>
        <v/>
      </c>
      <c r="H414" s="105" t="str">
        <f t="shared" si="77"/>
        <v/>
      </c>
      <c r="I414" s="104" t="str">
        <f t="shared" si="77"/>
        <v/>
      </c>
      <c r="J414" s="104" t="str">
        <f t="shared" si="77"/>
        <v/>
      </c>
      <c r="K414" s="105" t="str">
        <f t="shared" si="77"/>
        <v/>
      </c>
      <c r="L414" s="105" t="str">
        <f t="shared" si="77"/>
        <v/>
      </c>
      <c r="M414" s="99"/>
      <c r="N414" s="100"/>
      <c r="O414" s="97"/>
      <c r="P414" s="97"/>
      <c r="Q414" s="97"/>
      <c r="R414" s="97"/>
      <c r="S414" s="97"/>
      <c r="T414" s="97"/>
      <c r="U414" s="97"/>
      <c r="V414" s="98"/>
      <c r="W414" s="97"/>
      <c r="X414" s="97"/>
      <c r="Y414" s="97"/>
      <c r="Z414" s="97"/>
      <c r="AA414" s="97"/>
      <c r="AB414" s="98"/>
      <c r="AC414" s="97"/>
      <c r="AD414" s="97"/>
      <c r="AE414" s="97"/>
      <c r="AF414"/>
    </row>
    <row r="415" spans="2:32" ht="27" hidden="1">
      <c r="B415" s="12">
        <f t="shared" si="76"/>
        <v>41</v>
      </c>
      <c r="C415" s="74" t="str">
        <f t="shared" si="74"/>
        <v/>
      </c>
      <c r="D415" s="76" t="str">
        <f t="shared" si="78"/>
        <v/>
      </c>
      <c r="E415" s="102" t="str">
        <f t="shared" si="78"/>
        <v/>
      </c>
      <c r="F415" s="102" t="str">
        <f t="shared" si="78"/>
        <v/>
      </c>
      <c r="G415" s="103" t="str">
        <f t="shared" si="77"/>
        <v/>
      </c>
      <c r="H415" s="103" t="str">
        <f t="shared" si="77"/>
        <v/>
      </c>
      <c r="I415" s="102" t="str">
        <f t="shared" si="77"/>
        <v/>
      </c>
      <c r="J415" s="102" t="str">
        <f t="shared" si="77"/>
        <v/>
      </c>
      <c r="K415" s="103" t="str">
        <f t="shared" si="77"/>
        <v/>
      </c>
      <c r="L415" s="103" t="str">
        <f t="shared" si="77"/>
        <v/>
      </c>
      <c r="M415" s="99"/>
      <c r="N415" s="100"/>
      <c r="O415" s="97"/>
      <c r="P415" s="97"/>
      <c r="Q415" s="97"/>
      <c r="R415" s="97"/>
      <c r="S415" s="97"/>
      <c r="T415" s="97"/>
      <c r="U415" s="97"/>
      <c r="V415" s="98"/>
      <c r="W415" s="97"/>
      <c r="X415" s="97"/>
      <c r="Y415" s="97"/>
      <c r="Z415" s="97"/>
      <c r="AA415" s="97"/>
      <c r="AB415" s="98"/>
      <c r="AC415" s="97"/>
      <c r="AD415" s="97"/>
      <c r="AE415" s="97"/>
      <c r="AF415"/>
    </row>
    <row r="416" spans="2:32" ht="27" hidden="1">
      <c r="B416" s="12">
        <f t="shared" si="76"/>
        <v>42</v>
      </c>
      <c r="C416" s="74" t="str">
        <f t="shared" si="74"/>
        <v/>
      </c>
      <c r="D416" s="77" t="str">
        <f t="shared" si="78"/>
        <v/>
      </c>
      <c r="E416" s="104" t="str">
        <f t="shared" si="78"/>
        <v/>
      </c>
      <c r="F416" s="104" t="str">
        <f t="shared" si="78"/>
        <v/>
      </c>
      <c r="G416" s="105" t="str">
        <f t="shared" si="77"/>
        <v/>
      </c>
      <c r="H416" s="105" t="str">
        <f t="shared" si="77"/>
        <v/>
      </c>
      <c r="I416" s="104" t="str">
        <f t="shared" si="77"/>
        <v/>
      </c>
      <c r="J416" s="104" t="str">
        <f t="shared" si="77"/>
        <v/>
      </c>
      <c r="K416" s="105" t="str">
        <f t="shared" si="77"/>
        <v/>
      </c>
      <c r="L416" s="105" t="str">
        <f t="shared" si="77"/>
        <v/>
      </c>
      <c r="M416" s="99"/>
      <c r="N416" s="100"/>
      <c r="O416" s="97"/>
      <c r="P416" s="97"/>
      <c r="Q416" s="97"/>
      <c r="R416" s="97"/>
      <c r="S416" s="97"/>
      <c r="T416" s="97"/>
      <c r="U416" s="97"/>
      <c r="V416" s="98"/>
      <c r="W416" s="97"/>
      <c r="X416" s="97"/>
      <c r="Y416" s="97"/>
      <c r="Z416" s="97"/>
      <c r="AA416" s="97"/>
      <c r="AB416" s="98"/>
      <c r="AC416" s="97"/>
      <c r="AD416" s="97"/>
      <c r="AE416" s="97"/>
      <c r="AF416"/>
    </row>
    <row r="417" spans="2:32" ht="27" hidden="1">
      <c r="B417" s="12">
        <f t="shared" si="76"/>
        <v>43</v>
      </c>
      <c r="C417" s="74" t="str">
        <f t="shared" si="74"/>
        <v/>
      </c>
      <c r="D417" s="76" t="str">
        <f t="shared" si="78"/>
        <v/>
      </c>
      <c r="E417" s="102" t="str">
        <f t="shared" si="78"/>
        <v/>
      </c>
      <c r="F417" s="102" t="str">
        <f t="shared" si="78"/>
        <v/>
      </c>
      <c r="G417" s="103" t="str">
        <f t="shared" si="77"/>
        <v/>
      </c>
      <c r="H417" s="103" t="str">
        <f t="shared" si="77"/>
        <v/>
      </c>
      <c r="I417" s="102" t="str">
        <f t="shared" si="77"/>
        <v/>
      </c>
      <c r="J417" s="102" t="str">
        <f t="shared" si="77"/>
        <v/>
      </c>
      <c r="K417" s="103" t="str">
        <f t="shared" si="77"/>
        <v/>
      </c>
      <c r="L417" s="103" t="str">
        <f t="shared" si="77"/>
        <v/>
      </c>
      <c r="M417" s="99"/>
      <c r="N417" s="100"/>
      <c r="O417" s="97"/>
      <c r="P417" s="97"/>
      <c r="Q417" s="97"/>
      <c r="R417" s="97"/>
      <c r="S417" s="97"/>
      <c r="T417" s="97"/>
      <c r="U417" s="97"/>
      <c r="V417" s="98"/>
      <c r="W417" s="97"/>
      <c r="X417" s="97"/>
      <c r="Y417" s="97"/>
      <c r="Z417" s="97"/>
      <c r="AA417" s="97"/>
      <c r="AB417" s="98"/>
      <c r="AC417" s="97"/>
      <c r="AD417" s="97"/>
      <c r="AE417" s="97"/>
      <c r="AF417"/>
    </row>
    <row r="418" spans="2:32" ht="27" hidden="1">
      <c r="B418" s="12">
        <f t="shared" si="76"/>
        <v>44</v>
      </c>
      <c r="C418" s="74" t="str">
        <f t="shared" si="74"/>
        <v/>
      </c>
      <c r="D418" s="77" t="str">
        <f t="shared" si="78"/>
        <v/>
      </c>
      <c r="E418" s="104" t="str">
        <f t="shared" si="78"/>
        <v/>
      </c>
      <c r="F418" s="104" t="str">
        <f t="shared" si="78"/>
        <v/>
      </c>
      <c r="G418" s="105" t="str">
        <f t="shared" si="77"/>
        <v/>
      </c>
      <c r="H418" s="105" t="str">
        <f t="shared" si="77"/>
        <v/>
      </c>
      <c r="I418" s="104" t="str">
        <f t="shared" si="77"/>
        <v/>
      </c>
      <c r="J418" s="104" t="str">
        <f t="shared" si="77"/>
        <v/>
      </c>
      <c r="K418" s="105" t="str">
        <f t="shared" si="77"/>
        <v/>
      </c>
      <c r="L418" s="105" t="str">
        <f t="shared" si="77"/>
        <v/>
      </c>
      <c r="M418" s="99"/>
      <c r="N418" s="100"/>
      <c r="O418" s="97"/>
      <c r="P418" s="97"/>
      <c r="Q418" s="97"/>
      <c r="R418" s="97"/>
      <c r="S418" s="97"/>
      <c r="T418" s="97"/>
      <c r="U418" s="97"/>
      <c r="V418" s="98"/>
      <c r="W418" s="97"/>
      <c r="X418" s="97"/>
      <c r="Y418" s="97"/>
      <c r="Z418" s="97"/>
      <c r="AA418" s="97"/>
      <c r="AB418" s="98"/>
      <c r="AC418" s="97"/>
      <c r="AD418" s="97"/>
      <c r="AE418" s="97"/>
      <c r="AF418"/>
    </row>
    <row r="419" spans="2:32" ht="27" hidden="1">
      <c r="B419" s="12">
        <f t="shared" si="76"/>
        <v>45</v>
      </c>
      <c r="C419" s="74" t="str">
        <f t="shared" si="74"/>
        <v/>
      </c>
      <c r="D419" s="76" t="str">
        <f t="shared" si="78"/>
        <v/>
      </c>
      <c r="E419" s="102" t="str">
        <f t="shared" si="78"/>
        <v/>
      </c>
      <c r="F419" s="102" t="str">
        <f t="shared" si="78"/>
        <v/>
      </c>
      <c r="G419" s="103" t="str">
        <f t="shared" si="77"/>
        <v/>
      </c>
      <c r="H419" s="103" t="str">
        <f t="shared" si="77"/>
        <v/>
      </c>
      <c r="I419" s="102" t="str">
        <f t="shared" si="77"/>
        <v/>
      </c>
      <c r="J419" s="102" t="str">
        <f t="shared" si="77"/>
        <v/>
      </c>
      <c r="K419" s="103" t="str">
        <f t="shared" si="77"/>
        <v/>
      </c>
      <c r="L419" s="103" t="str">
        <f t="shared" si="77"/>
        <v/>
      </c>
      <c r="M419" s="99"/>
      <c r="N419" s="100"/>
      <c r="O419" s="97"/>
      <c r="P419" s="97"/>
      <c r="Q419" s="97"/>
      <c r="R419" s="97"/>
      <c r="S419" s="97"/>
      <c r="T419" s="97"/>
      <c r="U419" s="97"/>
      <c r="V419" s="98"/>
      <c r="W419" s="97"/>
      <c r="X419" s="97"/>
      <c r="Y419" s="97"/>
      <c r="Z419" s="97"/>
      <c r="AA419" s="97"/>
      <c r="AB419" s="98"/>
      <c r="AC419" s="97"/>
      <c r="AD419" s="97"/>
      <c r="AE419" s="97"/>
      <c r="AF419"/>
    </row>
    <row r="420" spans="2:32" ht="27" hidden="1">
      <c r="B420" s="12">
        <f t="shared" si="76"/>
        <v>46</v>
      </c>
      <c r="C420" s="74" t="str">
        <f t="shared" si="74"/>
        <v/>
      </c>
      <c r="D420" s="77" t="str">
        <f t="shared" si="78"/>
        <v/>
      </c>
      <c r="E420" s="104" t="str">
        <f t="shared" si="78"/>
        <v/>
      </c>
      <c r="F420" s="104" t="str">
        <f t="shared" si="78"/>
        <v/>
      </c>
      <c r="G420" s="105" t="str">
        <f t="shared" si="77"/>
        <v/>
      </c>
      <c r="H420" s="105" t="str">
        <f t="shared" si="77"/>
        <v/>
      </c>
      <c r="I420" s="104" t="str">
        <f t="shared" si="77"/>
        <v/>
      </c>
      <c r="J420" s="104" t="str">
        <f t="shared" si="77"/>
        <v/>
      </c>
      <c r="K420" s="105" t="str">
        <f t="shared" si="77"/>
        <v/>
      </c>
      <c r="L420" s="105" t="str">
        <f t="shared" si="77"/>
        <v/>
      </c>
      <c r="M420" s="99"/>
      <c r="N420" s="100"/>
      <c r="O420" s="97"/>
      <c r="P420" s="97"/>
      <c r="Q420" s="97"/>
      <c r="R420" s="97"/>
      <c r="S420" s="97"/>
      <c r="T420" s="97"/>
      <c r="U420" s="97"/>
      <c r="V420" s="98"/>
      <c r="W420" s="97"/>
      <c r="X420" s="97"/>
      <c r="Y420" s="97"/>
      <c r="Z420" s="97"/>
      <c r="AA420" s="97"/>
      <c r="AB420" s="98"/>
      <c r="AC420" s="97"/>
      <c r="AD420" s="97"/>
      <c r="AE420" s="97"/>
      <c r="AF420"/>
    </row>
    <row r="421" spans="2:32" ht="27" hidden="1">
      <c r="B421" s="12">
        <f t="shared" si="76"/>
        <v>47</v>
      </c>
      <c r="C421" s="74" t="str">
        <f t="shared" si="74"/>
        <v/>
      </c>
      <c r="D421" s="76" t="str">
        <f t="shared" si="78"/>
        <v/>
      </c>
      <c r="E421" s="102" t="str">
        <f t="shared" si="78"/>
        <v/>
      </c>
      <c r="F421" s="102" t="str">
        <f t="shared" si="78"/>
        <v/>
      </c>
      <c r="G421" s="103" t="str">
        <f t="shared" si="77"/>
        <v/>
      </c>
      <c r="H421" s="103" t="str">
        <f t="shared" si="77"/>
        <v/>
      </c>
      <c r="I421" s="102" t="str">
        <f t="shared" si="77"/>
        <v/>
      </c>
      <c r="J421" s="102" t="str">
        <f t="shared" si="77"/>
        <v/>
      </c>
      <c r="K421" s="103" t="str">
        <f t="shared" si="77"/>
        <v/>
      </c>
      <c r="L421" s="103" t="str">
        <f t="shared" si="77"/>
        <v/>
      </c>
      <c r="M421" s="99"/>
      <c r="N421" s="100"/>
      <c r="O421" s="97"/>
      <c r="P421" s="97"/>
      <c r="Q421" s="97"/>
      <c r="R421" s="97"/>
      <c r="S421" s="97"/>
      <c r="T421" s="97"/>
      <c r="U421" s="97"/>
      <c r="V421" s="98"/>
      <c r="W421" s="97"/>
      <c r="X421" s="97"/>
      <c r="Y421" s="97"/>
      <c r="Z421" s="97"/>
      <c r="AA421" s="97"/>
      <c r="AB421" s="98"/>
      <c r="AC421" s="97"/>
      <c r="AD421" s="97"/>
      <c r="AE421" s="97"/>
      <c r="AF421"/>
    </row>
    <row r="422" spans="2:32" ht="27" hidden="1">
      <c r="B422" s="12">
        <f t="shared" si="76"/>
        <v>48</v>
      </c>
      <c r="C422" s="74" t="str">
        <f t="shared" si="74"/>
        <v/>
      </c>
      <c r="D422" s="77" t="str">
        <f t="shared" si="78"/>
        <v/>
      </c>
      <c r="E422" s="104" t="str">
        <f t="shared" si="78"/>
        <v/>
      </c>
      <c r="F422" s="104" t="str">
        <f t="shared" si="78"/>
        <v/>
      </c>
      <c r="G422" s="105" t="str">
        <f t="shared" si="77"/>
        <v/>
      </c>
      <c r="H422" s="105" t="str">
        <f t="shared" si="77"/>
        <v/>
      </c>
      <c r="I422" s="104" t="str">
        <f t="shared" si="77"/>
        <v/>
      </c>
      <c r="J422" s="104" t="str">
        <f t="shared" si="77"/>
        <v/>
      </c>
      <c r="K422" s="105" t="str">
        <f t="shared" si="77"/>
        <v/>
      </c>
      <c r="L422" s="105" t="str">
        <f t="shared" si="77"/>
        <v/>
      </c>
      <c r="M422" s="99"/>
      <c r="N422" s="100"/>
      <c r="O422" s="97"/>
      <c r="P422" s="97"/>
      <c r="Q422" s="97"/>
      <c r="R422" s="97"/>
      <c r="S422" s="97"/>
      <c r="T422" s="97"/>
      <c r="U422" s="97"/>
      <c r="V422" s="98"/>
      <c r="W422" s="97"/>
      <c r="X422" s="97"/>
      <c r="Y422" s="97"/>
      <c r="Z422" s="97"/>
      <c r="AA422" s="97"/>
      <c r="AB422" s="98"/>
      <c r="AC422" s="97"/>
      <c r="AD422" s="97"/>
      <c r="AE422" s="97"/>
      <c r="AF422"/>
    </row>
    <row r="423" spans="2:32" ht="27" hidden="1">
      <c r="B423" s="12">
        <f t="shared" si="76"/>
        <v>49</v>
      </c>
      <c r="C423" s="74" t="str">
        <f t="shared" si="74"/>
        <v/>
      </c>
      <c r="D423" s="76" t="str">
        <f t="shared" si="78"/>
        <v/>
      </c>
      <c r="E423" s="102" t="str">
        <f t="shared" si="78"/>
        <v/>
      </c>
      <c r="F423" s="102" t="str">
        <f t="shared" si="78"/>
        <v/>
      </c>
      <c r="G423" s="103" t="str">
        <f t="shared" si="77"/>
        <v/>
      </c>
      <c r="H423" s="103" t="str">
        <f t="shared" si="77"/>
        <v/>
      </c>
      <c r="I423" s="102" t="str">
        <f t="shared" si="77"/>
        <v/>
      </c>
      <c r="J423" s="102" t="str">
        <f t="shared" si="77"/>
        <v/>
      </c>
      <c r="K423" s="103" t="str">
        <f t="shared" si="77"/>
        <v/>
      </c>
      <c r="L423" s="103" t="str">
        <f t="shared" si="77"/>
        <v/>
      </c>
      <c r="M423" s="99"/>
      <c r="N423" s="100"/>
      <c r="O423" s="97"/>
      <c r="P423" s="97"/>
      <c r="Q423" s="97"/>
      <c r="R423" s="97"/>
      <c r="S423" s="97"/>
      <c r="T423" s="97"/>
      <c r="U423" s="97"/>
      <c r="V423" s="98"/>
      <c r="W423" s="97"/>
      <c r="X423" s="97"/>
      <c r="Y423" s="97"/>
      <c r="Z423" s="97"/>
      <c r="AA423" s="97"/>
      <c r="AB423" s="98"/>
      <c r="AC423" s="97"/>
      <c r="AD423" s="97"/>
      <c r="AE423" s="97"/>
      <c r="AF423"/>
    </row>
    <row r="424" spans="2:32" ht="27" hidden="1">
      <c r="B424" s="12">
        <f t="shared" si="76"/>
        <v>50</v>
      </c>
      <c r="C424" s="74" t="str">
        <f t="shared" si="74"/>
        <v/>
      </c>
      <c r="D424" s="77" t="str">
        <f t="shared" si="78"/>
        <v/>
      </c>
      <c r="E424" s="104" t="str">
        <f t="shared" si="78"/>
        <v/>
      </c>
      <c r="F424" s="104" t="str">
        <f t="shared" si="78"/>
        <v/>
      </c>
      <c r="G424" s="105" t="str">
        <f t="shared" si="77"/>
        <v/>
      </c>
      <c r="H424" s="105" t="str">
        <f t="shared" si="77"/>
        <v/>
      </c>
      <c r="I424" s="104" t="str">
        <f t="shared" si="77"/>
        <v/>
      </c>
      <c r="J424" s="104" t="str">
        <f t="shared" si="77"/>
        <v/>
      </c>
      <c r="K424" s="105" t="str">
        <f t="shared" si="77"/>
        <v/>
      </c>
      <c r="L424" s="105" t="str">
        <f t="shared" si="77"/>
        <v/>
      </c>
      <c r="M424" s="99"/>
      <c r="N424" s="100"/>
      <c r="O424" s="97"/>
      <c r="P424" s="97"/>
      <c r="Q424" s="97"/>
      <c r="R424" s="97"/>
      <c r="S424" s="97"/>
      <c r="T424" s="97"/>
      <c r="U424" s="97"/>
      <c r="V424" s="98"/>
      <c r="W424" s="97"/>
      <c r="X424" s="97"/>
      <c r="Y424" s="97"/>
      <c r="Z424" s="97"/>
      <c r="AA424" s="97"/>
      <c r="AB424" s="98"/>
      <c r="AC424" s="97"/>
      <c r="AD424" s="97"/>
      <c r="AE424" s="97"/>
      <c r="AF424"/>
    </row>
    <row r="425" spans="2:32" ht="27" hidden="1">
      <c r="B425" s="12">
        <f t="shared" si="76"/>
        <v>51</v>
      </c>
      <c r="C425" s="74" t="str">
        <f t="shared" si="74"/>
        <v/>
      </c>
      <c r="D425" s="76" t="str">
        <f t="shared" si="78"/>
        <v/>
      </c>
      <c r="E425" s="102" t="str">
        <f t="shared" si="78"/>
        <v/>
      </c>
      <c r="F425" s="102" t="str">
        <f t="shared" si="78"/>
        <v/>
      </c>
      <c r="G425" s="103" t="str">
        <f t="shared" si="77"/>
        <v/>
      </c>
      <c r="H425" s="103" t="str">
        <f t="shared" si="77"/>
        <v/>
      </c>
      <c r="I425" s="102" t="str">
        <f t="shared" si="77"/>
        <v/>
      </c>
      <c r="J425" s="102" t="str">
        <f t="shared" si="77"/>
        <v/>
      </c>
      <c r="K425" s="103" t="str">
        <f t="shared" si="77"/>
        <v/>
      </c>
      <c r="L425" s="103" t="str">
        <f t="shared" si="77"/>
        <v/>
      </c>
      <c r="M425" s="99"/>
      <c r="N425" s="100"/>
      <c r="O425" s="97"/>
      <c r="P425" s="97"/>
      <c r="Q425" s="97"/>
      <c r="R425" s="97"/>
      <c r="S425" s="97"/>
      <c r="T425" s="97"/>
      <c r="U425" s="97"/>
      <c r="V425" s="98"/>
      <c r="W425" s="97"/>
      <c r="X425" s="97"/>
      <c r="Y425" s="97"/>
      <c r="Z425" s="97"/>
      <c r="AA425" s="97"/>
      <c r="AB425" s="98"/>
      <c r="AC425" s="97"/>
      <c r="AD425" s="97"/>
      <c r="AE425" s="97"/>
      <c r="AF425"/>
    </row>
    <row r="426" spans="2:32" ht="27" hidden="1">
      <c r="B426" s="12">
        <f t="shared" si="76"/>
        <v>52</v>
      </c>
      <c r="C426" s="74" t="str">
        <f t="shared" si="74"/>
        <v/>
      </c>
      <c r="D426" s="77" t="str">
        <f t="shared" si="78"/>
        <v/>
      </c>
      <c r="E426" s="104" t="str">
        <f t="shared" si="78"/>
        <v/>
      </c>
      <c r="F426" s="104" t="str">
        <f t="shared" si="78"/>
        <v/>
      </c>
      <c r="G426" s="105" t="str">
        <f t="shared" si="77"/>
        <v/>
      </c>
      <c r="H426" s="105" t="str">
        <f t="shared" si="77"/>
        <v/>
      </c>
      <c r="I426" s="104" t="str">
        <f t="shared" si="77"/>
        <v/>
      </c>
      <c r="J426" s="104" t="str">
        <f t="shared" si="77"/>
        <v/>
      </c>
      <c r="K426" s="105" t="str">
        <f t="shared" si="77"/>
        <v/>
      </c>
      <c r="L426" s="105" t="str">
        <f t="shared" si="77"/>
        <v/>
      </c>
      <c r="M426" s="99"/>
      <c r="N426" s="100"/>
      <c r="O426" s="97"/>
      <c r="P426" s="97"/>
      <c r="Q426" s="97"/>
      <c r="R426" s="97"/>
      <c r="S426" s="97"/>
      <c r="T426" s="97"/>
      <c r="U426" s="97"/>
      <c r="V426" s="98"/>
      <c r="W426" s="97"/>
      <c r="X426" s="97"/>
      <c r="Y426" s="97"/>
      <c r="Z426" s="97"/>
      <c r="AA426" s="97"/>
      <c r="AB426" s="98"/>
      <c r="AC426" s="97"/>
      <c r="AD426" s="97"/>
      <c r="AE426" s="97"/>
      <c r="AF426"/>
    </row>
    <row r="427" spans="2:32" ht="27" hidden="1">
      <c r="B427" s="12">
        <f t="shared" si="76"/>
        <v>53</v>
      </c>
      <c r="C427" s="74" t="str">
        <f t="shared" si="74"/>
        <v/>
      </c>
      <c r="D427" s="76" t="str">
        <f t="shared" si="78"/>
        <v/>
      </c>
      <c r="E427" s="102" t="str">
        <f t="shared" si="78"/>
        <v/>
      </c>
      <c r="F427" s="102" t="str">
        <f t="shared" si="78"/>
        <v/>
      </c>
      <c r="G427" s="103" t="str">
        <f t="shared" si="77"/>
        <v/>
      </c>
      <c r="H427" s="103" t="str">
        <f t="shared" si="77"/>
        <v/>
      </c>
      <c r="I427" s="102" t="str">
        <f t="shared" si="77"/>
        <v/>
      </c>
      <c r="J427" s="102" t="str">
        <f t="shared" si="77"/>
        <v/>
      </c>
      <c r="K427" s="103" t="str">
        <f t="shared" si="77"/>
        <v/>
      </c>
      <c r="L427" s="103" t="str">
        <f t="shared" si="77"/>
        <v/>
      </c>
      <c r="M427" s="99"/>
      <c r="N427" s="100"/>
      <c r="O427" s="97"/>
      <c r="P427" s="97"/>
      <c r="Q427" s="97"/>
      <c r="R427" s="97"/>
      <c r="S427" s="97"/>
      <c r="T427" s="97"/>
      <c r="U427" s="97"/>
      <c r="V427" s="98"/>
      <c r="W427" s="97"/>
      <c r="X427" s="97"/>
      <c r="Y427" s="97"/>
      <c r="Z427" s="97"/>
      <c r="AA427" s="97"/>
      <c r="AB427" s="98"/>
      <c r="AC427" s="97"/>
      <c r="AD427" s="97"/>
      <c r="AE427" s="97"/>
      <c r="AF427"/>
    </row>
    <row r="428" spans="2:32" ht="27" hidden="1">
      <c r="B428" s="12">
        <f t="shared" si="76"/>
        <v>54</v>
      </c>
      <c r="C428" s="74" t="str">
        <f t="shared" si="74"/>
        <v/>
      </c>
      <c r="D428" s="77" t="str">
        <f t="shared" si="78"/>
        <v/>
      </c>
      <c r="E428" s="104" t="str">
        <f t="shared" si="78"/>
        <v/>
      </c>
      <c r="F428" s="104" t="str">
        <f t="shared" si="78"/>
        <v/>
      </c>
      <c r="G428" s="105" t="str">
        <f t="shared" si="77"/>
        <v/>
      </c>
      <c r="H428" s="105" t="str">
        <f t="shared" si="77"/>
        <v/>
      </c>
      <c r="I428" s="104" t="str">
        <f t="shared" si="77"/>
        <v/>
      </c>
      <c r="J428" s="104" t="str">
        <f t="shared" si="77"/>
        <v/>
      </c>
      <c r="K428" s="105" t="str">
        <f t="shared" si="77"/>
        <v/>
      </c>
      <c r="L428" s="105" t="str">
        <f t="shared" si="77"/>
        <v/>
      </c>
      <c r="M428" s="99"/>
      <c r="N428" s="100"/>
      <c r="O428" s="97"/>
      <c r="P428" s="97"/>
      <c r="Q428" s="97"/>
      <c r="R428" s="97"/>
      <c r="S428" s="97"/>
      <c r="T428" s="97"/>
      <c r="U428" s="97"/>
      <c r="V428" s="98"/>
      <c r="W428" s="97"/>
      <c r="X428" s="97"/>
      <c r="Y428" s="97"/>
      <c r="Z428" s="97"/>
      <c r="AA428" s="97"/>
      <c r="AB428" s="98"/>
      <c r="AC428" s="97"/>
      <c r="AD428" s="97"/>
      <c r="AE428" s="97"/>
      <c r="AF428"/>
    </row>
    <row r="429" spans="2:32" ht="27" hidden="1">
      <c r="B429" s="12">
        <f t="shared" si="76"/>
        <v>55</v>
      </c>
      <c r="C429" s="74" t="str">
        <f t="shared" si="74"/>
        <v/>
      </c>
      <c r="D429" s="76" t="str">
        <f t="shared" si="78"/>
        <v/>
      </c>
      <c r="E429" s="102" t="str">
        <f t="shared" si="78"/>
        <v/>
      </c>
      <c r="F429" s="102" t="str">
        <f t="shared" si="78"/>
        <v/>
      </c>
      <c r="G429" s="103" t="str">
        <f t="shared" si="77"/>
        <v/>
      </c>
      <c r="H429" s="103" t="str">
        <f t="shared" si="77"/>
        <v/>
      </c>
      <c r="I429" s="102" t="str">
        <f t="shared" si="77"/>
        <v/>
      </c>
      <c r="J429" s="102" t="str">
        <f t="shared" si="77"/>
        <v/>
      </c>
      <c r="K429" s="103" t="str">
        <f t="shared" si="77"/>
        <v/>
      </c>
      <c r="L429" s="103" t="str">
        <f t="shared" si="77"/>
        <v/>
      </c>
      <c r="M429" s="99"/>
      <c r="N429" s="100"/>
      <c r="O429" s="97"/>
      <c r="P429" s="97"/>
      <c r="Q429" s="97"/>
      <c r="R429" s="97"/>
      <c r="S429" s="97"/>
      <c r="T429" s="97"/>
      <c r="U429" s="97"/>
      <c r="V429" s="98"/>
      <c r="W429" s="97"/>
      <c r="X429" s="97"/>
      <c r="Y429" s="97"/>
      <c r="Z429" s="97"/>
      <c r="AA429" s="97"/>
      <c r="AB429" s="98"/>
      <c r="AC429" s="97"/>
      <c r="AD429" s="97"/>
      <c r="AE429" s="97"/>
      <c r="AF429"/>
    </row>
    <row r="430" spans="2:32" ht="27" hidden="1">
      <c r="B430" s="12">
        <f t="shared" si="76"/>
        <v>56</v>
      </c>
      <c r="C430" s="74" t="str">
        <f t="shared" si="74"/>
        <v/>
      </c>
      <c r="D430" s="77" t="str">
        <f t="shared" si="78"/>
        <v/>
      </c>
      <c r="E430" s="104" t="str">
        <f t="shared" si="78"/>
        <v/>
      </c>
      <c r="F430" s="104" t="str">
        <f t="shared" si="78"/>
        <v/>
      </c>
      <c r="G430" s="105" t="str">
        <f t="shared" si="77"/>
        <v/>
      </c>
      <c r="H430" s="105" t="str">
        <f t="shared" si="77"/>
        <v/>
      </c>
      <c r="I430" s="104" t="str">
        <f t="shared" si="77"/>
        <v/>
      </c>
      <c r="J430" s="104" t="str">
        <f t="shared" si="77"/>
        <v/>
      </c>
      <c r="K430" s="105" t="str">
        <f t="shared" si="77"/>
        <v/>
      </c>
      <c r="L430" s="105" t="str">
        <f t="shared" si="77"/>
        <v/>
      </c>
      <c r="M430" s="99"/>
      <c r="N430" s="100"/>
      <c r="O430" s="97"/>
      <c r="P430" s="97"/>
      <c r="Q430" s="97"/>
      <c r="R430" s="97"/>
      <c r="S430" s="97"/>
      <c r="T430" s="97"/>
      <c r="U430" s="97"/>
      <c r="V430" s="98"/>
      <c r="W430" s="97"/>
      <c r="X430" s="97"/>
      <c r="Y430" s="97"/>
      <c r="Z430" s="97"/>
      <c r="AA430" s="97"/>
      <c r="AB430" s="98"/>
      <c r="AC430" s="97"/>
      <c r="AD430" s="97"/>
      <c r="AE430" s="97"/>
      <c r="AF430"/>
    </row>
    <row r="431" spans="2:32" ht="27" hidden="1">
      <c r="B431" s="12">
        <f t="shared" si="76"/>
        <v>57</v>
      </c>
      <c r="C431" s="74" t="str">
        <f t="shared" si="74"/>
        <v/>
      </c>
      <c r="D431" s="76" t="str">
        <f t="shared" si="78"/>
        <v/>
      </c>
      <c r="E431" s="102" t="str">
        <f t="shared" si="78"/>
        <v/>
      </c>
      <c r="F431" s="102" t="str">
        <f t="shared" si="78"/>
        <v/>
      </c>
      <c r="G431" s="103" t="str">
        <f t="shared" si="77"/>
        <v/>
      </c>
      <c r="H431" s="103" t="str">
        <f t="shared" si="77"/>
        <v/>
      </c>
      <c r="I431" s="102" t="str">
        <f t="shared" si="77"/>
        <v/>
      </c>
      <c r="J431" s="102" t="str">
        <f t="shared" si="77"/>
        <v/>
      </c>
      <c r="K431" s="103" t="str">
        <f t="shared" si="77"/>
        <v/>
      </c>
      <c r="L431" s="103" t="str">
        <f t="shared" si="77"/>
        <v/>
      </c>
      <c r="M431" s="99"/>
      <c r="N431" s="100"/>
      <c r="O431" s="97"/>
      <c r="P431" s="97"/>
      <c r="Q431" s="97"/>
      <c r="R431" s="97"/>
      <c r="S431" s="97"/>
      <c r="T431" s="97"/>
      <c r="U431" s="97"/>
      <c r="V431" s="98"/>
      <c r="W431" s="97"/>
      <c r="X431" s="97"/>
      <c r="Y431" s="97"/>
      <c r="Z431" s="97"/>
      <c r="AA431" s="97"/>
      <c r="AB431" s="98"/>
      <c r="AC431" s="97"/>
      <c r="AD431" s="97"/>
      <c r="AE431" s="97"/>
      <c r="AF431"/>
    </row>
    <row r="432" spans="2:32" ht="27" hidden="1">
      <c r="B432" s="12">
        <f t="shared" si="76"/>
        <v>58</v>
      </c>
      <c r="C432" s="74" t="str">
        <f t="shared" si="74"/>
        <v/>
      </c>
      <c r="D432" s="77" t="str">
        <f t="shared" si="78"/>
        <v/>
      </c>
      <c r="E432" s="104" t="str">
        <f t="shared" si="78"/>
        <v/>
      </c>
      <c r="F432" s="104" t="str">
        <f t="shared" si="78"/>
        <v/>
      </c>
      <c r="G432" s="105" t="str">
        <f t="shared" si="77"/>
        <v/>
      </c>
      <c r="H432" s="105" t="str">
        <f t="shared" si="77"/>
        <v/>
      </c>
      <c r="I432" s="104" t="str">
        <f t="shared" si="77"/>
        <v/>
      </c>
      <c r="J432" s="104" t="str">
        <f t="shared" si="77"/>
        <v/>
      </c>
      <c r="K432" s="105" t="str">
        <f t="shared" si="77"/>
        <v/>
      </c>
      <c r="L432" s="105" t="str">
        <f t="shared" si="77"/>
        <v/>
      </c>
      <c r="M432" s="99"/>
      <c r="N432" s="100"/>
      <c r="O432" s="97"/>
      <c r="P432" s="97"/>
      <c r="Q432" s="97"/>
      <c r="R432" s="97"/>
      <c r="S432" s="97"/>
      <c r="T432" s="97"/>
      <c r="U432" s="97"/>
      <c r="V432" s="98"/>
      <c r="W432" s="97"/>
      <c r="X432" s="97"/>
      <c r="Y432" s="97"/>
      <c r="Z432" s="97"/>
      <c r="AA432" s="97"/>
      <c r="AB432" s="98"/>
      <c r="AC432" s="97"/>
      <c r="AD432" s="97"/>
      <c r="AE432" s="97"/>
      <c r="AF432"/>
    </row>
    <row r="433" spans="2:32" ht="27" hidden="1">
      <c r="B433" s="12">
        <f t="shared" si="76"/>
        <v>59</v>
      </c>
      <c r="C433" s="74" t="str">
        <f t="shared" si="74"/>
        <v/>
      </c>
      <c r="D433" s="76" t="str">
        <f t="shared" si="78"/>
        <v/>
      </c>
      <c r="E433" s="102" t="str">
        <f t="shared" si="78"/>
        <v/>
      </c>
      <c r="F433" s="102" t="str">
        <f t="shared" si="78"/>
        <v/>
      </c>
      <c r="G433" s="103" t="str">
        <f t="shared" si="77"/>
        <v/>
      </c>
      <c r="H433" s="103" t="str">
        <f t="shared" si="77"/>
        <v/>
      </c>
      <c r="I433" s="102" t="str">
        <f t="shared" si="77"/>
        <v/>
      </c>
      <c r="J433" s="102" t="str">
        <f t="shared" si="77"/>
        <v/>
      </c>
      <c r="K433" s="103" t="str">
        <f t="shared" si="77"/>
        <v/>
      </c>
      <c r="L433" s="103" t="str">
        <f t="shared" si="77"/>
        <v/>
      </c>
      <c r="M433" s="99"/>
      <c r="N433" s="100"/>
      <c r="O433" s="97"/>
      <c r="P433" s="97"/>
      <c r="Q433" s="97"/>
      <c r="R433" s="97"/>
      <c r="S433" s="97"/>
      <c r="T433" s="97"/>
      <c r="U433" s="97"/>
      <c r="V433" s="98"/>
      <c r="W433" s="97"/>
      <c r="X433" s="97"/>
      <c r="Y433" s="97"/>
      <c r="Z433" s="97"/>
      <c r="AA433" s="97"/>
      <c r="AB433" s="98"/>
      <c r="AC433" s="97"/>
      <c r="AD433" s="97"/>
      <c r="AE433" s="97"/>
      <c r="AF433"/>
    </row>
    <row r="434" spans="2:32" ht="27" hidden="1">
      <c r="B434" s="12">
        <f t="shared" si="76"/>
        <v>60</v>
      </c>
      <c r="C434" s="74" t="str">
        <f t="shared" si="74"/>
        <v/>
      </c>
      <c r="D434" s="77" t="str">
        <f t="shared" si="78"/>
        <v/>
      </c>
      <c r="E434" s="104" t="str">
        <f t="shared" si="78"/>
        <v/>
      </c>
      <c r="F434" s="104" t="str">
        <f t="shared" si="78"/>
        <v/>
      </c>
      <c r="G434" s="105" t="str">
        <f t="shared" si="77"/>
        <v/>
      </c>
      <c r="H434" s="105" t="str">
        <f t="shared" si="77"/>
        <v/>
      </c>
      <c r="I434" s="104" t="str">
        <f t="shared" si="77"/>
        <v/>
      </c>
      <c r="J434" s="104" t="str">
        <f t="shared" si="77"/>
        <v/>
      </c>
      <c r="K434" s="105" t="str">
        <f t="shared" si="77"/>
        <v/>
      </c>
      <c r="L434" s="105" t="str">
        <f t="shared" si="77"/>
        <v/>
      </c>
      <c r="M434" s="99"/>
      <c r="N434" s="100"/>
      <c r="O434" s="97"/>
      <c r="P434" s="97"/>
      <c r="Q434" s="97"/>
      <c r="R434" s="97"/>
      <c r="S434" s="97"/>
      <c r="T434" s="97"/>
      <c r="U434" s="97"/>
      <c r="V434" s="98"/>
      <c r="W434" s="97"/>
      <c r="X434" s="97"/>
      <c r="Y434" s="97"/>
      <c r="Z434" s="97"/>
      <c r="AA434" s="97"/>
      <c r="AB434" s="98"/>
      <c r="AC434" s="97"/>
      <c r="AD434" s="97"/>
      <c r="AE434" s="97"/>
      <c r="AF434"/>
    </row>
    <row r="435" spans="2:32" ht="27" hidden="1">
      <c r="B435" s="12">
        <f t="shared" si="76"/>
        <v>61</v>
      </c>
      <c r="C435" s="74" t="str">
        <f t="shared" si="74"/>
        <v/>
      </c>
      <c r="D435" s="76" t="str">
        <f t="shared" si="78"/>
        <v/>
      </c>
      <c r="E435" s="102" t="str">
        <f t="shared" si="78"/>
        <v/>
      </c>
      <c r="F435" s="102" t="str">
        <f t="shared" si="78"/>
        <v/>
      </c>
      <c r="G435" s="103" t="str">
        <f t="shared" si="78"/>
        <v/>
      </c>
      <c r="H435" s="103" t="str">
        <f t="shared" si="78"/>
        <v/>
      </c>
      <c r="I435" s="102" t="str">
        <f t="shared" si="78"/>
        <v/>
      </c>
      <c r="J435" s="102" t="str">
        <f t="shared" si="78"/>
        <v/>
      </c>
      <c r="K435" s="103" t="str">
        <f t="shared" si="78"/>
        <v/>
      </c>
      <c r="L435" s="103" t="str">
        <f t="shared" si="78"/>
        <v/>
      </c>
      <c r="M435" s="99"/>
      <c r="N435" s="100"/>
      <c r="O435" s="97"/>
      <c r="P435" s="97"/>
      <c r="Q435" s="97"/>
      <c r="R435" s="97"/>
      <c r="S435" s="97"/>
      <c r="T435" s="97"/>
      <c r="U435" s="97"/>
      <c r="V435" s="98"/>
      <c r="W435" s="97"/>
      <c r="X435" s="97"/>
      <c r="Y435" s="97"/>
      <c r="Z435" s="97"/>
      <c r="AA435" s="97"/>
      <c r="AB435" s="98"/>
      <c r="AC435" s="97"/>
      <c r="AD435" s="97"/>
      <c r="AE435" s="97"/>
      <c r="AF435"/>
    </row>
    <row r="436" spans="2:32" ht="27" hidden="1">
      <c r="B436" s="12">
        <f t="shared" si="76"/>
        <v>62</v>
      </c>
      <c r="C436" s="74" t="str">
        <f t="shared" si="74"/>
        <v/>
      </c>
      <c r="D436" s="77" t="str">
        <f t="shared" ref="D436:L464" si="79">IF(N64="","",N64)</f>
        <v/>
      </c>
      <c r="E436" s="104" t="str">
        <f t="shared" si="79"/>
        <v/>
      </c>
      <c r="F436" s="104" t="str">
        <f t="shared" si="79"/>
        <v/>
      </c>
      <c r="G436" s="105" t="str">
        <f t="shared" si="79"/>
        <v/>
      </c>
      <c r="H436" s="105" t="str">
        <f t="shared" si="79"/>
        <v/>
      </c>
      <c r="I436" s="104" t="str">
        <f t="shared" si="79"/>
        <v/>
      </c>
      <c r="J436" s="104" t="str">
        <f t="shared" si="79"/>
        <v/>
      </c>
      <c r="K436" s="105" t="str">
        <f t="shared" si="79"/>
        <v/>
      </c>
      <c r="L436" s="105" t="str">
        <f t="shared" si="79"/>
        <v/>
      </c>
      <c r="M436" s="99"/>
      <c r="N436" s="100"/>
      <c r="O436" s="97"/>
      <c r="P436" s="97"/>
      <c r="Q436" s="97"/>
      <c r="R436" s="97"/>
      <c r="S436" s="97"/>
      <c r="T436" s="97"/>
      <c r="U436" s="97"/>
      <c r="V436" s="98"/>
      <c r="W436" s="97"/>
      <c r="X436" s="97"/>
      <c r="Y436" s="97"/>
      <c r="Z436" s="97"/>
      <c r="AA436" s="97"/>
      <c r="AB436" s="98"/>
      <c r="AC436" s="97"/>
      <c r="AD436" s="97"/>
      <c r="AE436" s="97"/>
      <c r="AF436"/>
    </row>
    <row r="437" spans="2:32" ht="27" hidden="1">
      <c r="B437" s="12">
        <f t="shared" si="76"/>
        <v>63</v>
      </c>
      <c r="C437" s="74" t="str">
        <f t="shared" si="74"/>
        <v/>
      </c>
      <c r="D437" s="76" t="str">
        <f t="shared" si="79"/>
        <v/>
      </c>
      <c r="E437" s="102" t="str">
        <f t="shared" si="79"/>
        <v/>
      </c>
      <c r="F437" s="102" t="str">
        <f t="shared" si="79"/>
        <v/>
      </c>
      <c r="G437" s="103" t="str">
        <f t="shared" si="79"/>
        <v/>
      </c>
      <c r="H437" s="103" t="str">
        <f t="shared" si="79"/>
        <v/>
      </c>
      <c r="I437" s="102" t="str">
        <f t="shared" si="79"/>
        <v/>
      </c>
      <c r="J437" s="102" t="str">
        <f t="shared" si="79"/>
        <v/>
      </c>
      <c r="K437" s="103" t="str">
        <f t="shared" si="79"/>
        <v/>
      </c>
      <c r="L437" s="103" t="str">
        <f t="shared" si="79"/>
        <v/>
      </c>
      <c r="M437" s="99"/>
      <c r="N437" s="100"/>
      <c r="O437" s="97"/>
      <c r="P437" s="97"/>
      <c r="Q437" s="97"/>
      <c r="R437" s="97"/>
      <c r="S437" s="97"/>
      <c r="T437" s="97"/>
      <c r="U437" s="97"/>
      <c r="V437" s="98"/>
      <c r="W437" s="97"/>
      <c r="X437" s="97"/>
      <c r="Y437" s="97"/>
      <c r="Z437" s="97"/>
      <c r="AA437" s="97"/>
      <c r="AB437" s="98"/>
      <c r="AC437" s="97"/>
      <c r="AD437" s="97"/>
      <c r="AE437" s="97"/>
      <c r="AF437"/>
    </row>
    <row r="438" spans="2:32" ht="27" hidden="1">
      <c r="B438" s="12">
        <f t="shared" si="76"/>
        <v>64</v>
      </c>
      <c r="C438" s="74" t="str">
        <f t="shared" si="74"/>
        <v/>
      </c>
      <c r="D438" s="77" t="str">
        <f t="shared" si="79"/>
        <v/>
      </c>
      <c r="E438" s="104" t="str">
        <f t="shared" si="79"/>
        <v/>
      </c>
      <c r="F438" s="104" t="str">
        <f t="shared" si="79"/>
        <v/>
      </c>
      <c r="G438" s="105" t="str">
        <f t="shared" si="79"/>
        <v/>
      </c>
      <c r="H438" s="105" t="str">
        <f t="shared" si="79"/>
        <v/>
      </c>
      <c r="I438" s="104" t="str">
        <f t="shared" si="79"/>
        <v/>
      </c>
      <c r="J438" s="104" t="str">
        <f t="shared" si="79"/>
        <v/>
      </c>
      <c r="K438" s="105" t="str">
        <f t="shared" si="79"/>
        <v/>
      </c>
      <c r="L438" s="105" t="str">
        <f t="shared" si="79"/>
        <v/>
      </c>
      <c r="M438" s="99"/>
      <c r="N438" s="100"/>
      <c r="O438" s="97"/>
      <c r="P438" s="97"/>
      <c r="Q438" s="97"/>
      <c r="R438" s="97"/>
      <c r="S438" s="97"/>
      <c r="T438" s="97"/>
      <c r="U438" s="97"/>
      <c r="V438" s="98"/>
      <c r="W438" s="97"/>
      <c r="X438" s="97"/>
      <c r="Y438" s="97"/>
      <c r="Z438" s="97"/>
      <c r="AA438" s="97"/>
      <c r="AB438" s="98"/>
      <c r="AC438" s="97"/>
      <c r="AD438" s="97"/>
      <c r="AE438" s="97"/>
      <c r="AF438"/>
    </row>
    <row r="439" spans="2:32" ht="27" hidden="1">
      <c r="B439" s="12">
        <f t="shared" si="76"/>
        <v>65</v>
      </c>
      <c r="C439" s="74" t="str">
        <f t="shared" ref="C439:C475" si="80">IF((E439&amp;D439)="","",_xlfn.CONCAT("/* ",B439," */","        ","""",D439,"""",","))</f>
        <v/>
      </c>
      <c r="D439" s="76" t="str">
        <f t="shared" si="79"/>
        <v/>
      </c>
      <c r="E439" s="102" t="str">
        <f t="shared" si="79"/>
        <v/>
      </c>
      <c r="F439" s="102" t="str">
        <f t="shared" si="79"/>
        <v/>
      </c>
      <c r="G439" s="103" t="str">
        <f t="shared" si="79"/>
        <v/>
      </c>
      <c r="H439" s="103" t="str">
        <f t="shared" si="79"/>
        <v/>
      </c>
      <c r="I439" s="102" t="str">
        <f t="shared" si="79"/>
        <v/>
      </c>
      <c r="J439" s="102" t="str">
        <f t="shared" si="79"/>
        <v/>
      </c>
      <c r="K439" s="103" t="str">
        <f t="shared" si="79"/>
        <v/>
      </c>
      <c r="L439" s="103" t="str">
        <f t="shared" si="79"/>
        <v/>
      </c>
      <c r="M439" s="99"/>
      <c r="N439" s="100"/>
      <c r="O439" s="97"/>
      <c r="P439" s="97"/>
      <c r="Q439" s="97"/>
      <c r="R439" s="97"/>
      <c r="S439" s="97"/>
      <c r="T439" s="97"/>
      <c r="U439" s="97"/>
      <c r="V439" s="98"/>
      <c r="W439" s="97"/>
      <c r="X439" s="97"/>
      <c r="Y439" s="97"/>
      <c r="Z439" s="97"/>
      <c r="AA439" s="97"/>
      <c r="AB439" s="98"/>
      <c r="AC439" s="97"/>
      <c r="AD439" s="97"/>
      <c r="AE439" s="97"/>
      <c r="AF439"/>
    </row>
    <row r="440" spans="2:32" ht="27" hidden="1">
      <c r="B440" s="12">
        <f t="shared" si="76"/>
        <v>66</v>
      </c>
      <c r="C440" s="74" t="str">
        <f t="shared" si="80"/>
        <v/>
      </c>
      <c r="D440" s="77" t="str">
        <f t="shared" si="79"/>
        <v/>
      </c>
      <c r="E440" s="104" t="str">
        <f t="shared" si="79"/>
        <v/>
      </c>
      <c r="F440" s="104" t="str">
        <f t="shared" si="79"/>
        <v/>
      </c>
      <c r="G440" s="105" t="str">
        <f t="shared" si="79"/>
        <v/>
      </c>
      <c r="H440" s="105" t="str">
        <f t="shared" si="79"/>
        <v/>
      </c>
      <c r="I440" s="104" t="str">
        <f t="shared" si="79"/>
        <v/>
      </c>
      <c r="J440" s="104" t="str">
        <f t="shared" si="79"/>
        <v/>
      </c>
      <c r="K440" s="105" t="str">
        <f t="shared" si="79"/>
        <v/>
      </c>
      <c r="L440" s="105" t="str">
        <f t="shared" si="79"/>
        <v/>
      </c>
      <c r="M440" s="99"/>
      <c r="N440" s="100"/>
      <c r="O440" s="97"/>
      <c r="P440" s="97"/>
      <c r="Q440" s="97"/>
      <c r="R440" s="97"/>
      <c r="S440" s="97"/>
      <c r="T440" s="97"/>
      <c r="U440" s="97"/>
      <c r="V440" s="98"/>
      <c r="W440" s="97"/>
      <c r="X440" s="97"/>
      <c r="Y440" s="97"/>
      <c r="Z440" s="97"/>
      <c r="AA440" s="97"/>
      <c r="AB440" s="98"/>
      <c r="AC440" s="97"/>
      <c r="AD440" s="97"/>
      <c r="AE440" s="97"/>
      <c r="AF440"/>
    </row>
    <row r="441" spans="2:32" ht="27" hidden="1">
      <c r="B441" s="12">
        <f t="shared" ref="B441:B475" si="81">+B440+1</f>
        <v>67</v>
      </c>
      <c r="C441" s="74" t="str">
        <f t="shared" si="80"/>
        <v/>
      </c>
      <c r="D441" s="76" t="str">
        <f t="shared" si="79"/>
        <v/>
      </c>
      <c r="E441" s="102" t="str">
        <f t="shared" si="79"/>
        <v/>
      </c>
      <c r="F441" s="102" t="str">
        <f t="shared" si="79"/>
        <v/>
      </c>
      <c r="G441" s="103" t="str">
        <f t="shared" si="79"/>
        <v/>
      </c>
      <c r="H441" s="103" t="str">
        <f t="shared" si="79"/>
        <v/>
      </c>
      <c r="I441" s="102" t="str">
        <f t="shared" si="79"/>
        <v/>
      </c>
      <c r="J441" s="102" t="str">
        <f t="shared" si="79"/>
        <v/>
      </c>
      <c r="K441" s="103" t="str">
        <f t="shared" si="79"/>
        <v/>
      </c>
      <c r="L441" s="103" t="str">
        <f t="shared" si="79"/>
        <v/>
      </c>
      <c r="M441" s="99"/>
      <c r="N441" s="100"/>
      <c r="O441" s="97"/>
      <c r="P441" s="97"/>
      <c r="Q441" s="97"/>
      <c r="R441" s="97"/>
      <c r="S441" s="97"/>
      <c r="T441" s="97"/>
      <c r="U441" s="97"/>
      <c r="V441" s="98"/>
      <c r="W441" s="97"/>
      <c r="X441" s="97"/>
      <c r="Y441" s="97"/>
      <c r="Z441" s="97"/>
      <c r="AA441" s="97"/>
      <c r="AB441" s="98"/>
      <c r="AC441" s="97"/>
      <c r="AD441" s="97"/>
      <c r="AE441" s="97"/>
      <c r="AF441"/>
    </row>
    <row r="442" spans="2:32" ht="27" hidden="1">
      <c r="B442" s="12">
        <f t="shared" si="81"/>
        <v>68</v>
      </c>
      <c r="C442" s="74" t="str">
        <f t="shared" si="80"/>
        <v/>
      </c>
      <c r="D442" s="77" t="str">
        <f t="shared" si="79"/>
        <v/>
      </c>
      <c r="E442" s="104" t="str">
        <f t="shared" si="79"/>
        <v/>
      </c>
      <c r="F442" s="104" t="str">
        <f t="shared" si="79"/>
        <v/>
      </c>
      <c r="G442" s="105" t="str">
        <f t="shared" si="79"/>
        <v/>
      </c>
      <c r="H442" s="105" t="str">
        <f t="shared" si="79"/>
        <v/>
      </c>
      <c r="I442" s="104" t="str">
        <f t="shared" si="79"/>
        <v/>
      </c>
      <c r="J442" s="104" t="str">
        <f t="shared" si="79"/>
        <v/>
      </c>
      <c r="K442" s="105" t="str">
        <f t="shared" si="79"/>
        <v/>
      </c>
      <c r="L442" s="105" t="str">
        <f t="shared" si="79"/>
        <v/>
      </c>
      <c r="M442" s="99"/>
      <c r="N442" s="100"/>
      <c r="O442" s="97"/>
      <c r="P442" s="97"/>
      <c r="Q442" s="97"/>
      <c r="R442" s="97"/>
      <c r="S442" s="97"/>
      <c r="T442" s="97"/>
      <c r="U442" s="97"/>
      <c r="V442" s="98"/>
      <c r="W442" s="97"/>
      <c r="X442" s="97"/>
      <c r="Y442" s="97"/>
      <c r="Z442" s="97"/>
      <c r="AA442" s="97"/>
      <c r="AB442" s="98"/>
      <c r="AC442" s="97"/>
      <c r="AD442" s="97"/>
      <c r="AE442" s="97"/>
      <c r="AF442"/>
    </row>
    <row r="443" spans="2:32" ht="27" hidden="1">
      <c r="B443" s="12">
        <f t="shared" si="81"/>
        <v>69</v>
      </c>
      <c r="C443" s="74" t="str">
        <f t="shared" si="80"/>
        <v/>
      </c>
      <c r="D443" s="76" t="str">
        <f t="shared" si="79"/>
        <v/>
      </c>
      <c r="E443" s="102" t="str">
        <f t="shared" si="79"/>
        <v/>
      </c>
      <c r="F443" s="102" t="str">
        <f t="shared" si="79"/>
        <v/>
      </c>
      <c r="G443" s="103" t="str">
        <f t="shared" si="79"/>
        <v/>
      </c>
      <c r="H443" s="103" t="str">
        <f t="shared" si="79"/>
        <v/>
      </c>
      <c r="I443" s="102" t="str">
        <f t="shared" si="79"/>
        <v/>
      </c>
      <c r="J443" s="102" t="str">
        <f t="shared" si="79"/>
        <v/>
      </c>
      <c r="K443" s="103" t="str">
        <f t="shared" si="79"/>
        <v/>
      </c>
      <c r="L443" s="103" t="str">
        <f t="shared" si="79"/>
        <v/>
      </c>
      <c r="M443" s="99"/>
      <c r="N443" s="100"/>
      <c r="O443" s="97"/>
      <c r="P443" s="97"/>
      <c r="Q443" s="97"/>
      <c r="R443" s="97"/>
      <c r="S443" s="97"/>
      <c r="T443" s="97"/>
      <c r="U443" s="97"/>
      <c r="V443" s="98"/>
      <c r="W443" s="97"/>
      <c r="X443" s="97"/>
      <c r="Y443" s="97"/>
      <c r="Z443" s="97"/>
      <c r="AA443" s="97"/>
      <c r="AB443" s="98"/>
      <c r="AC443" s="97"/>
      <c r="AD443" s="97"/>
      <c r="AE443" s="97"/>
      <c r="AF443"/>
    </row>
    <row r="444" spans="2:32" ht="27" hidden="1">
      <c r="B444" s="12">
        <f t="shared" si="81"/>
        <v>70</v>
      </c>
      <c r="C444" s="74" t="str">
        <f t="shared" si="80"/>
        <v/>
      </c>
      <c r="D444" s="77" t="str">
        <f t="shared" si="79"/>
        <v/>
      </c>
      <c r="E444" s="104" t="str">
        <f t="shared" si="79"/>
        <v/>
      </c>
      <c r="F444" s="104" t="str">
        <f t="shared" si="79"/>
        <v/>
      </c>
      <c r="G444" s="105" t="str">
        <f t="shared" si="79"/>
        <v/>
      </c>
      <c r="H444" s="105" t="str">
        <f t="shared" si="79"/>
        <v/>
      </c>
      <c r="I444" s="104" t="str">
        <f t="shared" si="79"/>
        <v/>
      </c>
      <c r="J444" s="104" t="str">
        <f t="shared" si="79"/>
        <v/>
      </c>
      <c r="K444" s="105" t="str">
        <f t="shared" si="79"/>
        <v/>
      </c>
      <c r="L444" s="105" t="str">
        <f t="shared" si="79"/>
        <v/>
      </c>
      <c r="M444" s="99"/>
      <c r="N444" s="100"/>
      <c r="O444" s="97"/>
      <c r="P444" s="97"/>
      <c r="Q444" s="97"/>
      <c r="R444" s="97"/>
      <c r="S444" s="97"/>
      <c r="T444" s="97"/>
      <c r="U444" s="97"/>
      <c r="V444" s="98"/>
      <c r="W444" s="97"/>
      <c r="X444" s="97"/>
      <c r="Y444" s="97"/>
      <c r="Z444" s="97"/>
      <c r="AA444" s="97"/>
      <c r="AB444" s="98"/>
      <c r="AC444" s="97"/>
      <c r="AD444" s="97"/>
      <c r="AE444" s="97"/>
      <c r="AF444"/>
    </row>
    <row r="445" spans="2:32" ht="27" hidden="1">
      <c r="B445" s="12">
        <f t="shared" si="81"/>
        <v>71</v>
      </c>
      <c r="C445" s="74" t="str">
        <f t="shared" si="80"/>
        <v/>
      </c>
      <c r="D445" s="76" t="str">
        <f t="shared" si="79"/>
        <v/>
      </c>
      <c r="E445" s="102" t="str">
        <f t="shared" si="79"/>
        <v/>
      </c>
      <c r="F445" s="102" t="str">
        <f t="shared" si="79"/>
        <v/>
      </c>
      <c r="G445" s="103" t="str">
        <f t="shared" si="79"/>
        <v/>
      </c>
      <c r="H445" s="103" t="str">
        <f t="shared" si="79"/>
        <v/>
      </c>
      <c r="I445" s="102" t="str">
        <f t="shared" si="79"/>
        <v/>
      </c>
      <c r="J445" s="102" t="str">
        <f t="shared" si="79"/>
        <v/>
      </c>
      <c r="K445" s="103" t="str">
        <f t="shared" si="79"/>
        <v/>
      </c>
      <c r="L445" s="103" t="str">
        <f t="shared" si="79"/>
        <v/>
      </c>
      <c r="M445" s="99"/>
      <c r="N445" s="100"/>
      <c r="O445" s="97"/>
      <c r="P445" s="97"/>
      <c r="Q445" s="97"/>
      <c r="R445" s="97"/>
      <c r="S445" s="97"/>
      <c r="T445" s="97"/>
      <c r="U445" s="97"/>
      <c r="V445" s="98"/>
      <c r="W445" s="97"/>
      <c r="X445" s="97"/>
      <c r="Y445" s="97"/>
      <c r="Z445" s="97"/>
      <c r="AA445" s="97"/>
      <c r="AB445" s="98"/>
      <c r="AC445" s="97"/>
      <c r="AD445" s="97"/>
      <c r="AE445" s="97"/>
      <c r="AF445"/>
    </row>
    <row r="446" spans="2:32" ht="27" hidden="1">
      <c r="B446" s="12">
        <f t="shared" si="81"/>
        <v>72</v>
      </c>
      <c r="C446" s="74" t="str">
        <f t="shared" si="80"/>
        <v/>
      </c>
      <c r="D446" s="77" t="str">
        <f t="shared" si="79"/>
        <v/>
      </c>
      <c r="E446" s="104" t="str">
        <f t="shared" si="79"/>
        <v/>
      </c>
      <c r="F446" s="104" t="str">
        <f t="shared" si="79"/>
        <v/>
      </c>
      <c r="G446" s="105" t="str">
        <f t="shared" si="79"/>
        <v/>
      </c>
      <c r="H446" s="105" t="str">
        <f t="shared" si="79"/>
        <v/>
      </c>
      <c r="I446" s="104" t="str">
        <f t="shared" si="79"/>
        <v/>
      </c>
      <c r="J446" s="104" t="str">
        <f t="shared" si="79"/>
        <v/>
      </c>
      <c r="K446" s="105" t="str">
        <f t="shared" si="79"/>
        <v/>
      </c>
      <c r="L446" s="105" t="str">
        <f t="shared" si="79"/>
        <v/>
      </c>
      <c r="M446" s="99"/>
      <c r="N446" s="100"/>
      <c r="O446" s="97"/>
      <c r="P446" s="97"/>
      <c r="Q446" s="97"/>
      <c r="R446" s="97"/>
      <c r="S446" s="97"/>
      <c r="T446" s="97"/>
      <c r="U446" s="97"/>
      <c r="V446" s="98"/>
      <c r="W446" s="97"/>
      <c r="X446" s="97"/>
      <c r="Y446" s="97"/>
      <c r="Z446" s="97"/>
      <c r="AA446" s="97"/>
      <c r="AB446" s="98"/>
      <c r="AC446" s="97"/>
      <c r="AD446" s="97"/>
      <c r="AE446" s="97"/>
      <c r="AF446"/>
    </row>
    <row r="447" spans="2:32" ht="27" hidden="1">
      <c r="B447" s="12">
        <f t="shared" si="81"/>
        <v>73</v>
      </c>
      <c r="C447" s="74" t="str">
        <f t="shared" si="80"/>
        <v/>
      </c>
      <c r="D447" s="76" t="str">
        <f t="shared" si="79"/>
        <v/>
      </c>
      <c r="E447" s="102" t="str">
        <f t="shared" si="79"/>
        <v/>
      </c>
      <c r="F447" s="102" t="str">
        <f t="shared" si="79"/>
        <v/>
      </c>
      <c r="G447" s="103" t="str">
        <f t="shared" si="79"/>
        <v/>
      </c>
      <c r="H447" s="103" t="str">
        <f t="shared" si="79"/>
        <v/>
      </c>
      <c r="I447" s="102" t="str">
        <f t="shared" si="79"/>
        <v/>
      </c>
      <c r="J447" s="102" t="str">
        <f t="shared" si="79"/>
        <v/>
      </c>
      <c r="K447" s="103" t="str">
        <f t="shared" si="79"/>
        <v/>
      </c>
      <c r="L447" s="103" t="str">
        <f t="shared" si="79"/>
        <v/>
      </c>
      <c r="M447" s="99"/>
      <c r="N447" s="100"/>
      <c r="O447" s="97"/>
      <c r="P447" s="97"/>
      <c r="Q447" s="97"/>
      <c r="R447" s="97"/>
      <c r="S447" s="97"/>
      <c r="T447" s="97"/>
      <c r="U447" s="97"/>
      <c r="V447" s="98"/>
      <c r="W447" s="97"/>
      <c r="X447" s="97"/>
      <c r="Y447" s="97"/>
      <c r="Z447" s="97"/>
      <c r="AA447" s="97"/>
      <c r="AB447" s="98"/>
      <c r="AC447" s="97"/>
      <c r="AD447" s="97"/>
      <c r="AE447" s="97"/>
      <c r="AF447"/>
    </row>
    <row r="448" spans="2:32" ht="27" hidden="1">
      <c r="B448" s="12">
        <f t="shared" si="81"/>
        <v>74</v>
      </c>
      <c r="C448" s="74" t="str">
        <f t="shared" si="80"/>
        <v/>
      </c>
      <c r="D448" s="77" t="str">
        <f t="shared" si="79"/>
        <v/>
      </c>
      <c r="E448" s="104" t="str">
        <f t="shared" si="79"/>
        <v/>
      </c>
      <c r="F448" s="104" t="str">
        <f t="shared" si="79"/>
        <v/>
      </c>
      <c r="G448" s="105" t="str">
        <f t="shared" si="79"/>
        <v/>
      </c>
      <c r="H448" s="105" t="str">
        <f t="shared" si="79"/>
        <v/>
      </c>
      <c r="I448" s="104" t="str">
        <f t="shared" si="79"/>
        <v/>
      </c>
      <c r="J448" s="104" t="str">
        <f t="shared" si="79"/>
        <v/>
      </c>
      <c r="K448" s="105" t="str">
        <f t="shared" si="79"/>
        <v/>
      </c>
      <c r="L448" s="105" t="str">
        <f t="shared" si="79"/>
        <v/>
      </c>
      <c r="M448" s="99"/>
      <c r="N448" s="100"/>
      <c r="O448" s="97"/>
      <c r="P448" s="97"/>
      <c r="Q448" s="97"/>
      <c r="R448" s="97"/>
      <c r="S448" s="97"/>
      <c r="T448" s="97"/>
      <c r="U448" s="97"/>
      <c r="V448" s="98"/>
      <c r="W448" s="97"/>
      <c r="X448" s="97"/>
      <c r="Y448" s="97"/>
      <c r="Z448" s="97"/>
      <c r="AA448" s="97"/>
      <c r="AB448" s="98"/>
      <c r="AC448" s="97"/>
      <c r="AD448" s="97"/>
      <c r="AE448" s="97"/>
      <c r="AF448"/>
    </row>
    <row r="449" spans="2:32" ht="27" hidden="1">
      <c r="B449" s="12">
        <f t="shared" si="81"/>
        <v>75</v>
      </c>
      <c r="C449" s="74" t="str">
        <f t="shared" si="80"/>
        <v/>
      </c>
      <c r="D449" s="76" t="str">
        <f t="shared" si="79"/>
        <v/>
      </c>
      <c r="E449" s="102" t="str">
        <f t="shared" si="79"/>
        <v/>
      </c>
      <c r="F449" s="102" t="str">
        <f t="shared" si="79"/>
        <v/>
      </c>
      <c r="G449" s="103" t="str">
        <f t="shared" si="79"/>
        <v/>
      </c>
      <c r="H449" s="103" t="str">
        <f t="shared" si="79"/>
        <v/>
      </c>
      <c r="I449" s="102" t="str">
        <f t="shared" si="79"/>
        <v/>
      </c>
      <c r="J449" s="102" t="str">
        <f t="shared" si="79"/>
        <v/>
      </c>
      <c r="K449" s="103" t="str">
        <f t="shared" si="79"/>
        <v/>
      </c>
      <c r="L449" s="103" t="str">
        <f t="shared" si="79"/>
        <v/>
      </c>
      <c r="M449" s="99"/>
      <c r="N449" s="100"/>
      <c r="O449" s="97"/>
      <c r="P449" s="97"/>
      <c r="Q449" s="97"/>
      <c r="R449" s="97"/>
      <c r="S449" s="97"/>
      <c r="T449" s="97"/>
      <c r="U449" s="97"/>
      <c r="V449" s="98"/>
      <c r="W449" s="97"/>
      <c r="X449" s="97"/>
      <c r="Y449" s="97"/>
      <c r="Z449" s="97"/>
      <c r="AA449" s="97"/>
      <c r="AB449" s="98"/>
      <c r="AC449" s="97"/>
      <c r="AD449" s="97"/>
      <c r="AE449" s="97"/>
      <c r="AF449"/>
    </row>
    <row r="450" spans="2:32" ht="27" hidden="1">
      <c r="B450" s="12">
        <f t="shared" si="81"/>
        <v>76</v>
      </c>
      <c r="C450" s="74" t="str">
        <f t="shared" si="80"/>
        <v/>
      </c>
      <c r="D450" s="77" t="str">
        <f t="shared" si="79"/>
        <v/>
      </c>
      <c r="E450" s="104" t="str">
        <f t="shared" si="79"/>
        <v/>
      </c>
      <c r="F450" s="104" t="str">
        <f t="shared" si="79"/>
        <v/>
      </c>
      <c r="G450" s="105" t="str">
        <f t="shared" si="79"/>
        <v/>
      </c>
      <c r="H450" s="105" t="str">
        <f t="shared" si="79"/>
        <v/>
      </c>
      <c r="I450" s="104" t="str">
        <f t="shared" si="79"/>
        <v/>
      </c>
      <c r="J450" s="104" t="str">
        <f t="shared" si="79"/>
        <v/>
      </c>
      <c r="K450" s="105" t="str">
        <f t="shared" si="79"/>
        <v/>
      </c>
      <c r="L450" s="105" t="str">
        <f t="shared" si="79"/>
        <v/>
      </c>
      <c r="M450" s="99"/>
      <c r="N450" s="100"/>
      <c r="O450" s="97"/>
      <c r="P450" s="97"/>
      <c r="Q450" s="97"/>
      <c r="R450" s="97"/>
      <c r="S450" s="97"/>
      <c r="T450" s="97"/>
      <c r="U450" s="97"/>
      <c r="V450" s="98"/>
      <c r="W450" s="97"/>
      <c r="X450" s="97"/>
      <c r="Y450" s="97"/>
      <c r="Z450" s="97"/>
      <c r="AA450" s="97"/>
      <c r="AB450" s="98"/>
      <c r="AC450" s="97"/>
      <c r="AD450" s="97"/>
      <c r="AE450" s="97"/>
      <c r="AF450"/>
    </row>
    <row r="451" spans="2:32" ht="27" hidden="1">
      <c r="B451" s="12">
        <f t="shared" si="81"/>
        <v>77</v>
      </c>
      <c r="C451" s="74" t="str">
        <f t="shared" si="80"/>
        <v/>
      </c>
      <c r="D451" s="76" t="str">
        <f t="shared" si="79"/>
        <v/>
      </c>
      <c r="E451" s="102" t="str">
        <f t="shared" si="79"/>
        <v/>
      </c>
      <c r="F451" s="102" t="str">
        <f t="shared" si="79"/>
        <v/>
      </c>
      <c r="G451" s="103" t="str">
        <f t="shared" si="79"/>
        <v/>
      </c>
      <c r="H451" s="103" t="str">
        <f t="shared" si="79"/>
        <v/>
      </c>
      <c r="I451" s="102" t="str">
        <f t="shared" si="79"/>
        <v/>
      </c>
      <c r="J451" s="102" t="str">
        <f t="shared" si="79"/>
        <v/>
      </c>
      <c r="K451" s="103" t="str">
        <f t="shared" si="79"/>
        <v/>
      </c>
      <c r="L451" s="103" t="str">
        <f t="shared" si="79"/>
        <v/>
      </c>
      <c r="M451" s="99"/>
      <c r="N451" s="100"/>
      <c r="O451" s="97"/>
      <c r="P451" s="97"/>
      <c r="Q451" s="97"/>
      <c r="R451" s="97"/>
      <c r="S451" s="97"/>
      <c r="T451" s="97"/>
      <c r="U451" s="97"/>
      <c r="V451" s="98"/>
      <c r="W451" s="97"/>
      <c r="X451" s="97"/>
      <c r="Y451" s="97"/>
      <c r="Z451" s="97"/>
      <c r="AA451" s="97"/>
      <c r="AB451" s="98"/>
      <c r="AC451" s="97"/>
      <c r="AD451" s="97"/>
      <c r="AE451" s="97"/>
      <c r="AF451"/>
    </row>
    <row r="452" spans="2:32" ht="27" hidden="1">
      <c r="B452" s="12">
        <f t="shared" si="81"/>
        <v>78</v>
      </c>
      <c r="C452" s="74" t="str">
        <f t="shared" si="80"/>
        <v/>
      </c>
      <c r="D452" s="77" t="str">
        <f t="shared" si="79"/>
        <v/>
      </c>
      <c r="E452" s="104" t="str">
        <f t="shared" si="79"/>
        <v/>
      </c>
      <c r="F452" s="104" t="str">
        <f t="shared" si="79"/>
        <v/>
      </c>
      <c r="G452" s="105" t="str">
        <f t="shared" si="79"/>
        <v/>
      </c>
      <c r="H452" s="105" t="str">
        <f t="shared" si="79"/>
        <v/>
      </c>
      <c r="I452" s="104" t="str">
        <f t="shared" si="79"/>
        <v/>
      </c>
      <c r="J452" s="104" t="str">
        <f t="shared" si="79"/>
        <v/>
      </c>
      <c r="K452" s="105" t="str">
        <f t="shared" si="79"/>
        <v/>
      </c>
      <c r="L452" s="105" t="str">
        <f t="shared" si="79"/>
        <v/>
      </c>
      <c r="M452" s="99"/>
      <c r="N452" s="100"/>
      <c r="O452" s="97"/>
      <c r="P452" s="97"/>
      <c r="Q452" s="97"/>
      <c r="R452" s="97"/>
      <c r="S452" s="97"/>
      <c r="T452" s="97"/>
      <c r="U452" s="97"/>
      <c r="V452" s="98"/>
      <c r="W452" s="97"/>
      <c r="X452" s="97"/>
      <c r="Y452" s="97"/>
      <c r="Z452" s="97"/>
      <c r="AA452" s="97"/>
      <c r="AB452" s="98"/>
      <c r="AC452" s="97"/>
      <c r="AD452" s="97"/>
      <c r="AE452" s="97"/>
      <c r="AF452"/>
    </row>
    <row r="453" spans="2:32" ht="27" hidden="1">
      <c r="B453" s="12">
        <f t="shared" si="81"/>
        <v>79</v>
      </c>
      <c r="C453" s="74" t="str">
        <f t="shared" si="80"/>
        <v/>
      </c>
      <c r="D453" s="76" t="str">
        <f t="shared" si="79"/>
        <v/>
      </c>
      <c r="E453" s="102" t="str">
        <f t="shared" si="79"/>
        <v/>
      </c>
      <c r="F453" s="102" t="str">
        <f t="shared" si="79"/>
        <v/>
      </c>
      <c r="G453" s="103" t="str">
        <f t="shared" si="79"/>
        <v/>
      </c>
      <c r="H453" s="103" t="str">
        <f t="shared" si="79"/>
        <v/>
      </c>
      <c r="I453" s="102" t="str">
        <f t="shared" si="79"/>
        <v/>
      </c>
      <c r="J453" s="102" t="str">
        <f t="shared" si="79"/>
        <v/>
      </c>
      <c r="K453" s="103" t="str">
        <f t="shared" si="79"/>
        <v/>
      </c>
      <c r="L453" s="103" t="str">
        <f t="shared" si="79"/>
        <v/>
      </c>
      <c r="M453" s="99"/>
      <c r="N453" s="100"/>
      <c r="O453" s="97"/>
      <c r="P453" s="97"/>
      <c r="Q453" s="97"/>
      <c r="R453" s="97"/>
      <c r="S453" s="97"/>
      <c r="T453" s="97"/>
      <c r="U453" s="97"/>
      <c r="V453" s="98"/>
      <c r="W453" s="97"/>
      <c r="X453" s="97"/>
      <c r="Y453" s="97"/>
      <c r="Z453" s="97"/>
      <c r="AA453" s="97"/>
      <c r="AB453" s="98"/>
      <c r="AC453" s="97"/>
      <c r="AD453" s="97"/>
      <c r="AE453" s="97"/>
      <c r="AF453"/>
    </row>
    <row r="454" spans="2:32" ht="27" hidden="1">
      <c r="B454" s="12">
        <f t="shared" si="81"/>
        <v>80</v>
      </c>
      <c r="C454" s="74" t="str">
        <f t="shared" si="80"/>
        <v/>
      </c>
      <c r="D454" s="77" t="str">
        <f t="shared" si="79"/>
        <v/>
      </c>
      <c r="E454" s="104" t="str">
        <f t="shared" si="79"/>
        <v/>
      </c>
      <c r="F454" s="104" t="str">
        <f t="shared" si="79"/>
        <v/>
      </c>
      <c r="G454" s="105" t="str">
        <f t="shared" si="79"/>
        <v/>
      </c>
      <c r="H454" s="105" t="str">
        <f t="shared" si="79"/>
        <v/>
      </c>
      <c r="I454" s="104" t="str">
        <f t="shared" si="79"/>
        <v/>
      </c>
      <c r="J454" s="104" t="str">
        <f t="shared" si="79"/>
        <v/>
      </c>
      <c r="K454" s="105" t="str">
        <f t="shared" si="79"/>
        <v/>
      </c>
      <c r="L454" s="105" t="str">
        <f t="shared" si="79"/>
        <v/>
      </c>
      <c r="M454" s="99"/>
      <c r="N454" s="100"/>
      <c r="O454" s="97"/>
      <c r="P454" s="97"/>
      <c r="Q454" s="97"/>
      <c r="R454" s="97"/>
      <c r="S454" s="97"/>
      <c r="T454" s="97"/>
      <c r="U454" s="97"/>
      <c r="V454" s="98"/>
      <c r="W454" s="97"/>
      <c r="X454" s="97"/>
      <c r="Y454" s="97"/>
      <c r="Z454" s="97"/>
      <c r="AA454" s="97"/>
      <c r="AB454" s="98"/>
      <c r="AC454" s="97"/>
      <c r="AD454" s="97"/>
      <c r="AE454" s="97"/>
      <c r="AF454"/>
    </row>
    <row r="455" spans="2:32" ht="27" hidden="1">
      <c r="B455" s="12">
        <f t="shared" si="81"/>
        <v>81</v>
      </c>
      <c r="C455" s="74" t="str">
        <f t="shared" si="80"/>
        <v/>
      </c>
      <c r="D455" s="76" t="str">
        <f t="shared" si="79"/>
        <v/>
      </c>
      <c r="E455" s="102" t="str">
        <f t="shared" si="79"/>
        <v/>
      </c>
      <c r="F455" s="102" t="str">
        <f t="shared" si="79"/>
        <v/>
      </c>
      <c r="G455" s="103" t="str">
        <f t="shared" si="79"/>
        <v/>
      </c>
      <c r="H455" s="103" t="str">
        <f t="shared" si="79"/>
        <v/>
      </c>
      <c r="I455" s="102" t="str">
        <f t="shared" si="79"/>
        <v/>
      </c>
      <c r="J455" s="102" t="str">
        <f t="shared" si="79"/>
        <v/>
      </c>
      <c r="K455" s="103" t="str">
        <f t="shared" si="79"/>
        <v/>
      </c>
      <c r="L455" s="103" t="str">
        <f t="shared" si="79"/>
        <v/>
      </c>
      <c r="M455" s="99"/>
      <c r="N455" s="100"/>
      <c r="O455" s="97"/>
      <c r="P455" s="97"/>
      <c r="Q455" s="97"/>
      <c r="R455" s="97"/>
      <c r="S455" s="97"/>
      <c r="T455" s="97"/>
      <c r="U455" s="97"/>
      <c r="V455" s="98"/>
      <c r="W455" s="97"/>
      <c r="X455" s="97"/>
      <c r="Y455" s="97"/>
      <c r="Z455" s="97"/>
      <c r="AA455" s="97"/>
      <c r="AB455" s="98"/>
      <c r="AC455" s="97"/>
      <c r="AD455" s="97"/>
      <c r="AE455" s="97"/>
      <c r="AF455"/>
    </row>
    <row r="456" spans="2:32" ht="27" hidden="1">
      <c r="B456" s="12">
        <f t="shared" si="81"/>
        <v>82</v>
      </c>
      <c r="C456" s="74" t="str">
        <f t="shared" si="80"/>
        <v/>
      </c>
      <c r="D456" s="77" t="str">
        <f t="shared" si="79"/>
        <v/>
      </c>
      <c r="E456" s="104" t="str">
        <f t="shared" si="79"/>
        <v/>
      </c>
      <c r="F456" s="104" t="str">
        <f t="shared" si="79"/>
        <v/>
      </c>
      <c r="G456" s="105" t="str">
        <f t="shared" si="79"/>
        <v/>
      </c>
      <c r="H456" s="105" t="str">
        <f t="shared" si="79"/>
        <v/>
      </c>
      <c r="I456" s="104" t="str">
        <f t="shared" si="79"/>
        <v/>
      </c>
      <c r="J456" s="104" t="str">
        <f t="shared" si="79"/>
        <v/>
      </c>
      <c r="K456" s="105" t="str">
        <f t="shared" si="79"/>
        <v/>
      </c>
      <c r="L456" s="105" t="str">
        <f t="shared" si="79"/>
        <v/>
      </c>
      <c r="M456" s="99"/>
      <c r="N456" s="100"/>
      <c r="O456" s="97"/>
      <c r="P456" s="97"/>
      <c r="Q456" s="97"/>
      <c r="R456" s="97"/>
      <c r="S456" s="97"/>
      <c r="T456" s="97"/>
      <c r="U456" s="97"/>
      <c r="V456" s="98"/>
      <c r="W456" s="97"/>
      <c r="X456" s="97"/>
      <c r="Y456" s="97"/>
      <c r="Z456" s="97"/>
      <c r="AA456" s="97"/>
      <c r="AB456" s="98"/>
      <c r="AC456" s="97"/>
      <c r="AD456" s="97"/>
      <c r="AE456" s="97"/>
      <c r="AF456"/>
    </row>
    <row r="457" spans="2:32" ht="27" hidden="1">
      <c r="B457" s="12">
        <f t="shared" si="81"/>
        <v>83</v>
      </c>
      <c r="C457" s="74" t="str">
        <f t="shared" si="80"/>
        <v/>
      </c>
      <c r="D457" s="76" t="str">
        <f t="shared" si="79"/>
        <v/>
      </c>
      <c r="E457" s="102" t="str">
        <f t="shared" si="79"/>
        <v/>
      </c>
      <c r="F457" s="102" t="str">
        <f t="shared" si="79"/>
        <v/>
      </c>
      <c r="G457" s="103" t="str">
        <f t="shared" si="79"/>
        <v/>
      </c>
      <c r="H457" s="103" t="str">
        <f t="shared" si="79"/>
        <v/>
      </c>
      <c r="I457" s="102" t="str">
        <f t="shared" si="79"/>
        <v/>
      </c>
      <c r="J457" s="102" t="str">
        <f t="shared" si="79"/>
        <v/>
      </c>
      <c r="K457" s="103" t="str">
        <f t="shared" si="79"/>
        <v/>
      </c>
      <c r="L457" s="103" t="str">
        <f t="shared" si="79"/>
        <v/>
      </c>
      <c r="M457" s="99"/>
      <c r="N457" s="100"/>
      <c r="O457" s="97"/>
      <c r="P457" s="97"/>
      <c r="Q457" s="97"/>
      <c r="R457" s="97"/>
      <c r="S457" s="97"/>
      <c r="T457" s="97"/>
      <c r="U457" s="97"/>
      <c r="V457" s="98"/>
      <c r="W457" s="97"/>
      <c r="X457" s="97"/>
      <c r="Y457" s="97"/>
      <c r="Z457" s="97"/>
      <c r="AA457" s="97"/>
      <c r="AB457" s="98"/>
      <c r="AC457" s="97"/>
      <c r="AD457" s="97"/>
      <c r="AE457" s="97"/>
      <c r="AF457"/>
    </row>
    <row r="458" spans="2:32" ht="27" hidden="1">
      <c r="B458" s="12">
        <f t="shared" si="81"/>
        <v>84</v>
      </c>
      <c r="C458" s="74" t="str">
        <f t="shared" si="80"/>
        <v/>
      </c>
      <c r="D458" s="77" t="str">
        <f t="shared" si="79"/>
        <v/>
      </c>
      <c r="E458" s="104" t="str">
        <f t="shared" si="79"/>
        <v/>
      </c>
      <c r="F458" s="104" t="str">
        <f t="shared" si="79"/>
        <v/>
      </c>
      <c r="G458" s="105" t="str">
        <f t="shared" si="79"/>
        <v/>
      </c>
      <c r="H458" s="105" t="str">
        <f t="shared" si="79"/>
        <v/>
      </c>
      <c r="I458" s="104" t="str">
        <f t="shared" si="79"/>
        <v/>
      </c>
      <c r="J458" s="104" t="str">
        <f t="shared" si="79"/>
        <v/>
      </c>
      <c r="K458" s="105" t="str">
        <f t="shared" si="79"/>
        <v/>
      </c>
      <c r="L458" s="105" t="str">
        <f t="shared" si="79"/>
        <v/>
      </c>
      <c r="M458" s="99"/>
      <c r="N458" s="100"/>
      <c r="O458" s="97"/>
      <c r="P458" s="97"/>
      <c r="Q458" s="97"/>
      <c r="R458" s="97"/>
      <c r="S458" s="97"/>
      <c r="T458" s="97"/>
      <c r="U458" s="97"/>
      <c r="V458" s="98"/>
      <c r="W458" s="97"/>
      <c r="X458" s="97"/>
      <c r="Y458" s="97"/>
      <c r="Z458" s="97"/>
      <c r="AA458" s="97"/>
      <c r="AB458" s="98"/>
      <c r="AC458" s="97"/>
      <c r="AD458" s="97"/>
      <c r="AE458" s="97"/>
      <c r="AF458"/>
    </row>
    <row r="459" spans="2:32" ht="27" hidden="1">
      <c r="B459" s="12">
        <f t="shared" si="81"/>
        <v>85</v>
      </c>
      <c r="C459" s="74" t="str">
        <f t="shared" si="80"/>
        <v/>
      </c>
      <c r="D459" s="76" t="str">
        <f t="shared" si="79"/>
        <v/>
      </c>
      <c r="E459" s="102" t="str">
        <f t="shared" si="79"/>
        <v/>
      </c>
      <c r="F459" s="102" t="str">
        <f t="shared" si="79"/>
        <v/>
      </c>
      <c r="G459" s="103" t="str">
        <f t="shared" si="79"/>
        <v/>
      </c>
      <c r="H459" s="103" t="str">
        <f t="shared" si="79"/>
        <v/>
      </c>
      <c r="I459" s="102" t="str">
        <f t="shared" si="79"/>
        <v/>
      </c>
      <c r="J459" s="102" t="str">
        <f t="shared" si="79"/>
        <v/>
      </c>
      <c r="K459" s="103" t="str">
        <f t="shared" si="79"/>
        <v/>
      </c>
      <c r="L459" s="103" t="str">
        <f t="shared" si="79"/>
        <v/>
      </c>
      <c r="M459" s="99"/>
      <c r="N459" s="100"/>
      <c r="O459" s="97"/>
      <c r="P459" s="97"/>
      <c r="Q459" s="97"/>
      <c r="R459" s="97"/>
      <c r="S459" s="97"/>
      <c r="T459" s="97"/>
      <c r="U459" s="97"/>
      <c r="V459" s="98"/>
      <c r="W459" s="97"/>
      <c r="X459" s="97"/>
      <c r="Y459" s="97"/>
      <c r="Z459" s="97"/>
      <c r="AA459" s="97"/>
      <c r="AB459" s="98"/>
      <c r="AC459" s="97"/>
      <c r="AD459" s="97"/>
      <c r="AE459" s="97"/>
      <c r="AF459"/>
    </row>
    <row r="460" spans="2:32" ht="27" hidden="1">
      <c r="B460" s="12">
        <f t="shared" si="81"/>
        <v>86</v>
      </c>
      <c r="C460" s="74" t="str">
        <f t="shared" si="80"/>
        <v/>
      </c>
      <c r="D460" s="77" t="str">
        <f t="shared" si="79"/>
        <v/>
      </c>
      <c r="E460" s="104" t="str">
        <f t="shared" si="79"/>
        <v/>
      </c>
      <c r="F460" s="104" t="str">
        <f t="shared" si="79"/>
        <v/>
      </c>
      <c r="G460" s="105" t="str">
        <f t="shared" si="79"/>
        <v/>
      </c>
      <c r="H460" s="105" t="str">
        <f t="shared" si="79"/>
        <v/>
      </c>
      <c r="I460" s="104" t="str">
        <f t="shared" si="79"/>
        <v/>
      </c>
      <c r="J460" s="104" t="str">
        <f t="shared" si="79"/>
        <v/>
      </c>
      <c r="K460" s="105" t="str">
        <f t="shared" si="79"/>
        <v/>
      </c>
      <c r="L460" s="105" t="str">
        <f t="shared" si="79"/>
        <v/>
      </c>
      <c r="M460" s="99"/>
      <c r="N460" s="100"/>
      <c r="O460" s="97"/>
      <c r="P460" s="97"/>
      <c r="Q460" s="97"/>
      <c r="R460" s="97"/>
      <c r="S460" s="97"/>
      <c r="T460" s="97"/>
      <c r="U460" s="97"/>
      <c r="V460" s="98"/>
      <c r="W460" s="97"/>
      <c r="X460" s="97"/>
      <c r="Y460" s="97"/>
      <c r="Z460" s="97"/>
      <c r="AA460" s="97"/>
      <c r="AB460" s="98"/>
      <c r="AC460" s="97"/>
      <c r="AD460" s="97"/>
      <c r="AE460" s="97"/>
      <c r="AF460"/>
    </row>
    <row r="461" spans="2:32" ht="27" hidden="1">
      <c r="B461" s="12">
        <f t="shared" si="81"/>
        <v>87</v>
      </c>
      <c r="C461" s="74" t="str">
        <f t="shared" si="80"/>
        <v/>
      </c>
      <c r="D461" s="76" t="str">
        <f t="shared" si="79"/>
        <v/>
      </c>
      <c r="E461" s="102" t="str">
        <f t="shared" si="79"/>
        <v/>
      </c>
      <c r="F461" s="102" t="str">
        <f t="shared" si="79"/>
        <v/>
      </c>
      <c r="G461" s="103" t="str">
        <f t="shared" si="79"/>
        <v/>
      </c>
      <c r="H461" s="103" t="str">
        <f t="shared" si="79"/>
        <v/>
      </c>
      <c r="I461" s="102" t="str">
        <f t="shared" si="79"/>
        <v/>
      </c>
      <c r="J461" s="102" t="str">
        <f t="shared" si="79"/>
        <v/>
      </c>
      <c r="K461" s="103" t="str">
        <f t="shared" si="79"/>
        <v/>
      </c>
      <c r="L461" s="103" t="str">
        <f t="shared" si="79"/>
        <v/>
      </c>
      <c r="M461" s="99"/>
      <c r="N461" s="100"/>
      <c r="O461" s="97"/>
      <c r="P461" s="97"/>
      <c r="Q461" s="97"/>
      <c r="R461" s="97"/>
      <c r="S461" s="97"/>
      <c r="T461" s="97"/>
      <c r="U461" s="97"/>
      <c r="V461" s="98"/>
      <c r="W461" s="97"/>
      <c r="X461" s="97"/>
      <c r="Y461" s="97"/>
      <c r="Z461" s="97"/>
      <c r="AA461" s="97"/>
      <c r="AB461" s="98"/>
      <c r="AC461" s="97"/>
      <c r="AD461" s="97"/>
      <c r="AE461" s="97"/>
      <c r="AF461"/>
    </row>
    <row r="462" spans="2:32" ht="27" hidden="1">
      <c r="B462" s="12">
        <f t="shared" si="81"/>
        <v>88</v>
      </c>
      <c r="C462" s="74" t="str">
        <f t="shared" si="80"/>
        <v/>
      </c>
      <c r="D462" s="77" t="str">
        <f t="shared" si="79"/>
        <v/>
      </c>
      <c r="E462" s="104" t="str">
        <f t="shared" si="79"/>
        <v/>
      </c>
      <c r="F462" s="104" t="str">
        <f t="shared" si="79"/>
        <v/>
      </c>
      <c r="G462" s="105" t="str">
        <f t="shared" si="79"/>
        <v/>
      </c>
      <c r="H462" s="105" t="str">
        <f t="shared" si="79"/>
        <v/>
      </c>
      <c r="I462" s="104" t="str">
        <f t="shared" si="79"/>
        <v/>
      </c>
      <c r="J462" s="104" t="str">
        <f t="shared" si="79"/>
        <v/>
      </c>
      <c r="K462" s="105" t="str">
        <f t="shared" si="79"/>
        <v/>
      </c>
      <c r="L462" s="105" t="str">
        <f t="shared" si="79"/>
        <v/>
      </c>
      <c r="M462" s="99"/>
      <c r="N462" s="100"/>
      <c r="O462" s="97"/>
      <c r="P462" s="97"/>
      <c r="Q462" s="97"/>
      <c r="R462" s="97"/>
      <c r="S462" s="97"/>
      <c r="T462" s="97"/>
      <c r="U462" s="97"/>
      <c r="V462" s="98"/>
      <c r="W462" s="97"/>
      <c r="X462" s="97"/>
      <c r="Y462" s="97"/>
      <c r="Z462" s="97"/>
      <c r="AA462" s="97"/>
      <c r="AB462" s="98"/>
      <c r="AC462" s="97"/>
      <c r="AD462" s="97"/>
      <c r="AE462" s="97"/>
      <c r="AF462"/>
    </row>
    <row r="463" spans="2:32" ht="27" hidden="1">
      <c r="B463" s="12">
        <f t="shared" si="81"/>
        <v>89</v>
      </c>
      <c r="C463" s="74" t="str">
        <f t="shared" si="80"/>
        <v/>
      </c>
      <c r="D463" s="76" t="str">
        <f t="shared" si="79"/>
        <v/>
      </c>
      <c r="E463" s="102" t="str">
        <f t="shared" si="79"/>
        <v/>
      </c>
      <c r="F463" s="102" t="str">
        <f t="shared" si="79"/>
        <v/>
      </c>
      <c r="G463" s="103" t="str">
        <f t="shared" si="79"/>
        <v/>
      </c>
      <c r="H463" s="103" t="str">
        <f t="shared" si="79"/>
        <v/>
      </c>
      <c r="I463" s="102" t="str">
        <f t="shared" si="79"/>
        <v/>
      </c>
      <c r="J463" s="102" t="str">
        <f t="shared" si="79"/>
        <v/>
      </c>
      <c r="K463" s="103" t="str">
        <f t="shared" si="79"/>
        <v/>
      </c>
      <c r="L463" s="103" t="str">
        <f t="shared" si="79"/>
        <v/>
      </c>
      <c r="M463" s="99"/>
      <c r="N463" s="100"/>
      <c r="O463" s="97"/>
      <c r="P463" s="97"/>
      <c r="Q463" s="97"/>
      <c r="R463" s="97"/>
      <c r="S463" s="97"/>
      <c r="T463" s="97"/>
      <c r="U463" s="97"/>
      <c r="V463" s="98"/>
      <c r="W463" s="97"/>
      <c r="X463" s="97"/>
      <c r="Y463" s="97"/>
      <c r="Z463" s="97"/>
      <c r="AA463" s="97"/>
      <c r="AB463" s="98"/>
      <c r="AC463" s="97"/>
      <c r="AD463" s="97"/>
      <c r="AE463" s="97"/>
      <c r="AF463"/>
    </row>
    <row r="464" spans="2:32" ht="27" hidden="1">
      <c r="B464" s="12">
        <f t="shared" si="81"/>
        <v>90</v>
      </c>
      <c r="C464" s="74" t="str">
        <f t="shared" si="80"/>
        <v/>
      </c>
      <c r="D464" s="77" t="str">
        <f t="shared" si="79"/>
        <v/>
      </c>
      <c r="E464" s="104" t="str">
        <f t="shared" si="79"/>
        <v/>
      </c>
      <c r="F464" s="104" t="str">
        <f t="shared" si="79"/>
        <v/>
      </c>
      <c r="G464" s="105" t="str">
        <f t="shared" ref="G464:L475" si="82">IF(Q92="","",Q92)</f>
        <v/>
      </c>
      <c r="H464" s="105" t="str">
        <f t="shared" si="82"/>
        <v/>
      </c>
      <c r="I464" s="104" t="str">
        <f t="shared" si="82"/>
        <v/>
      </c>
      <c r="J464" s="104" t="str">
        <f t="shared" si="82"/>
        <v/>
      </c>
      <c r="K464" s="105" t="str">
        <f t="shared" si="82"/>
        <v/>
      </c>
      <c r="L464" s="105" t="str">
        <f t="shared" si="82"/>
        <v/>
      </c>
      <c r="M464" s="99"/>
      <c r="N464" s="100"/>
      <c r="O464" s="97"/>
      <c r="P464" s="97"/>
      <c r="Q464" s="97"/>
      <c r="R464" s="97"/>
      <c r="S464" s="97"/>
      <c r="T464" s="97"/>
      <c r="U464" s="97"/>
      <c r="V464" s="98"/>
      <c r="W464" s="97"/>
      <c r="X464" s="97"/>
      <c r="Y464" s="97"/>
      <c r="Z464" s="97"/>
      <c r="AA464" s="97"/>
      <c r="AB464" s="98"/>
      <c r="AC464" s="97"/>
      <c r="AD464" s="97"/>
      <c r="AE464" s="97"/>
      <c r="AF464"/>
    </row>
    <row r="465" spans="1:32" ht="27" hidden="1">
      <c r="B465" s="12">
        <f t="shared" si="81"/>
        <v>91</v>
      </c>
      <c r="C465" s="74" t="str">
        <f t="shared" si="80"/>
        <v/>
      </c>
      <c r="D465" s="76" t="str">
        <f t="shared" ref="D465:F475" si="83">IF(N93="","",N93)</f>
        <v/>
      </c>
      <c r="E465" s="102" t="str">
        <f t="shared" si="83"/>
        <v/>
      </c>
      <c r="F465" s="102" t="str">
        <f t="shared" si="83"/>
        <v/>
      </c>
      <c r="G465" s="103" t="str">
        <f t="shared" si="82"/>
        <v/>
      </c>
      <c r="H465" s="103" t="str">
        <f t="shared" si="82"/>
        <v/>
      </c>
      <c r="I465" s="102" t="str">
        <f t="shared" si="82"/>
        <v/>
      </c>
      <c r="J465" s="102" t="str">
        <f t="shared" si="82"/>
        <v/>
      </c>
      <c r="K465" s="103" t="str">
        <f t="shared" si="82"/>
        <v/>
      </c>
      <c r="L465" s="103" t="str">
        <f t="shared" si="82"/>
        <v/>
      </c>
      <c r="M465" s="99"/>
      <c r="N465" s="100"/>
      <c r="O465" s="97"/>
      <c r="P465" s="97"/>
      <c r="Q465" s="97"/>
      <c r="R465" s="97"/>
      <c r="S465" s="97"/>
      <c r="T465" s="97"/>
      <c r="U465" s="97"/>
      <c r="V465" s="98"/>
      <c r="W465" s="97"/>
      <c r="X465" s="97"/>
      <c r="Y465" s="97"/>
      <c r="Z465" s="97"/>
      <c r="AA465" s="97"/>
      <c r="AB465" s="98"/>
      <c r="AC465" s="97"/>
      <c r="AD465" s="97"/>
      <c r="AE465" s="97"/>
      <c r="AF465"/>
    </row>
    <row r="466" spans="1:32" ht="27" hidden="1">
      <c r="B466" s="12">
        <f t="shared" si="81"/>
        <v>92</v>
      </c>
      <c r="C466" s="74" t="str">
        <f t="shared" si="80"/>
        <v/>
      </c>
      <c r="D466" s="77" t="str">
        <f t="shared" si="83"/>
        <v/>
      </c>
      <c r="E466" s="104" t="str">
        <f t="shared" si="83"/>
        <v/>
      </c>
      <c r="F466" s="104" t="str">
        <f t="shared" si="83"/>
        <v/>
      </c>
      <c r="G466" s="105" t="str">
        <f t="shared" si="82"/>
        <v/>
      </c>
      <c r="H466" s="105" t="str">
        <f t="shared" si="82"/>
        <v/>
      </c>
      <c r="I466" s="104" t="str">
        <f t="shared" si="82"/>
        <v/>
      </c>
      <c r="J466" s="104" t="str">
        <f t="shared" si="82"/>
        <v/>
      </c>
      <c r="K466" s="105" t="str">
        <f t="shared" si="82"/>
        <v/>
      </c>
      <c r="L466" s="105" t="str">
        <f t="shared" si="82"/>
        <v/>
      </c>
      <c r="M466" s="99"/>
      <c r="N466" s="100"/>
      <c r="O466" s="97"/>
      <c r="P466" s="97"/>
      <c r="Q466" s="97"/>
      <c r="R466" s="97"/>
      <c r="S466" s="97"/>
      <c r="T466" s="97"/>
      <c r="U466" s="97"/>
      <c r="V466" s="98"/>
      <c r="W466" s="97"/>
      <c r="X466" s="97"/>
      <c r="Y466" s="97"/>
      <c r="Z466" s="97"/>
      <c r="AA466" s="97"/>
      <c r="AB466" s="98"/>
      <c r="AC466" s="97"/>
      <c r="AD466" s="97"/>
      <c r="AE466" s="97"/>
      <c r="AF466"/>
    </row>
    <row r="467" spans="1:32" ht="27" hidden="1">
      <c r="B467" s="12">
        <f t="shared" si="81"/>
        <v>93</v>
      </c>
      <c r="C467" s="74" t="str">
        <f t="shared" si="80"/>
        <v/>
      </c>
      <c r="D467" s="76" t="str">
        <f t="shared" si="83"/>
        <v/>
      </c>
      <c r="E467" s="102" t="str">
        <f t="shared" si="83"/>
        <v/>
      </c>
      <c r="F467" s="102" t="str">
        <f t="shared" si="83"/>
        <v/>
      </c>
      <c r="G467" s="103" t="str">
        <f t="shared" si="82"/>
        <v/>
      </c>
      <c r="H467" s="103" t="str">
        <f t="shared" si="82"/>
        <v/>
      </c>
      <c r="I467" s="102" t="str">
        <f t="shared" si="82"/>
        <v/>
      </c>
      <c r="J467" s="102" t="str">
        <f t="shared" si="82"/>
        <v/>
      </c>
      <c r="K467" s="103" t="str">
        <f t="shared" si="82"/>
        <v/>
      </c>
      <c r="L467" s="103" t="str">
        <f t="shared" si="82"/>
        <v/>
      </c>
      <c r="M467" s="99"/>
      <c r="N467" s="100"/>
      <c r="O467" s="97"/>
      <c r="P467" s="97"/>
      <c r="Q467" s="97"/>
      <c r="R467" s="97"/>
      <c r="S467" s="97"/>
      <c r="T467" s="97"/>
      <c r="U467" s="97"/>
      <c r="V467" s="98"/>
      <c r="W467" s="97"/>
      <c r="X467" s="97"/>
      <c r="Y467" s="97"/>
      <c r="Z467" s="97"/>
      <c r="AA467" s="97"/>
      <c r="AB467" s="98"/>
      <c r="AC467" s="97"/>
      <c r="AD467" s="97"/>
      <c r="AE467" s="97"/>
      <c r="AF467"/>
    </row>
    <row r="468" spans="1:32" ht="27" hidden="1">
      <c r="B468" s="12">
        <f t="shared" si="81"/>
        <v>94</v>
      </c>
      <c r="C468" s="74" t="str">
        <f t="shared" si="80"/>
        <v/>
      </c>
      <c r="D468" s="77" t="str">
        <f t="shared" si="83"/>
        <v/>
      </c>
      <c r="E468" s="104" t="str">
        <f t="shared" si="83"/>
        <v/>
      </c>
      <c r="F468" s="104" t="str">
        <f t="shared" si="83"/>
        <v/>
      </c>
      <c r="G468" s="105" t="str">
        <f t="shared" si="82"/>
        <v/>
      </c>
      <c r="H468" s="105" t="str">
        <f t="shared" si="82"/>
        <v/>
      </c>
      <c r="I468" s="104" t="str">
        <f t="shared" si="82"/>
        <v/>
      </c>
      <c r="J468" s="104" t="str">
        <f t="shared" si="82"/>
        <v/>
      </c>
      <c r="K468" s="105" t="str">
        <f t="shared" si="82"/>
        <v/>
      </c>
      <c r="L468" s="105" t="str">
        <f t="shared" si="82"/>
        <v/>
      </c>
      <c r="M468" s="99"/>
      <c r="N468" s="100"/>
      <c r="O468" s="97"/>
      <c r="P468" s="97"/>
      <c r="Q468" s="97"/>
      <c r="R468" s="97"/>
      <c r="S468" s="97"/>
      <c r="T468" s="97"/>
      <c r="U468" s="97"/>
      <c r="V468" s="98"/>
      <c r="W468" s="97"/>
      <c r="X468" s="97"/>
      <c r="Y468" s="97"/>
      <c r="Z468" s="97"/>
      <c r="AA468" s="97"/>
      <c r="AB468" s="98"/>
      <c r="AC468" s="97"/>
      <c r="AD468" s="97"/>
      <c r="AE468" s="97"/>
      <c r="AF468"/>
    </row>
    <row r="469" spans="1:32" ht="27" hidden="1">
      <c r="B469" s="12">
        <f t="shared" si="81"/>
        <v>95</v>
      </c>
      <c r="C469" s="74" t="str">
        <f t="shared" si="80"/>
        <v/>
      </c>
      <c r="D469" s="76" t="str">
        <f t="shared" si="83"/>
        <v/>
      </c>
      <c r="E469" s="102" t="str">
        <f t="shared" si="83"/>
        <v/>
      </c>
      <c r="F469" s="102" t="str">
        <f t="shared" si="83"/>
        <v/>
      </c>
      <c r="G469" s="103" t="str">
        <f t="shared" si="82"/>
        <v/>
      </c>
      <c r="H469" s="103" t="str">
        <f t="shared" si="82"/>
        <v/>
      </c>
      <c r="I469" s="102" t="str">
        <f t="shared" si="82"/>
        <v/>
      </c>
      <c r="J469" s="102" t="str">
        <f t="shared" si="82"/>
        <v/>
      </c>
      <c r="K469" s="103" t="str">
        <f t="shared" si="82"/>
        <v/>
      </c>
      <c r="L469" s="103" t="str">
        <f t="shared" si="82"/>
        <v/>
      </c>
      <c r="M469" s="99"/>
      <c r="N469" s="100"/>
      <c r="O469" s="97"/>
      <c r="P469" s="97"/>
      <c r="Q469" s="97"/>
      <c r="R469" s="97"/>
      <c r="S469" s="97"/>
      <c r="T469" s="97"/>
      <c r="U469" s="97"/>
      <c r="V469" s="98"/>
      <c r="W469" s="97"/>
      <c r="X469" s="97"/>
      <c r="Y469" s="97"/>
      <c r="Z469" s="97"/>
      <c r="AA469" s="97"/>
      <c r="AB469" s="98"/>
      <c r="AC469" s="97"/>
      <c r="AD469" s="97"/>
      <c r="AE469" s="97"/>
      <c r="AF469"/>
    </row>
    <row r="470" spans="1:32" ht="27" hidden="1">
      <c r="B470" s="12">
        <f t="shared" si="81"/>
        <v>96</v>
      </c>
      <c r="C470" s="74" t="str">
        <f t="shared" si="80"/>
        <v/>
      </c>
      <c r="D470" s="77" t="str">
        <f t="shared" si="83"/>
        <v/>
      </c>
      <c r="E470" s="104" t="str">
        <f t="shared" si="83"/>
        <v/>
      </c>
      <c r="F470" s="104" t="str">
        <f t="shared" si="83"/>
        <v/>
      </c>
      <c r="G470" s="105" t="str">
        <f t="shared" si="82"/>
        <v/>
      </c>
      <c r="H470" s="105" t="str">
        <f t="shared" si="82"/>
        <v/>
      </c>
      <c r="I470" s="104" t="str">
        <f t="shared" si="82"/>
        <v/>
      </c>
      <c r="J470" s="104" t="str">
        <f t="shared" si="82"/>
        <v/>
      </c>
      <c r="K470" s="105" t="str">
        <f t="shared" si="82"/>
        <v/>
      </c>
      <c r="L470" s="105" t="str">
        <f t="shared" si="82"/>
        <v/>
      </c>
      <c r="M470" s="99"/>
      <c r="N470" s="100"/>
      <c r="O470" s="97"/>
      <c r="P470" s="97"/>
      <c r="Q470" s="97"/>
      <c r="R470" s="97"/>
      <c r="S470" s="97"/>
      <c r="T470" s="97"/>
      <c r="U470" s="97"/>
      <c r="V470" s="98"/>
      <c r="W470" s="97"/>
      <c r="X470" s="97"/>
      <c r="Y470" s="97"/>
      <c r="Z470" s="97"/>
      <c r="AA470" s="97"/>
      <c r="AB470" s="98"/>
      <c r="AC470" s="97"/>
      <c r="AD470" s="97"/>
      <c r="AE470" s="97"/>
      <c r="AF470"/>
    </row>
    <row r="471" spans="1:32" ht="27" hidden="1">
      <c r="B471" s="12">
        <f t="shared" si="81"/>
        <v>97</v>
      </c>
      <c r="C471" s="74" t="str">
        <f t="shared" si="80"/>
        <v/>
      </c>
      <c r="D471" s="76" t="str">
        <f t="shared" si="83"/>
        <v/>
      </c>
      <c r="E471" s="102" t="str">
        <f t="shared" si="83"/>
        <v/>
      </c>
      <c r="F471" s="102" t="str">
        <f t="shared" si="83"/>
        <v/>
      </c>
      <c r="G471" s="103" t="str">
        <f t="shared" si="82"/>
        <v/>
      </c>
      <c r="H471" s="103" t="str">
        <f t="shared" si="82"/>
        <v/>
      </c>
      <c r="I471" s="102" t="str">
        <f t="shared" si="82"/>
        <v/>
      </c>
      <c r="J471" s="102" t="str">
        <f t="shared" si="82"/>
        <v/>
      </c>
      <c r="K471" s="103" t="str">
        <f t="shared" si="82"/>
        <v/>
      </c>
      <c r="L471" s="103" t="str">
        <f t="shared" si="82"/>
        <v/>
      </c>
      <c r="M471" s="99"/>
      <c r="N471" s="100"/>
      <c r="O471" s="97"/>
      <c r="P471" s="97"/>
      <c r="Q471" s="97"/>
      <c r="R471" s="97"/>
      <c r="S471" s="97"/>
      <c r="T471" s="97"/>
      <c r="U471" s="97"/>
      <c r="V471" s="98"/>
      <c r="W471" s="97"/>
      <c r="X471" s="97"/>
      <c r="Y471" s="97"/>
      <c r="Z471" s="97"/>
      <c r="AA471" s="97"/>
      <c r="AB471" s="98"/>
      <c r="AC471" s="97"/>
      <c r="AD471" s="97"/>
      <c r="AE471" s="97"/>
      <c r="AF471"/>
    </row>
    <row r="472" spans="1:32" ht="27" hidden="1">
      <c r="B472" s="12">
        <f t="shared" si="81"/>
        <v>98</v>
      </c>
      <c r="C472" s="74" t="str">
        <f t="shared" si="80"/>
        <v/>
      </c>
      <c r="D472" s="77" t="str">
        <f t="shared" si="83"/>
        <v/>
      </c>
      <c r="E472" s="104" t="str">
        <f t="shared" si="83"/>
        <v/>
      </c>
      <c r="F472" s="104" t="str">
        <f t="shared" si="83"/>
        <v/>
      </c>
      <c r="G472" s="105" t="str">
        <f t="shared" si="82"/>
        <v/>
      </c>
      <c r="H472" s="105" t="str">
        <f t="shared" si="82"/>
        <v/>
      </c>
      <c r="I472" s="104" t="str">
        <f t="shared" si="82"/>
        <v/>
      </c>
      <c r="J472" s="104" t="str">
        <f t="shared" si="82"/>
        <v/>
      </c>
      <c r="K472" s="105" t="str">
        <f t="shared" si="82"/>
        <v/>
      </c>
      <c r="L472" s="105" t="str">
        <f t="shared" si="82"/>
        <v/>
      </c>
      <c r="M472" s="99"/>
      <c r="N472" s="100"/>
      <c r="O472" s="97"/>
      <c r="P472" s="97"/>
      <c r="Q472" s="97"/>
      <c r="R472" s="97"/>
      <c r="S472" s="97"/>
      <c r="T472" s="97"/>
      <c r="U472" s="97"/>
      <c r="V472" s="98"/>
      <c r="W472" s="97"/>
      <c r="X472" s="97"/>
      <c r="Y472" s="97"/>
      <c r="Z472" s="97"/>
      <c r="AA472" s="97"/>
      <c r="AB472" s="98"/>
      <c r="AC472" s="97"/>
      <c r="AD472" s="97"/>
      <c r="AE472" s="97"/>
      <c r="AF472"/>
    </row>
    <row r="473" spans="1:32" ht="27" hidden="1">
      <c r="B473" s="12">
        <f t="shared" si="81"/>
        <v>99</v>
      </c>
      <c r="C473" s="74" t="str">
        <f t="shared" si="80"/>
        <v/>
      </c>
      <c r="D473" s="76" t="str">
        <f t="shared" si="83"/>
        <v/>
      </c>
      <c r="E473" s="102" t="str">
        <f t="shared" si="83"/>
        <v/>
      </c>
      <c r="F473" s="102" t="str">
        <f t="shared" si="83"/>
        <v/>
      </c>
      <c r="G473" s="103" t="str">
        <f t="shared" si="82"/>
        <v/>
      </c>
      <c r="H473" s="103" t="str">
        <f t="shared" si="82"/>
        <v/>
      </c>
      <c r="I473" s="102" t="str">
        <f t="shared" si="82"/>
        <v/>
      </c>
      <c r="J473" s="102" t="str">
        <f t="shared" si="82"/>
        <v/>
      </c>
      <c r="K473" s="103" t="str">
        <f t="shared" si="82"/>
        <v/>
      </c>
      <c r="L473" s="103" t="str">
        <f t="shared" si="82"/>
        <v/>
      </c>
      <c r="M473" s="99"/>
      <c r="N473" s="100"/>
      <c r="O473" s="97"/>
      <c r="P473" s="97"/>
      <c r="Q473" s="97"/>
      <c r="R473" s="97"/>
      <c r="S473" s="97"/>
      <c r="T473" s="97"/>
      <c r="U473" s="97"/>
      <c r="V473" s="98"/>
      <c r="W473" s="97"/>
      <c r="X473" s="97"/>
      <c r="Y473" s="97"/>
      <c r="Z473" s="97"/>
      <c r="AA473" s="97"/>
      <c r="AB473" s="98"/>
      <c r="AC473" s="97"/>
      <c r="AD473" s="97"/>
      <c r="AE473" s="97"/>
      <c r="AF473"/>
    </row>
    <row r="474" spans="1:32" ht="27" hidden="1">
      <c r="B474" s="12">
        <f t="shared" si="81"/>
        <v>100</v>
      </c>
      <c r="C474" s="74" t="str">
        <f t="shared" si="80"/>
        <v/>
      </c>
      <c r="D474" s="77" t="str">
        <f t="shared" si="83"/>
        <v/>
      </c>
      <c r="E474" s="104" t="str">
        <f t="shared" si="83"/>
        <v/>
      </c>
      <c r="F474" s="104" t="str">
        <f t="shared" si="83"/>
        <v/>
      </c>
      <c r="G474" s="105" t="str">
        <f t="shared" si="82"/>
        <v/>
      </c>
      <c r="H474" s="105" t="str">
        <f t="shared" si="82"/>
        <v/>
      </c>
      <c r="I474" s="104" t="str">
        <f t="shared" si="82"/>
        <v/>
      </c>
      <c r="J474" s="104" t="str">
        <f t="shared" si="82"/>
        <v/>
      </c>
      <c r="K474" s="105" t="str">
        <f t="shared" si="82"/>
        <v/>
      </c>
      <c r="L474" s="105" t="str">
        <f t="shared" si="82"/>
        <v/>
      </c>
      <c r="M474" s="99"/>
      <c r="N474" s="100"/>
      <c r="O474" s="97"/>
      <c r="P474" s="97"/>
      <c r="Q474" s="97"/>
      <c r="R474" s="97"/>
      <c r="S474" s="97"/>
      <c r="T474" s="97"/>
      <c r="U474" s="97"/>
      <c r="V474" s="98"/>
      <c r="W474" s="97"/>
      <c r="X474" s="97"/>
      <c r="Y474" s="97"/>
      <c r="Z474" s="97"/>
      <c r="AA474" s="97"/>
      <c r="AB474" s="98"/>
      <c r="AC474" s="97"/>
      <c r="AD474" s="97"/>
      <c r="AE474" s="97"/>
      <c r="AF474"/>
    </row>
    <row r="475" spans="1:32" ht="27" hidden="1">
      <c r="A475">
        <v>101</v>
      </c>
      <c r="B475" s="12">
        <f t="shared" si="81"/>
        <v>101</v>
      </c>
      <c r="C475" s="74" t="str">
        <f t="shared" si="80"/>
        <v/>
      </c>
      <c r="D475" s="76" t="str">
        <f t="shared" si="83"/>
        <v/>
      </c>
      <c r="E475" s="102" t="str">
        <f t="shared" si="83"/>
        <v/>
      </c>
      <c r="F475" s="102" t="str">
        <f t="shared" si="83"/>
        <v/>
      </c>
      <c r="G475" s="103" t="str">
        <f t="shared" si="82"/>
        <v/>
      </c>
      <c r="H475" s="103" t="str">
        <f t="shared" si="82"/>
        <v/>
      </c>
      <c r="I475" s="102" t="str">
        <f t="shared" si="82"/>
        <v/>
      </c>
      <c r="J475" s="102" t="str">
        <f t="shared" si="82"/>
        <v/>
      </c>
      <c r="K475" s="103" t="str">
        <f t="shared" si="82"/>
        <v/>
      </c>
      <c r="L475" s="103" t="str">
        <f t="shared" si="82"/>
        <v/>
      </c>
      <c r="M475" s="99"/>
      <c r="N475" s="100"/>
      <c r="O475" s="97"/>
      <c r="P475" s="97"/>
      <c r="Q475" s="97"/>
      <c r="R475" s="97"/>
      <c r="S475" s="97"/>
      <c r="T475" s="97"/>
      <c r="U475" s="97"/>
      <c r="V475" s="98"/>
      <c r="W475" s="97"/>
      <c r="X475" s="97"/>
      <c r="Y475" s="97"/>
      <c r="Z475" s="97"/>
      <c r="AA475" s="97"/>
      <c r="AB475" s="98"/>
      <c r="AC475" s="97"/>
      <c r="AD475" s="97"/>
      <c r="AE475" s="97"/>
      <c r="AF475"/>
    </row>
    <row r="476" spans="1:32" ht="36.5">
      <c r="C476" s="88" t="s">
        <v>1123</v>
      </c>
      <c r="E476" s="97"/>
      <c r="F476" s="98"/>
      <c r="G476" s="98"/>
      <c r="H476" s="98"/>
      <c r="I476" s="98"/>
      <c r="J476" s="99"/>
      <c r="K476" s="99"/>
      <c r="L476" s="99"/>
      <c r="M476" s="99"/>
      <c r="N476" s="100"/>
      <c r="O476" s="99"/>
      <c r="P476" s="106"/>
      <c r="Q476" s="99"/>
      <c r="R476" s="107"/>
      <c r="S476" s="97"/>
      <c r="T476" s="97"/>
      <c r="U476" s="97"/>
      <c r="V476" s="97"/>
      <c r="W476" s="97"/>
      <c r="X476" s="97"/>
      <c r="Y476" s="98"/>
      <c r="Z476" s="97"/>
      <c r="AA476" s="97"/>
      <c r="AB476" s="97"/>
      <c r="AC476" s="97"/>
      <c r="AD476" s="97"/>
      <c r="AE476" s="97"/>
    </row>
    <row r="477" spans="1:32" ht="30.5">
      <c r="C477" s="42" t="s">
        <v>1474</v>
      </c>
      <c r="E477" s="97"/>
      <c r="F477" s="97" t="s">
        <v>1124</v>
      </c>
      <c r="G477" s="97" t="s">
        <v>1125</v>
      </c>
      <c r="H477" s="97" t="s">
        <v>152</v>
      </c>
      <c r="I477" s="97"/>
      <c r="J477" s="108" t="s">
        <v>1121</v>
      </c>
      <c r="K477" s="98"/>
      <c r="L477" s="97" t="s">
        <v>1124</v>
      </c>
      <c r="M477" s="97"/>
      <c r="N477" s="100" t="s">
        <v>1125</v>
      </c>
      <c r="O477" s="97" t="s">
        <v>152</v>
      </c>
      <c r="P477" s="101"/>
      <c r="Q477" s="99" t="s">
        <v>1121</v>
      </c>
      <c r="R477" s="100"/>
      <c r="S477" s="97" t="s">
        <v>1124</v>
      </c>
      <c r="T477" s="97"/>
      <c r="U477" s="97" t="s">
        <v>1125</v>
      </c>
      <c r="V477" s="97" t="s">
        <v>152</v>
      </c>
      <c r="W477" s="97"/>
      <c r="X477" s="97" t="s">
        <v>1121</v>
      </c>
      <c r="Y477" s="98"/>
      <c r="Z477" s="97"/>
      <c r="AA477" s="97"/>
      <c r="AB477" s="97"/>
      <c r="AC477" s="97"/>
      <c r="AD477" s="97"/>
      <c r="AE477" s="97"/>
    </row>
    <row r="478" spans="1:32" ht="2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50" t="s">
        <v>1118</v>
      </c>
      <c r="F478" s="24" t="str">
        <f t="shared" ref="F478:F541" si="87">IF(E375="","",E375)</f>
        <v>Do</v>
      </c>
      <c r="G478" s="29" t="s">
        <v>1119</v>
      </c>
      <c r="H478" s="24">
        <f>IF(F478="","",14)</f>
        <v>14</v>
      </c>
      <c r="I478" s="29" t="s">
        <v>1120</v>
      </c>
      <c r="J478" s="17">
        <f t="shared" ref="J478:J541" si="88">IF(F375="","",F375)</f>
        <v>7</v>
      </c>
      <c r="K478" s="51" t="str">
        <f>IF(F478&lt;&gt;"",IF(L478="",""")],","""), ac("""),"")</f>
        <v>")],</v>
      </c>
      <c r="L478" s="32" t="str">
        <f t="shared" ref="L478:L541" si="89">IF(G375="","",G375)</f>
        <v/>
      </c>
      <c r="M478" s="36" t="str">
        <f t="shared" ref="M478:M541" si="90">IF(L478="","",""",""")</f>
        <v/>
      </c>
      <c r="N478" s="37" t="str">
        <f t="shared" ref="N478:N541" si="91">IF(L478="","","cp")</f>
        <v/>
      </c>
      <c r="O478" s="32" t="str">
        <f>IF(L478="","",90)</f>
        <v/>
      </c>
      <c r="P478" s="37" t="str">
        <f t="shared" ref="P478:P541" si="92">IF(L478="","",""",""")</f>
        <v/>
      </c>
      <c r="Q478" s="21" t="str">
        <f t="shared" ref="Q478:Q541" si="93">IF(H375="","",H375)</f>
        <v/>
      </c>
      <c r="R478" s="51" t="str">
        <f t="shared" ref="R478:R541" si="94">IF(L478&lt;&gt;"",IF(S478="",""")],","""), ac("""),"")</f>
        <v/>
      </c>
      <c r="S478" s="24" t="str">
        <f t="shared" ref="S478:S541" si="95">IF(I375="","",I375)</f>
        <v/>
      </c>
      <c r="T478" s="29" t="str">
        <f t="shared" ref="T478:T541" si="96">IF(S478="","",""",""")</f>
        <v/>
      </c>
      <c r="U478" s="29" t="str">
        <f t="shared" ref="U478:U541" si="97">IF(S478="","","cp")</f>
        <v/>
      </c>
      <c r="V478" s="24" t="str">
        <f t="shared" ref="V478:V541" si="98">IF(S478="","",150)</f>
        <v/>
      </c>
      <c r="W478" s="23" t="str">
        <f t="shared" ref="W478:W541" si="99">IF(S478="","",""",""")</f>
        <v/>
      </c>
      <c r="X478" s="17" t="str">
        <f t="shared" ref="X478:X541" si="100">IF(J375="","",J375)</f>
        <v/>
      </c>
      <c r="Y478" s="51" t="str">
        <f t="shared" ref="Y478:Y541" si="101">IF(S478&lt;&gt;"",IF(Z478="",""")],","""), ac("""),"")</f>
        <v/>
      </c>
      <c r="Z478" s="21" t="str">
        <f t="shared" ref="Z478:Z541" si="102">IF(K375="","",K375)</f>
        <v/>
      </c>
      <c r="AA478" s="21" t="str">
        <f t="shared" ref="AA478:AA541" si="103">IF(Z478="","",""",""")</f>
        <v/>
      </c>
      <c r="AB478" s="21" t="str">
        <f t="shared" ref="AB478:AB541" si="104">IF(Z478="","","cp")</f>
        <v/>
      </c>
      <c r="AC478" s="21" t="str">
        <f>IF(Z478="","",250)</f>
        <v/>
      </c>
      <c r="AD478" s="21" t="str">
        <f t="shared" ref="AD478:AD541" si="105">IF(Z478="","",""",""")</f>
        <v/>
      </c>
      <c r="AE478" s="21" t="str">
        <f t="shared" ref="AE478:AE541" si="106">IF(L375="","",L375)</f>
        <v/>
      </c>
      <c r="AF478" s="51" t="str">
        <f t="shared" ref="AF478:AF494" si="107">IF(Z478&lt;&gt;"",IF(AG186="",""")],","), ac("),"")</f>
        <v/>
      </c>
    </row>
    <row r="479" spans="1:32" ht="24">
      <c r="A479" s="12" t="str">
        <f t="shared" si="84"/>
        <v>/* 2 */   [ac("", "cp0","")],</v>
      </c>
      <c r="B479" s="12">
        <f>+B478+1</f>
        <v>2</v>
      </c>
      <c r="C479" s="12" t="str">
        <f t="shared" si="85"/>
        <v>/* 2 */   [ac("", "cp0","")],</v>
      </c>
      <c r="D479" s="13" t="str">
        <f t="shared" si="86"/>
        <v>hay letras</v>
      </c>
      <c r="E479" s="50" t="s">
        <v>1118</v>
      </c>
      <c r="F479" s="31" t="str">
        <f t="shared" si="87"/>
        <v/>
      </c>
      <c r="G479" s="30" t="s">
        <v>1119</v>
      </c>
      <c r="H479" s="31" t="str">
        <f t="shared" ref="H479:H542" si="108">IF(F479="","",14)</f>
        <v/>
      </c>
      <c r="I479" s="30" t="s">
        <v>1120</v>
      </c>
      <c r="J479" s="20" t="str">
        <f t="shared" si="88"/>
        <v/>
      </c>
      <c r="K479" s="51" t="str">
        <f t="shared" ref="K479:K542" si="109">IF(F479&lt;&gt;"",IF(L479="",""")],","""), ac("""),"")</f>
        <v/>
      </c>
      <c r="L479" s="33" t="str">
        <f t="shared" si="89"/>
        <v/>
      </c>
      <c r="M479" s="38" t="str">
        <f t="shared" si="90"/>
        <v/>
      </c>
      <c r="N479" s="39" t="str">
        <f t="shared" si="91"/>
        <v/>
      </c>
      <c r="O479" s="33" t="str">
        <f t="shared" ref="O479:O542" si="110">IF(L479="","",90)</f>
        <v/>
      </c>
      <c r="P479" s="39" t="str">
        <f t="shared" si="92"/>
        <v/>
      </c>
      <c r="Q479" s="22" t="str">
        <f t="shared" si="93"/>
        <v/>
      </c>
      <c r="R479" s="51" t="str">
        <f t="shared" si="94"/>
        <v/>
      </c>
      <c r="S479" s="31" t="str">
        <f t="shared" si="95"/>
        <v/>
      </c>
      <c r="T479" s="30" t="str">
        <f t="shared" si="96"/>
        <v/>
      </c>
      <c r="U479" s="30" t="str">
        <f t="shared" si="97"/>
        <v/>
      </c>
      <c r="V479" s="31" t="str">
        <f t="shared" si="98"/>
        <v/>
      </c>
      <c r="W479" s="30" t="str">
        <f t="shared" si="99"/>
        <v/>
      </c>
      <c r="X479" s="20" t="str">
        <f t="shared" si="100"/>
        <v/>
      </c>
      <c r="Y479" s="51" t="str">
        <f t="shared" si="101"/>
        <v/>
      </c>
      <c r="Z479" s="22" t="str">
        <f t="shared" si="102"/>
        <v/>
      </c>
      <c r="AA479" s="22" t="str">
        <f t="shared" si="103"/>
        <v/>
      </c>
      <c r="AB479" s="22" t="str">
        <f t="shared" si="104"/>
        <v/>
      </c>
      <c r="AC479" s="22" t="str">
        <f t="shared" ref="AC479:AC542" si="111">IF(Z479="","",250)</f>
        <v/>
      </c>
      <c r="AD479" s="22" t="str">
        <f t="shared" si="105"/>
        <v/>
      </c>
      <c r="AE479" s="22" t="str">
        <f t="shared" si="106"/>
        <v/>
      </c>
      <c r="AF479" s="51" t="str">
        <f t="shared" si="107"/>
        <v/>
      </c>
    </row>
    <row r="480" spans="1:32" ht="24">
      <c r="A480" s="12" t="str">
        <f t="shared" si="84"/>
        <v>/* 3 */   [ac("", "cp0","")],</v>
      </c>
      <c r="B480" s="12">
        <f t="shared" ref="B480:B543" si="112">+B479+1</f>
        <v>3</v>
      </c>
      <c r="C480" s="12" t="str">
        <f t="shared" si="85"/>
        <v>/* 3 */   [ac("", "cp0","")],</v>
      </c>
      <c r="D480" s="13" t="str">
        <f t="shared" si="86"/>
        <v>hay letras</v>
      </c>
      <c r="E480" s="50" t="s">
        <v>1118</v>
      </c>
      <c r="F480" s="24" t="str">
        <f t="shared" si="87"/>
        <v/>
      </c>
      <c r="G480" s="29" t="s">
        <v>1119</v>
      </c>
      <c r="H480" s="24" t="str">
        <f t="shared" si="108"/>
        <v/>
      </c>
      <c r="I480" s="29" t="s">
        <v>1120</v>
      </c>
      <c r="J480" s="17" t="str">
        <f t="shared" si="88"/>
        <v/>
      </c>
      <c r="K480" s="51" t="str">
        <f t="shared" si="109"/>
        <v/>
      </c>
      <c r="L480" s="32" t="str">
        <f t="shared" si="89"/>
        <v/>
      </c>
      <c r="M480" s="36" t="str">
        <f t="shared" si="90"/>
        <v/>
      </c>
      <c r="N480" s="37" t="str">
        <f t="shared" si="91"/>
        <v/>
      </c>
      <c r="O480" s="32" t="str">
        <f t="shared" si="110"/>
        <v/>
      </c>
      <c r="P480" s="37" t="str">
        <f t="shared" si="92"/>
        <v/>
      </c>
      <c r="Q480" s="21" t="str">
        <f t="shared" si="93"/>
        <v/>
      </c>
      <c r="R480" s="51" t="str">
        <f t="shared" si="94"/>
        <v/>
      </c>
      <c r="S480" s="24" t="str">
        <f t="shared" si="95"/>
        <v/>
      </c>
      <c r="T480" s="29" t="str">
        <f t="shared" si="96"/>
        <v/>
      </c>
      <c r="U480" s="29" t="str">
        <f t="shared" si="97"/>
        <v/>
      </c>
      <c r="V480" s="24" t="str">
        <f t="shared" si="98"/>
        <v/>
      </c>
      <c r="W480" s="29" t="str">
        <f t="shared" si="99"/>
        <v/>
      </c>
      <c r="X480" s="17" t="str">
        <f t="shared" si="100"/>
        <v/>
      </c>
      <c r="Y480" s="51" t="str">
        <f t="shared" si="101"/>
        <v/>
      </c>
      <c r="Z480" s="21" t="str">
        <f t="shared" si="102"/>
        <v/>
      </c>
      <c r="AA480" s="21" t="str">
        <f t="shared" si="103"/>
        <v/>
      </c>
      <c r="AB480" s="21" t="str">
        <f t="shared" si="104"/>
        <v/>
      </c>
      <c r="AC480" s="21" t="str">
        <f t="shared" si="111"/>
        <v/>
      </c>
      <c r="AD480" s="21" t="str">
        <f t="shared" si="105"/>
        <v/>
      </c>
      <c r="AE480" s="21" t="str">
        <f t="shared" si="106"/>
        <v/>
      </c>
      <c r="AF480" s="51" t="str">
        <f t="shared" si="107"/>
        <v/>
      </c>
    </row>
    <row r="481" spans="1:32" ht="24">
      <c r="A481" s="12" t="str">
        <f t="shared" si="84"/>
        <v>/* 4 */   [ac("", "cp0","")],</v>
      </c>
      <c r="B481" s="12">
        <f t="shared" si="112"/>
        <v>4</v>
      </c>
      <c r="C481" s="12" t="str">
        <f t="shared" si="85"/>
        <v>/* 4 */   [ac("", "cp0","")],</v>
      </c>
      <c r="D481" s="13" t="str">
        <f t="shared" si="86"/>
        <v>hay letras</v>
      </c>
      <c r="E481" s="50" t="s">
        <v>1118</v>
      </c>
      <c r="F481" s="31" t="str">
        <f t="shared" si="87"/>
        <v/>
      </c>
      <c r="G481" s="30" t="s">
        <v>1119</v>
      </c>
      <c r="H481" s="31" t="str">
        <f t="shared" si="108"/>
        <v/>
      </c>
      <c r="I481" s="30" t="s">
        <v>1120</v>
      </c>
      <c r="J481" s="20" t="str">
        <f t="shared" si="88"/>
        <v/>
      </c>
      <c r="K481" s="51" t="str">
        <f t="shared" si="109"/>
        <v/>
      </c>
      <c r="L481" s="33" t="str">
        <f t="shared" si="89"/>
        <v/>
      </c>
      <c r="M481" s="38" t="str">
        <f t="shared" si="90"/>
        <v/>
      </c>
      <c r="N481" s="39" t="str">
        <f t="shared" si="91"/>
        <v/>
      </c>
      <c r="O481" s="33" t="str">
        <f t="shared" si="110"/>
        <v/>
      </c>
      <c r="P481" s="39" t="str">
        <f t="shared" si="92"/>
        <v/>
      </c>
      <c r="Q481" s="22" t="str">
        <f t="shared" si="93"/>
        <v/>
      </c>
      <c r="R481" s="51" t="str">
        <f t="shared" si="94"/>
        <v/>
      </c>
      <c r="S481" s="31" t="str">
        <f t="shared" si="95"/>
        <v/>
      </c>
      <c r="T481" s="30" t="str">
        <f t="shared" si="96"/>
        <v/>
      </c>
      <c r="U481" s="30" t="str">
        <f t="shared" si="97"/>
        <v/>
      </c>
      <c r="V481" s="31" t="str">
        <f t="shared" si="98"/>
        <v/>
      </c>
      <c r="W481" s="30" t="str">
        <f t="shared" si="99"/>
        <v/>
      </c>
      <c r="X481" s="20" t="str">
        <f t="shared" si="100"/>
        <v/>
      </c>
      <c r="Y481" s="51" t="str">
        <f t="shared" si="101"/>
        <v/>
      </c>
      <c r="Z481" s="22" t="str">
        <f t="shared" si="102"/>
        <v/>
      </c>
      <c r="AA481" s="22" t="str">
        <f t="shared" si="103"/>
        <v/>
      </c>
      <c r="AB481" s="22" t="str">
        <f t="shared" si="104"/>
        <v/>
      </c>
      <c r="AC481" s="22" t="str">
        <f t="shared" si="111"/>
        <v/>
      </c>
      <c r="AD481" s="22" t="str">
        <f t="shared" si="105"/>
        <v/>
      </c>
      <c r="AE481" s="22" t="str">
        <f t="shared" si="106"/>
        <v/>
      </c>
      <c r="AF481" s="51" t="str">
        <f t="shared" si="107"/>
        <v/>
      </c>
    </row>
    <row r="482" spans="1:32" ht="24">
      <c r="A482" s="12" t="str">
        <f t="shared" si="84"/>
        <v>/* 5 */   [ac("", "cp0","")],</v>
      </c>
      <c r="B482" s="12">
        <f>+B481+1</f>
        <v>5</v>
      </c>
      <c r="C482" s="12" t="str">
        <f t="shared" si="85"/>
        <v>/* 5 */   [ac("", "cp0","")],</v>
      </c>
      <c r="D482" s="13" t="str">
        <f t="shared" si="86"/>
        <v>hay letras</v>
      </c>
      <c r="E482" s="50" t="s">
        <v>1118</v>
      </c>
      <c r="F482" s="24" t="str">
        <f t="shared" si="87"/>
        <v/>
      </c>
      <c r="G482" s="29" t="s">
        <v>1119</v>
      </c>
      <c r="H482" s="24" t="str">
        <f t="shared" si="108"/>
        <v/>
      </c>
      <c r="I482" s="29" t="s">
        <v>1120</v>
      </c>
      <c r="J482" s="17" t="str">
        <f t="shared" si="88"/>
        <v/>
      </c>
      <c r="K482" s="51" t="str">
        <f t="shared" si="109"/>
        <v/>
      </c>
      <c r="L482" s="32" t="str">
        <f t="shared" si="89"/>
        <v/>
      </c>
      <c r="M482" s="36" t="str">
        <f t="shared" si="90"/>
        <v/>
      </c>
      <c r="N482" s="37" t="str">
        <f t="shared" si="91"/>
        <v/>
      </c>
      <c r="O482" s="32" t="str">
        <f t="shared" si="110"/>
        <v/>
      </c>
      <c r="P482" s="37" t="str">
        <f t="shared" si="92"/>
        <v/>
      </c>
      <c r="Q482" s="21" t="str">
        <f t="shared" si="93"/>
        <v/>
      </c>
      <c r="R482" s="51" t="str">
        <f t="shared" si="94"/>
        <v/>
      </c>
      <c r="S482" s="24" t="str">
        <f t="shared" si="95"/>
        <v/>
      </c>
      <c r="T482" s="29" t="str">
        <f t="shared" si="96"/>
        <v/>
      </c>
      <c r="U482" s="29" t="str">
        <f t="shared" si="97"/>
        <v/>
      </c>
      <c r="V482" s="24" t="str">
        <f t="shared" si="98"/>
        <v/>
      </c>
      <c r="W482" s="29" t="str">
        <f t="shared" si="99"/>
        <v/>
      </c>
      <c r="X482" s="17" t="str">
        <f t="shared" si="100"/>
        <v/>
      </c>
      <c r="Y482" s="51" t="str">
        <f t="shared" si="101"/>
        <v/>
      </c>
      <c r="Z482" s="21" t="str">
        <f t="shared" si="102"/>
        <v/>
      </c>
      <c r="AA482" s="21" t="str">
        <f t="shared" si="103"/>
        <v/>
      </c>
      <c r="AB482" s="21" t="str">
        <f t="shared" si="104"/>
        <v/>
      </c>
      <c r="AC482" s="21" t="str">
        <f t="shared" si="111"/>
        <v/>
      </c>
      <c r="AD482" s="21" t="str">
        <f t="shared" si="105"/>
        <v/>
      </c>
      <c r="AE482" s="21" t="str">
        <f t="shared" si="106"/>
        <v/>
      </c>
      <c r="AF482" s="51" t="str">
        <f t="shared" si="107"/>
        <v/>
      </c>
    </row>
    <row r="483" spans="1:32" ht="24">
      <c r="A483" s="12" t="str">
        <f t="shared" si="84"/>
        <v>/* 6 */   [ac("", "cp0","")],</v>
      </c>
      <c r="B483" s="12">
        <f t="shared" si="112"/>
        <v>6</v>
      </c>
      <c r="C483" s="12" t="str">
        <f t="shared" si="85"/>
        <v>/* 6 */   [ac("", "cp0","")],</v>
      </c>
      <c r="D483" s="13" t="str">
        <f t="shared" si="86"/>
        <v>hay letras</v>
      </c>
      <c r="E483" s="50" t="s">
        <v>1118</v>
      </c>
      <c r="F483" s="31" t="str">
        <f t="shared" si="87"/>
        <v/>
      </c>
      <c r="G483" s="30" t="s">
        <v>1119</v>
      </c>
      <c r="H483" s="31" t="str">
        <f t="shared" si="108"/>
        <v/>
      </c>
      <c r="I483" s="30" t="s">
        <v>1120</v>
      </c>
      <c r="J483" s="20" t="str">
        <f t="shared" si="88"/>
        <v/>
      </c>
      <c r="K483" s="51" t="str">
        <f t="shared" si="109"/>
        <v/>
      </c>
      <c r="L483" s="33" t="str">
        <f t="shared" si="89"/>
        <v/>
      </c>
      <c r="M483" s="38" t="str">
        <f t="shared" si="90"/>
        <v/>
      </c>
      <c r="N483" s="39" t="str">
        <f t="shared" si="91"/>
        <v/>
      </c>
      <c r="O483" s="33" t="str">
        <f t="shared" si="110"/>
        <v/>
      </c>
      <c r="P483" s="39" t="str">
        <f t="shared" si="92"/>
        <v/>
      </c>
      <c r="Q483" s="22" t="str">
        <f t="shared" si="93"/>
        <v/>
      </c>
      <c r="R483" s="51" t="str">
        <f t="shared" si="94"/>
        <v/>
      </c>
      <c r="S483" s="31" t="str">
        <f t="shared" si="95"/>
        <v/>
      </c>
      <c r="T483" s="30" t="str">
        <f t="shared" si="96"/>
        <v/>
      </c>
      <c r="U483" s="30" t="str">
        <f t="shared" si="97"/>
        <v/>
      </c>
      <c r="V483" s="31" t="str">
        <f t="shared" si="98"/>
        <v/>
      </c>
      <c r="W483" s="30" t="str">
        <f t="shared" si="99"/>
        <v/>
      </c>
      <c r="X483" s="20" t="str">
        <f t="shared" si="100"/>
        <v/>
      </c>
      <c r="Y483" s="51" t="str">
        <f t="shared" si="101"/>
        <v/>
      </c>
      <c r="Z483" s="22" t="str">
        <f t="shared" si="102"/>
        <v/>
      </c>
      <c r="AA483" s="22" t="str">
        <f t="shared" si="103"/>
        <v/>
      </c>
      <c r="AB483" s="22" t="str">
        <f t="shared" si="104"/>
        <v/>
      </c>
      <c r="AC483" s="22" t="str">
        <f t="shared" si="111"/>
        <v/>
      </c>
      <c r="AD483" s="22" t="str">
        <f t="shared" si="105"/>
        <v/>
      </c>
      <c r="AE483" s="22" t="str">
        <f t="shared" si="106"/>
        <v/>
      </c>
      <c r="AF483" s="51" t="str">
        <f t="shared" si="107"/>
        <v/>
      </c>
    </row>
    <row r="484" spans="1:32" ht="24">
      <c r="A484" s="12" t="str">
        <f t="shared" si="84"/>
        <v>/* 7 */   [ac("", "cp0","")],</v>
      </c>
      <c r="B484" s="12">
        <f t="shared" si="112"/>
        <v>7</v>
      </c>
      <c r="C484" s="12" t="str">
        <f t="shared" si="85"/>
        <v>/* 7 */   [ac("", "cp0","")],</v>
      </c>
      <c r="D484" s="13" t="str">
        <f t="shared" si="86"/>
        <v>hay letras</v>
      </c>
      <c r="E484" s="50" t="s">
        <v>1118</v>
      </c>
      <c r="F484" s="24" t="str">
        <f t="shared" si="87"/>
        <v/>
      </c>
      <c r="G484" s="29" t="s">
        <v>1119</v>
      </c>
      <c r="H484" s="24" t="str">
        <f t="shared" si="108"/>
        <v/>
      </c>
      <c r="I484" s="29" t="s">
        <v>1120</v>
      </c>
      <c r="J484" s="17" t="str">
        <f t="shared" si="88"/>
        <v/>
      </c>
      <c r="K484" s="51" t="str">
        <f t="shared" si="109"/>
        <v/>
      </c>
      <c r="L484" s="32" t="str">
        <f t="shared" si="89"/>
        <v/>
      </c>
      <c r="M484" s="36" t="str">
        <f t="shared" si="90"/>
        <v/>
      </c>
      <c r="N484" s="37" t="str">
        <f t="shared" si="91"/>
        <v/>
      </c>
      <c r="O484" s="32" t="str">
        <f t="shared" si="110"/>
        <v/>
      </c>
      <c r="P484" s="37" t="str">
        <f t="shared" si="92"/>
        <v/>
      </c>
      <c r="Q484" s="21" t="str">
        <f t="shared" si="93"/>
        <v/>
      </c>
      <c r="R484" s="51" t="str">
        <f t="shared" si="94"/>
        <v/>
      </c>
      <c r="S484" s="24" t="str">
        <f t="shared" si="95"/>
        <v/>
      </c>
      <c r="T484" s="29" t="str">
        <f t="shared" si="96"/>
        <v/>
      </c>
      <c r="U484" s="29" t="str">
        <f t="shared" si="97"/>
        <v/>
      </c>
      <c r="V484" s="24" t="str">
        <f t="shared" si="98"/>
        <v/>
      </c>
      <c r="W484" s="29" t="str">
        <f t="shared" si="99"/>
        <v/>
      </c>
      <c r="X484" s="17" t="str">
        <f t="shared" si="100"/>
        <v/>
      </c>
      <c r="Y484" s="51" t="str">
        <f t="shared" si="101"/>
        <v/>
      </c>
      <c r="Z484" s="21" t="str">
        <f t="shared" si="102"/>
        <v/>
      </c>
      <c r="AA484" s="21" t="str">
        <f t="shared" si="103"/>
        <v/>
      </c>
      <c r="AB484" s="21" t="str">
        <f t="shared" si="104"/>
        <v/>
      </c>
      <c r="AC484" s="21" t="str">
        <f t="shared" si="111"/>
        <v/>
      </c>
      <c r="AD484" s="21" t="str">
        <f t="shared" si="105"/>
        <v/>
      </c>
      <c r="AE484" s="21" t="str">
        <f t="shared" si="106"/>
        <v/>
      </c>
      <c r="AF484" s="51" t="str">
        <f t="shared" si="107"/>
        <v/>
      </c>
    </row>
    <row r="485" spans="1:32" ht="24">
      <c r="A485" s="12" t="str">
        <f t="shared" si="84"/>
        <v>/* 8 */   [ac("", "cp0","")],</v>
      </c>
      <c r="B485" s="12">
        <f t="shared" si="112"/>
        <v>8</v>
      </c>
      <c r="C485" s="12" t="str">
        <f t="shared" si="85"/>
        <v>/* 8 */   [ac("", "cp0","")],</v>
      </c>
      <c r="D485" s="13" t="str">
        <f t="shared" si="86"/>
        <v>hay letras</v>
      </c>
      <c r="E485" s="50" t="s">
        <v>1118</v>
      </c>
      <c r="F485" s="31" t="str">
        <f t="shared" si="87"/>
        <v/>
      </c>
      <c r="G485" s="30" t="s">
        <v>1119</v>
      </c>
      <c r="H485" s="31" t="str">
        <f t="shared" si="108"/>
        <v/>
      </c>
      <c r="I485" s="30" t="s">
        <v>1120</v>
      </c>
      <c r="J485" s="20" t="str">
        <f t="shared" si="88"/>
        <v/>
      </c>
      <c r="K485" s="51" t="str">
        <f t="shared" si="109"/>
        <v/>
      </c>
      <c r="L485" s="33" t="str">
        <f t="shared" si="89"/>
        <v/>
      </c>
      <c r="M485" s="38" t="str">
        <f t="shared" si="90"/>
        <v/>
      </c>
      <c r="N485" s="39" t="str">
        <f t="shared" si="91"/>
        <v/>
      </c>
      <c r="O485" s="33" t="str">
        <f t="shared" si="110"/>
        <v/>
      </c>
      <c r="P485" s="39" t="str">
        <f t="shared" si="92"/>
        <v/>
      </c>
      <c r="Q485" s="22" t="str">
        <f t="shared" si="93"/>
        <v/>
      </c>
      <c r="R485" s="51" t="str">
        <f t="shared" si="94"/>
        <v/>
      </c>
      <c r="S485" s="31" t="str">
        <f t="shared" si="95"/>
        <v/>
      </c>
      <c r="T485" s="30" t="str">
        <f t="shared" si="96"/>
        <v/>
      </c>
      <c r="U485" s="30" t="str">
        <f t="shared" si="97"/>
        <v/>
      </c>
      <c r="V485" s="31" t="str">
        <f t="shared" si="98"/>
        <v/>
      </c>
      <c r="W485" s="30" t="str">
        <f t="shared" si="99"/>
        <v/>
      </c>
      <c r="X485" s="20" t="str">
        <f t="shared" si="100"/>
        <v/>
      </c>
      <c r="Y485" s="51" t="str">
        <f t="shared" si="101"/>
        <v/>
      </c>
      <c r="Z485" s="22" t="str">
        <f t="shared" si="102"/>
        <v/>
      </c>
      <c r="AA485" s="22" t="str">
        <f t="shared" si="103"/>
        <v/>
      </c>
      <c r="AB485" s="22" t="str">
        <f t="shared" si="104"/>
        <v/>
      </c>
      <c r="AC485" s="22" t="str">
        <f t="shared" si="111"/>
        <v/>
      </c>
      <c r="AD485" s="22" t="str">
        <f t="shared" si="105"/>
        <v/>
      </c>
      <c r="AE485" s="22" t="str">
        <f t="shared" si="106"/>
        <v/>
      </c>
      <c r="AF485" s="51" t="str">
        <f t="shared" si="107"/>
        <v/>
      </c>
    </row>
    <row r="486" spans="1:32" ht="24">
      <c r="A486" s="12" t="str">
        <f t="shared" si="84"/>
        <v>/* 9 */   [ac("", "cp0","")],</v>
      </c>
      <c r="B486" s="12">
        <f>+B485+1</f>
        <v>9</v>
      </c>
      <c r="C486" s="12" t="str">
        <f t="shared" si="85"/>
        <v>/* 9*/      [ac("Do", "cp14","7")],</v>
      </c>
      <c r="D486" s="13" t="str">
        <f t="shared" si="86"/>
        <v>hay letras</v>
      </c>
      <c r="E486" s="50" t="s">
        <v>1118</v>
      </c>
      <c r="F486" s="24" t="str">
        <f t="shared" si="87"/>
        <v>Do</v>
      </c>
      <c r="G486" s="29" t="s">
        <v>1119</v>
      </c>
      <c r="H486" s="24">
        <f t="shared" si="108"/>
        <v>14</v>
      </c>
      <c r="I486" s="29" t="s">
        <v>1120</v>
      </c>
      <c r="J486" s="17">
        <f t="shared" si="88"/>
        <v>7</v>
      </c>
      <c r="K486" s="51" t="str">
        <f t="shared" si="109"/>
        <v>")],</v>
      </c>
      <c r="L486" s="32" t="str">
        <f t="shared" si="89"/>
        <v/>
      </c>
      <c r="M486" s="36" t="str">
        <f t="shared" si="90"/>
        <v/>
      </c>
      <c r="N486" s="37" t="str">
        <f t="shared" si="91"/>
        <v/>
      </c>
      <c r="O486" s="32" t="str">
        <f t="shared" si="110"/>
        <v/>
      </c>
      <c r="P486" s="37" t="str">
        <f t="shared" si="92"/>
        <v/>
      </c>
      <c r="Q486" s="21" t="str">
        <f t="shared" si="93"/>
        <v/>
      </c>
      <c r="R486" s="51" t="str">
        <f t="shared" si="94"/>
        <v/>
      </c>
      <c r="S486" s="24" t="str">
        <f t="shared" si="95"/>
        <v/>
      </c>
      <c r="T486" s="29" t="str">
        <f t="shared" si="96"/>
        <v/>
      </c>
      <c r="U486" s="29" t="str">
        <f t="shared" si="97"/>
        <v/>
      </c>
      <c r="V486" s="24" t="str">
        <f t="shared" si="98"/>
        <v/>
      </c>
      <c r="W486" s="29" t="str">
        <f t="shared" si="99"/>
        <v/>
      </c>
      <c r="X486" s="17" t="str">
        <f t="shared" si="100"/>
        <v/>
      </c>
      <c r="Y486" s="51" t="str">
        <f t="shared" si="101"/>
        <v/>
      </c>
      <c r="Z486" s="21" t="str">
        <f t="shared" si="102"/>
        <v/>
      </c>
      <c r="AA486" s="21" t="str">
        <f t="shared" si="103"/>
        <v/>
      </c>
      <c r="AB486" s="21" t="str">
        <f t="shared" si="104"/>
        <v/>
      </c>
      <c r="AC486" s="21" t="str">
        <f t="shared" si="111"/>
        <v/>
      </c>
      <c r="AD486" s="21" t="str">
        <f t="shared" si="105"/>
        <v/>
      </c>
      <c r="AE486" s="21" t="str">
        <f t="shared" si="106"/>
        <v/>
      </c>
      <c r="AF486" s="51" t="str">
        <f t="shared" si="107"/>
        <v/>
      </c>
    </row>
    <row r="487" spans="1:32" ht="24">
      <c r="A487" s="12" t="str">
        <f t="shared" si="84"/>
        <v>/* 10 */   [ac("", "cp0","")],</v>
      </c>
      <c r="B487" s="12">
        <f t="shared" si="112"/>
        <v>10</v>
      </c>
      <c r="C487" s="12" t="str">
        <f t="shared" si="85"/>
        <v>/* 10 */   [ac("", "cp0","")],</v>
      </c>
      <c r="D487" s="13" t="str">
        <f t="shared" si="86"/>
        <v>hay letras</v>
      </c>
      <c r="E487" s="50" t="s">
        <v>1118</v>
      </c>
      <c r="F487" s="31" t="str">
        <f t="shared" si="87"/>
        <v/>
      </c>
      <c r="G487" s="30" t="s">
        <v>1119</v>
      </c>
      <c r="H487" s="31" t="str">
        <f t="shared" si="108"/>
        <v/>
      </c>
      <c r="I487" s="30" t="s">
        <v>1120</v>
      </c>
      <c r="J487" s="20" t="str">
        <f t="shared" si="88"/>
        <v/>
      </c>
      <c r="K487" s="51" t="str">
        <f t="shared" si="109"/>
        <v/>
      </c>
      <c r="L487" s="33" t="str">
        <f t="shared" si="89"/>
        <v/>
      </c>
      <c r="M487" s="38" t="str">
        <f t="shared" si="90"/>
        <v/>
      </c>
      <c r="N487" s="39" t="str">
        <f t="shared" si="91"/>
        <v/>
      </c>
      <c r="O487" s="33" t="str">
        <f t="shared" si="110"/>
        <v/>
      </c>
      <c r="P487" s="39" t="str">
        <f t="shared" si="92"/>
        <v/>
      </c>
      <c r="Q487" s="22" t="str">
        <f t="shared" si="93"/>
        <v/>
      </c>
      <c r="R487" s="51" t="str">
        <f t="shared" si="94"/>
        <v/>
      </c>
      <c r="S487" s="31" t="str">
        <f t="shared" si="95"/>
        <v/>
      </c>
      <c r="T487" s="30" t="str">
        <f t="shared" si="96"/>
        <v/>
      </c>
      <c r="U487" s="30" t="str">
        <f t="shared" si="97"/>
        <v/>
      </c>
      <c r="V487" s="31" t="str">
        <f t="shared" si="98"/>
        <v/>
      </c>
      <c r="W487" s="30" t="str">
        <f t="shared" si="99"/>
        <v/>
      </c>
      <c r="X487" s="20" t="str">
        <f t="shared" si="100"/>
        <v/>
      </c>
      <c r="Y487" s="51" t="str">
        <f t="shared" si="101"/>
        <v/>
      </c>
      <c r="Z487" s="22" t="str">
        <f t="shared" si="102"/>
        <v/>
      </c>
      <c r="AA487" s="22" t="str">
        <f t="shared" si="103"/>
        <v/>
      </c>
      <c r="AB487" s="22" t="str">
        <f t="shared" si="104"/>
        <v/>
      </c>
      <c r="AC487" s="22" t="str">
        <f t="shared" si="111"/>
        <v/>
      </c>
      <c r="AD487" s="22" t="str">
        <f t="shared" si="105"/>
        <v/>
      </c>
      <c r="AE487" s="22" t="str">
        <f t="shared" si="106"/>
        <v/>
      </c>
      <c r="AF487" s="51" t="str">
        <f t="shared" si="107"/>
        <v/>
      </c>
    </row>
    <row r="488" spans="1:32" ht="24">
      <c r="A488" s="12" t="str">
        <f t="shared" si="84"/>
        <v>/* 11 */   [ac("", "cp0","")],</v>
      </c>
      <c r="B488" s="12">
        <f t="shared" si="112"/>
        <v>11</v>
      </c>
      <c r="C488" s="12" t="str">
        <f t="shared" si="85"/>
        <v>/* 11 */   [ac("", "cp0","")],</v>
      </c>
      <c r="D488" s="13" t="str">
        <f t="shared" si="86"/>
        <v>hay letras</v>
      </c>
      <c r="E488" s="50" t="s">
        <v>1118</v>
      </c>
      <c r="F488" s="24" t="str">
        <f t="shared" si="87"/>
        <v/>
      </c>
      <c r="G488" s="29" t="s">
        <v>1119</v>
      </c>
      <c r="H488" s="24" t="str">
        <f t="shared" si="108"/>
        <v/>
      </c>
      <c r="I488" s="29" t="s">
        <v>1120</v>
      </c>
      <c r="J488" s="17" t="str">
        <f t="shared" si="88"/>
        <v/>
      </c>
      <c r="K488" s="51" t="str">
        <f t="shared" si="109"/>
        <v/>
      </c>
      <c r="L488" s="32" t="str">
        <f t="shared" si="89"/>
        <v/>
      </c>
      <c r="M488" s="36" t="str">
        <f t="shared" si="90"/>
        <v/>
      </c>
      <c r="N488" s="37" t="str">
        <f t="shared" si="91"/>
        <v/>
      </c>
      <c r="O488" s="32" t="str">
        <f t="shared" si="110"/>
        <v/>
      </c>
      <c r="P488" s="37" t="str">
        <f t="shared" si="92"/>
        <v/>
      </c>
      <c r="Q488" s="21" t="str">
        <f t="shared" si="93"/>
        <v/>
      </c>
      <c r="R488" s="51" t="str">
        <f t="shared" si="94"/>
        <v/>
      </c>
      <c r="S488" s="24" t="str">
        <f t="shared" si="95"/>
        <v/>
      </c>
      <c r="T488" s="29" t="str">
        <f t="shared" si="96"/>
        <v/>
      </c>
      <c r="U488" s="29" t="str">
        <f t="shared" si="97"/>
        <v/>
      </c>
      <c r="V488" s="24" t="str">
        <f t="shared" si="98"/>
        <v/>
      </c>
      <c r="W488" s="29" t="str">
        <f t="shared" si="99"/>
        <v/>
      </c>
      <c r="X488" s="17" t="str">
        <f t="shared" si="100"/>
        <v/>
      </c>
      <c r="Y488" s="51" t="str">
        <f t="shared" si="101"/>
        <v/>
      </c>
      <c r="Z488" s="21" t="str">
        <f t="shared" si="102"/>
        <v/>
      </c>
      <c r="AA488" s="21" t="str">
        <f t="shared" si="103"/>
        <v/>
      </c>
      <c r="AB488" s="21" t="str">
        <f t="shared" si="104"/>
        <v/>
      </c>
      <c r="AC488" s="21" t="str">
        <f t="shared" si="111"/>
        <v/>
      </c>
      <c r="AD488" s="21" t="str">
        <f t="shared" si="105"/>
        <v/>
      </c>
      <c r="AE488" s="21" t="str">
        <f t="shared" si="106"/>
        <v/>
      </c>
      <c r="AF488" s="51" t="str">
        <f t="shared" si="107"/>
        <v/>
      </c>
    </row>
    <row r="489" spans="1:32" ht="24">
      <c r="A489" s="12" t="str">
        <f t="shared" si="84"/>
        <v>/* 12 */   [ac("", "cp0","")],</v>
      </c>
      <c r="B489" s="12">
        <f t="shared" si="112"/>
        <v>12</v>
      </c>
      <c r="C489" s="12" t="str">
        <f t="shared" si="85"/>
        <v>/* 12*/      [ac("Fa", "cp14","")],</v>
      </c>
      <c r="D489" s="13" t="str">
        <f t="shared" si="86"/>
        <v>hay letras</v>
      </c>
      <c r="E489" s="50" t="s">
        <v>1118</v>
      </c>
      <c r="F489" s="31" t="str">
        <f t="shared" si="87"/>
        <v>Fa</v>
      </c>
      <c r="G489" s="30" t="s">
        <v>1119</v>
      </c>
      <c r="H489" s="31">
        <f t="shared" si="108"/>
        <v>14</v>
      </c>
      <c r="I489" s="30" t="s">
        <v>1120</v>
      </c>
      <c r="J489" s="20" t="str">
        <f t="shared" si="88"/>
        <v/>
      </c>
      <c r="K489" s="51" t="str">
        <f t="shared" si="109"/>
        <v>")],</v>
      </c>
      <c r="L489" s="33" t="str">
        <f t="shared" si="89"/>
        <v/>
      </c>
      <c r="M489" s="38" t="str">
        <f t="shared" si="90"/>
        <v/>
      </c>
      <c r="N489" s="39" t="str">
        <f t="shared" si="91"/>
        <v/>
      </c>
      <c r="O489" s="33" t="str">
        <f t="shared" si="110"/>
        <v/>
      </c>
      <c r="P489" s="39" t="str">
        <f t="shared" si="92"/>
        <v/>
      </c>
      <c r="Q489" s="22" t="str">
        <f t="shared" si="93"/>
        <v/>
      </c>
      <c r="R489" s="51" t="str">
        <f t="shared" si="94"/>
        <v/>
      </c>
      <c r="S489" s="31" t="str">
        <f t="shared" si="95"/>
        <v/>
      </c>
      <c r="T489" s="30" t="str">
        <f t="shared" si="96"/>
        <v/>
      </c>
      <c r="U489" s="30" t="str">
        <f t="shared" si="97"/>
        <v/>
      </c>
      <c r="V489" s="31" t="str">
        <f t="shared" si="98"/>
        <v/>
      </c>
      <c r="W489" s="30" t="str">
        <f t="shared" si="99"/>
        <v/>
      </c>
      <c r="X489" s="20" t="str">
        <f t="shared" si="100"/>
        <v/>
      </c>
      <c r="Y489" s="51" t="str">
        <f t="shared" si="101"/>
        <v/>
      </c>
      <c r="Z489" s="22" t="str">
        <f t="shared" si="102"/>
        <v/>
      </c>
      <c r="AA489" s="22" t="str">
        <f t="shared" si="103"/>
        <v/>
      </c>
      <c r="AB489" s="22" t="str">
        <f t="shared" si="104"/>
        <v/>
      </c>
      <c r="AC489" s="22" t="str">
        <f t="shared" si="111"/>
        <v/>
      </c>
      <c r="AD489" s="22" t="str">
        <f t="shared" si="105"/>
        <v/>
      </c>
      <c r="AE489" s="22" t="str">
        <f t="shared" si="106"/>
        <v/>
      </c>
      <c r="AF489" s="51" t="str">
        <f t="shared" si="107"/>
        <v/>
      </c>
    </row>
    <row r="490" spans="1:32" ht="24">
      <c r="A490" s="12" t="str">
        <f t="shared" si="84"/>
        <v>/* 13 */   [ac("", "cp0","")],</v>
      </c>
      <c r="B490" s="12">
        <f>+B489+1</f>
        <v>13</v>
      </c>
      <c r="C490" s="12" t="str">
        <f t="shared" si="85"/>
        <v>/* 13*/      [ac("La", "cp14","7")],</v>
      </c>
      <c r="D490" s="13" t="str">
        <f t="shared" si="86"/>
        <v>hay letras</v>
      </c>
      <c r="E490" s="50" t="s">
        <v>1118</v>
      </c>
      <c r="F490" s="24" t="str">
        <f t="shared" si="87"/>
        <v>La</v>
      </c>
      <c r="G490" s="29" t="s">
        <v>1119</v>
      </c>
      <c r="H490" s="24">
        <f t="shared" si="108"/>
        <v>14</v>
      </c>
      <c r="I490" s="29" t="s">
        <v>1120</v>
      </c>
      <c r="J490" s="17">
        <f t="shared" si="88"/>
        <v>7</v>
      </c>
      <c r="K490" s="51" t="str">
        <f t="shared" si="109"/>
        <v>")],</v>
      </c>
      <c r="L490" s="32" t="str">
        <f t="shared" si="89"/>
        <v/>
      </c>
      <c r="M490" s="36" t="str">
        <f t="shared" si="90"/>
        <v/>
      </c>
      <c r="N490" s="37" t="str">
        <f t="shared" si="91"/>
        <v/>
      </c>
      <c r="O490" s="32" t="str">
        <f t="shared" si="110"/>
        <v/>
      </c>
      <c r="P490" s="37" t="str">
        <f t="shared" si="92"/>
        <v/>
      </c>
      <c r="Q490" s="21" t="str">
        <f t="shared" si="93"/>
        <v/>
      </c>
      <c r="R490" s="51" t="str">
        <f t="shared" si="94"/>
        <v/>
      </c>
      <c r="S490" s="24" t="str">
        <f t="shared" si="95"/>
        <v/>
      </c>
      <c r="T490" s="29" t="str">
        <f t="shared" si="96"/>
        <v/>
      </c>
      <c r="U490" s="29" t="str">
        <f t="shared" si="97"/>
        <v/>
      </c>
      <c r="V490" s="24" t="str">
        <f t="shared" si="98"/>
        <v/>
      </c>
      <c r="W490" s="29" t="str">
        <f t="shared" si="99"/>
        <v/>
      </c>
      <c r="X490" s="17" t="str">
        <f t="shared" si="100"/>
        <v/>
      </c>
      <c r="Y490" s="51" t="str">
        <f t="shared" si="101"/>
        <v/>
      </c>
      <c r="Z490" s="21" t="str">
        <f t="shared" si="102"/>
        <v/>
      </c>
      <c r="AA490" s="21" t="str">
        <f t="shared" si="103"/>
        <v/>
      </c>
      <c r="AB490" s="21" t="str">
        <f t="shared" si="104"/>
        <v/>
      </c>
      <c r="AC490" s="21" t="str">
        <f t="shared" si="111"/>
        <v/>
      </c>
      <c r="AD490" s="21" t="str">
        <f t="shared" si="105"/>
        <v/>
      </c>
      <c r="AE490" s="21" t="str">
        <f t="shared" si="106"/>
        <v/>
      </c>
      <c r="AF490" s="51" t="str">
        <f t="shared" si="107"/>
        <v/>
      </c>
    </row>
    <row r="491" spans="1:32" ht="24">
      <c r="A491" s="12" t="str">
        <f t="shared" si="84"/>
        <v>/* 14 */   [ac("", "cp0","")],</v>
      </c>
      <c r="B491" s="12">
        <f t="shared" si="112"/>
        <v>14</v>
      </c>
      <c r="C491" s="12" t="str">
        <f t="shared" si="85"/>
        <v>/* 14*/      [ac("Re", "cp14","7")],</v>
      </c>
      <c r="D491" s="13" t="str">
        <f t="shared" si="86"/>
        <v>hay letras</v>
      </c>
      <c r="E491" s="50" t="s">
        <v>1118</v>
      </c>
      <c r="F491" s="31" t="str">
        <f t="shared" si="87"/>
        <v>Re</v>
      </c>
      <c r="G491" s="30" t="s">
        <v>1119</v>
      </c>
      <c r="H491" s="31">
        <f t="shared" si="108"/>
        <v>14</v>
      </c>
      <c r="I491" s="30" t="s">
        <v>1120</v>
      </c>
      <c r="J491" s="20">
        <f t="shared" si="88"/>
        <v>7</v>
      </c>
      <c r="K491" s="51" t="str">
        <f t="shared" si="109"/>
        <v>")],</v>
      </c>
      <c r="L491" s="33" t="str">
        <f t="shared" si="89"/>
        <v/>
      </c>
      <c r="M491" s="38" t="str">
        <f t="shared" si="90"/>
        <v/>
      </c>
      <c r="N491" s="39" t="str">
        <f t="shared" si="91"/>
        <v/>
      </c>
      <c r="O491" s="33" t="str">
        <f t="shared" si="110"/>
        <v/>
      </c>
      <c r="P491" s="39" t="str">
        <f t="shared" si="92"/>
        <v/>
      </c>
      <c r="Q491" s="22" t="str">
        <f t="shared" si="93"/>
        <v/>
      </c>
      <c r="R491" s="51" t="str">
        <f t="shared" si="94"/>
        <v/>
      </c>
      <c r="S491" s="31" t="str">
        <f t="shared" si="95"/>
        <v/>
      </c>
      <c r="T491" s="30" t="str">
        <f t="shared" si="96"/>
        <v/>
      </c>
      <c r="U491" s="30" t="str">
        <f t="shared" si="97"/>
        <v/>
      </c>
      <c r="V491" s="31" t="str">
        <f t="shared" si="98"/>
        <v/>
      </c>
      <c r="W491" s="30" t="str">
        <f t="shared" si="99"/>
        <v/>
      </c>
      <c r="X491" s="20" t="str">
        <f t="shared" si="100"/>
        <v/>
      </c>
      <c r="Y491" s="51" t="str">
        <f t="shared" si="101"/>
        <v/>
      </c>
      <c r="Z491" s="22" t="str">
        <f t="shared" si="102"/>
        <v/>
      </c>
      <c r="AA491" s="22" t="str">
        <f t="shared" si="103"/>
        <v/>
      </c>
      <c r="AB491" s="22" t="str">
        <f t="shared" si="104"/>
        <v/>
      </c>
      <c r="AC491" s="22" t="str">
        <f t="shared" si="111"/>
        <v/>
      </c>
      <c r="AD491" s="22" t="str">
        <f t="shared" si="105"/>
        <v/>
      </c>
      <c r="AE491" s="22" t="str">
        <f t="shared" si="106"/>
        <v/>
      </c>
      <c r="AF491" s="51" t="str">
        <f t="shared" si="107"/>
        <v/>
      </c>
    </row>
    <row r="492" spans="1:32" ht="24">
      <c r="A492" s="12" t="str">
        <f t="shared" si="84"/>
        <v>/* 15 */   [ac("", "cp0","")],</v>
      </c>
      <c r="B492" s="12">
        <f t="shared" si="112"/>
        <v>15</v>
      </c>
      <c r="C492" s="12" t="str">
        <f t="shared" si="85"/>
        <v>/* 15*/      [ac("Sol", "cp14","7")],</v>
      </c>
      <c r="D492" s="13" t="str">
        <f t="shared" si="86"/>
        <v>hay letras</v>
      </c>
      <c r="E492" s="50" t="s">
        <v>1118</v>
      </c>
      <c r="F492" s="24" t="str">
        <f t="shared" si="87"/>
        <v>Sol</v>
      </c>
      <c r="G492" s="29" t="s">
        <v>1119</v>
      </c>
      <c r="H492" s="24">
        <f t="shared" si="108"/>
        <v>14</v>
      </c>
      <c r="I492" s="29" t="s">
        <v>1120</v>
      </c>
      <c r="J492" s="17">
        <f t="shared" si="88"/>
        <v>7</v>
      </c>
      <c r="K492" s="51" t="str">
        <f t="shared" si="109"/>
        <v>")],</v>
      </c>
      <c r="L492" s="32" t="str">
        <f t="shared" si="89"/>
        <v/>
      </c>
      <c r="M492" s="36" t="str">
        <f t="shared" si="90"/>
        <v/>
      </c>
      <c r="N492" s="37" t="str">
        <f t="shared" si="91"/>
        <v/>
      </c>
      <c r="O492" s="32" t="str">
        <f t="shared" si="110"/>
        <v/>
      </c>
      <c r="P492" s="37" t="str">
        <f t="shared" si="92"/>
        <v/>
      </c>
      <c r="Q492" s="21" t="str">
        <f t="shared" si="93"/>
        <v/>
      </c>
      <c r="R492" s="51" t="str">
        <f t="shared" si="94"/>
        <v/>
      </c>
      <c r="S492" s="24" t="str">
        <f t="shared" si="95"/>
        <v/>
      </c>
      <c r="T492" s="29" t="str">
        <f t="shared" si="96"/>
        <v/>
      </c>
      <c r="U492" s="29" t="str">
        <f t="shared" si="97"/>
        <v/>
      </c>
      <c r="V492" s="24" t="str">
        <f t="shared" si="98"/>
        <v/>
      </c>
      <c r="W492" s="29" t="str">
        <f t="shared" si="99"/>
        <v/>
      </c>
      <c r="X492" s="17" t="str">
        <f t="shared" si="100"/>
        <v/>
      </c>
      <c r="Y492" s="51" t="str">
        <f t="shared" si="101"/>
        <v/>
      </c>
      <c r="Z492" s="21" t="str">
        <f t="shared" si="102"/>
        <v/>
      </c>
      <c r="AA492" s="21" t="str">
        <f t="shared" si="103"/>
        <v/>
      </c>
      <c r="AB492" s="21" t="str">
        <f t="shared" si="104"/>
        <v/>
      </c>
      <c r="AC492" s="21" t="str">
        <f t="shared" si="111"/>
        <v/>
      </c>
      <c r="AD492" s="21" t="str">
        <f t="shared" si="105"/>
        <v/>
      </c>
      <c r="AE492" s="21" t="str">
        <f t="shared" si="106"/>
        <v/>
      </c>
      <c r="AF492" s="51" t="str">
        <f t="shared" si="107"/>
        <v/>
      </c>
    </row>
    <row r="493" spans="1:32" ht="24">
      <c r="A493" s="12" t="str">
        <f t="shared" si="84"/>
        <v>/* 16 */   [ac("", "cp0","")],</v>
      </c>
      <c r="B493" s="12">
        <f t="shared" si="112"/>
        <v>16</v>
      </c>
      <c r="C493" s="12" t="str">
        <f t="shared" si="85"/>
        <v>/* 16*/      [ac("Do", "cp14","7")],</v>
      </c>
      <c r="D493" s="13" t="str">
        <f t="shared" si="86"/>
        <v>hay letras</v>
      </c>
      <c r="E493" s="50" t="s">
        <v>1118</v>
      </c>
      <c r="F493" s="31" t="str">
        <f t="shared" si="87"/>
        <v>Do</v>
      </c>
      <c r="G493" s="30" t="s">
        <v>1119</v>
      </c>
      <c r="H493" s="31">
        <f t="shared" si="108"/>
        <v>14</v>
      </c>
      <c r="I493" s="30" t="s">
        <v>1120</v>
      </c>
      <c r="J493" s="20">
        <f t="shared" si="88"/>
        <v>7</v>
      </c>
      <c r="K493" s="51" t="str">
        <f t="shared" si="109"/>
        <v>")],</v>
      </c>
      <c r="L493" s="33" t="str">
        <f t="shared" si="89"/>
        <v/>
      </c>
      <c r="M493" s="38" t="str">
        <f t="shared" si="90"/>
        <v/>
      </c>
      <c r="N493" s="39" t="str">
        <f t="shared" si="91"/>
        <v/>
      </c>
      <c r="O493" s="33" t="str">
        <f t="shared" si="110"/>
        <v/>
      </c>
      <c r="P493" s="39" t="str">
        <f t="shared" si="92"/>
        <v/>
      </c>
      <c r="Q493" s="22" t="str">
        <f t="shared" si="93"/>
        <v/>
      </c>
      <c r="R493" s="51" t="str">
        <f t="shared" si="94"/>
        <v/>
      </c>
      <c r="S493" s="31" t="str">
        <f t="shared" si="95"/>
        <v/>
      </c>
      <c r="T493" s="30" t="str">
        <f t="shared" si="96"/>
        <v/>
      </c>
      <c r="U493" s="30" t="str">
        <f t="shared" si="97"/>
        <v/>
      </c>
      <c r="V493" s="31" t="str">
        <f t="shared" si="98"/>
        <v/>
      </c>
      <c r="W493" s="30" t="str">
        <f t="shared" si="99"/>
        <v/>
      </c>
      <c r="X493" s="20" t="str">
        <f t="shared" si="100"/>
        <v/>
      </c>
      <c r="Y493" s="51" t="str">
        <f t="shared" si="101"/>
        <v/>
      </c>
      <c r="Z493" s="22" t="str">
        <f t="shared" si="102"/>
        <v/>
      </c>
      <c r="AA493" s="22" t="str">
        <f t="shared" si="103"/>
        <v/>
      </c>
      <c r="AB493" s="22" t="str">
        <f t="shared" si="104"/>
        <v/>
      </c>
      <c r="AC493" s="22" t="str">
        <f t="shared" si="111"/>
        <v/>
      </c>
      <c r="AD493" s="22" t="str">
        <f t="shared" si="105"/>
        <v/>
      </c>
      <c r="AE493" s="22" t="str">
        <f t="shared" si="106"/>
        <v/>
      </c>
      <c r="AF493" s="51" t="str">
        <f t="shared" si="107"/>
        <v/>
      </c>
    </row>
    <row r="494" spans="1:32" ht="24">
      <c r="A494" s="12" t="str">
        <f t="shared" si="84"/>
        <v>/* 17 */   [ac("", "cp0","")],</v>
      </c>
      <c r="B494" s="12">
        <f t="shared" si="112"/>
        <v>17</v>
      </c>
      <c r="C494" s="12" t="str">
        <f t="shared" si="85"/>
        <v>/* 17 */   [ac("", "cp0","")],</v>
      </c>
      <c r="D494" s="13" t="str">
        <f t="shared" si="86"/>
        <v>hay letras</v>
      </c>
      <c r="E494" s="50" t="s">
        <v>1118</v>
      </c>
      <c r="F494" s="24" t="str">
        <f t="shared" si="87"/>
        <v/>
      </c>
      <c r="G494" s="29" t="s">
        <v>1119</v>
      </c>
      <c r="H494" s="24" t="str">
        <f t="shared" si="108"/>
        <v/>
      </c>
      <c r="I494" s="29" t="s">
        <v>1120</v>
      </c>
      <c r="J494" s="17" t="str">
        <f t="shared" si="88"/>
        <v/>
      </c>
      <c r="K494" s="51" t="str">
        <f t="shared" si="109"/>
        <v/>
      </c>
      <c r="L494" s="32" t="str">
        <f t="shared" si="89"/>
        <v/>
      </c>
      <c r="M494" s="36" t="str">
        <f t="shared" si="90"/>
        <v/>
      </c>
      <c r="N494" s="37" t="str">
        <f t="shared" si="91"/>
        <v/>
      </c>
      <c r="O494" s="32" t="str">
        <f t="shared" si="110"/>
        <v/>
      </c>
      <c r="P494" s="37" t="str">
        <f t="shared" si="92"/>
        <v/>
      </c>
      <c r="Q494" s="21" t="str">
        <f t="shared" si="93"/>
        <v/>
      </c>
      <c r="R494" s="51" t="str">
        <f t="shared" si="94"/>
        <v/>
      </c>
      <c r="S494" s="24" t="str">
        <f t="shared" si="95"/>
        <v/>
      </c>
      <c r="T494" s="29" t="str">
        <f t="shared" si="96"/>
        <v/>
      </c>
      <c r="U494" s="29" t="str">
        <f t="shared" si="97"/>
        <v/>
      </c>
      <c r="V494" s="24" t="str">
        <f t="shared" si="98"/>
        <v/>
      </c>
      <c r="W494" s="29" t="str">
        <f t="shared" si="99"/>
        <v/>
      </c>
      <c r="X494" s="17" t="str">
        <f t="shared" si="100"/>
        <v/>
      </c>
      <c r="Y494" s="51" t="str">
        <f t="shared" si="101"/>
        <v/>
      </c>
      <c r="Z494" s="21" t="str">
        <f t="shared" si="102"/>
        <v/>
      </c>
      <c r="AA494" s="21" t="str">
        <f t="shared" si="103"/>
        <v/>
      </c>
      <c r="AB494" s="21" t="str">
        <f t="shared" si="104"/>
        <v/>
      </c>
      <c r="AC494" s="21" t="str">
        <f t="shared" si="111"/>
        <v/>
      </c>
      <c r="AD494" s="21" t="str">
        <f t="shared" si="105"/>
        <v/>
      </c>
      <c r="AE494" s="21" t="str">
        <f t="shared" si="106"/>
        <v/>
      </c>
      <c r="AF494" s="51" t="str">
        <f t="shared" si="107"/>
        <v/>
      </c>
    </row>
    <row r="495" spans="1:32" ht="24">
      <c r="A495" s="12" t="str">
        <f t="shared" si="84"/>
        <v>/* 18 */   [ac("", "cp0","")],</v>
      </c>
      <c r="B495" s="12">
        <f t="shared" si="112"/>
        <v>18</v>
      </c>
      <c r="C495" s="12" t="str">
        <f t="shared" si="85"/>
        <v>/* 18 */   [ac("", "cp0","")],</v>
      </c>
      <c r="D495" s="13" t="str">
        <f t="shared" si="86"/>
        <v>hay letras</v>
      </c>
      <c r="E495" s="50" t="s">
        <v>1118</v>
      </c>
      <c r="F495" s="31" t="str">
        <f t="shared" si="87"/>
        <v/>
      </c>
      <c r="G495" s="30" t="s">
        <v>1119</v>
      </c>
      <c r="H495" s="31" t="str">
        <f t="shared" si="108"/>
        <v/>
      </c>
      <c r="I495" s="30" t="s">
        <v>1120</v>
      </c>
      <c r="J495" s="20" t="str">
        <f t="shared" si="88"/>
        <v/>
      </c>
      <c r="K495" s="51" t="str">
        <f t="shared" si="109"/>
        <v/>
      </c>
      <c r="L495" s="33" t="str">
        <f t="shared" si="89"/>
        <v/>
      </c>
      <c r="M495" s="38" t="str">
        <f t="shared" si="90"/>
        <v/>
      </c>
      <c r="N495" s="39" t="str">
        <f t="shared" si="91"/>
        <v/>
      </c>
      <c r="O495" s="33" t="str">
        <f t="shared" si="110"/>
        <v/>
      </c>
      <c r="P495" s="39" t="str">
        <f t="shared" si="92"/>
        <v/>
      </c>
      <c r="Q495" s="22" t="str">
        <f t="shared" si="93"/>
        <v/>
      </c>
      <c r="R495" s="51" t="str">
        <f t="shared" si="94"/>
        <v/>
      </c>
      <c r="S495" s="31" t="str">
        <f t="shared" si="95"/>
        <v/>
      </c>
      <c r="T495" s="30" t="str">
        <f t="shared" si="96"/>
        <v/>
      </c>
      <c r="U495" s="30" t="str">
        <f t="shared" si="97"/>
        <v/>
      </c>
      <c r="V495" s="31" t="str">
        <f t="shared" si="98"/>
        <v/>
      </c>
      <c r="W495" s="30" t="str">
        <f t="shared" si="99"/>
        <v/>
      </c>
      <c r="X495" s="20" t="str">
        <f t="shared" si="100"/>
        <v/>
      </c>
      <c r="Y495" s="51" t="str">
        <f t="shared" si="101"/>
        <v/>
      </c>
      <c r="Z495" s="22" t="str">
        <f t="shared" si="102"/>
        <v/>
      </c>
      <c r="AA495" s="22" t="str">
        <f t="shared" si="103"/>
        <v/>
      </c>
      <c r="AB495" s="22" t="str">
        <f t="shared" si="104"/>
        <v/>
      </c>
      <c r="AC495" s="22" t="str">
        <f t="shared" si="111"/>
        <v/>
      </c>
      <c r="AD495" s="22" t="str">
        <f t="shared" si="105"/>
        <v/>
      </c>
      <c r="AE495" s="22" t="str">
        <f t="shared" si="106"/>
        <v/>
      </c>
      <c r="AF495" s="51" t="str">
        <f t="shared" ref="AF495:AF558" si="113">IF(Z495&lt;&gt;"",IF(AG264="",""")],","), ac("),"")</f>
        <v/>
      </c>
    </row>
    <row r="496" spans="1:32" ht="24" hidden="1">
      <c r="A496" s="12" t="str">
        <f t="shared" si="84"/>
        <v>/* 19 */   [ac("", "cp0","")],</v>
      </c>
      <c r="B496" s="12">
        <f t="shared" si="112"/>
        <v>19</v>
      </c>
      <c r="C496" s="12" t="str">
        <f t="shared" si="85"/>
        <v/>
      </c>
      <c r="D496" s="13" t="str">
        <f t="shared" si="86"/>
        <v/>
      </c>
      <c r="E496" s="50" t="s">
        <v>1118</v>
      </c>
      <c r="F496" s="24" t="str">
        <f t="shared" si="87"/>
        <v/>
      </c>
      <c r="G496" s="29" t="s">
        <v>1119</v>
      </c>
      <c r="H496" s="24" t="str">
        <f t="shared" si="108"/>
        <v/>
      </c>
      <c r="I496" s="29" t="s">
        <v>1120</v>
      </c>
      <c r="J496" s="17" t="str">
        <f t="shared" si="88"/>
        <v/>
      </c>
      <c r="K496" s="51" t="str">
        <f t="shared" si="109"/>
        <v/>
      </c>
      <c r="L496" s="32" t="str">
        <f t="shared" si="89"/>
        <v/>
      </c>
      <c r="M496" s="36" t="str">
        <f t="shared" si="90"/>
        <v/>
      </c>
      <c r="N496" s="37" t="str">
        <f t="shared" si="91"/>
        <v/>
      </c>
      <c r="O496" s="32" t="str">
        <f t="shared" si="110"/>
        <v/>
      </c>
      <c r="P496" s="37" t="str">
        <f t="shared" si="92"/>
        <v/>
      </c>
      <c r="Q496" s="21" t="str">
        <f t="shared" si="93"/>
        <v/>
      </c>
      <c r="R496" s="51" t="str">
        <f t="shared" si="94"/>
        <v/>
      </c>
      <c r="S496" s="24" t="str">
        <f t="shared" si="95"/>
        <v/>
      </c>
      <c r="T496" s="29" t="str">
        <f t="shared" si="96"/>
        <v/>
      </c>
      <c r="U496" s="29" t="str">
        <f t="shared" si="97"/>
        <v/>
      </c>
      <c r="V496" s="24" t="str">
        <f t="shared" si="98"/>
        <v/>
      </c>
      <c r="W496" s="29" t="str">
        <f t="shared" si="99"/>
        <v/>
      </c>
      <c r="X496" s="17" t="str">
        <f t="shared" si="100"/>
        <v/>
      </c>
      <c r="Y496" s="51" t="str">
        <f t="shared" si="101"/>
        <v/>
      </c>
      <c r="Z496" s="21" t="str">
        <f t="shared" si="102"/>
        <v/>
      </c>
      <c r="AA496" s="21" t="str">
        <f t="shared" si="103"/>
        <v/>
      </c>
      <c r="AB496" s="21" t="str">
        <f t="shared" si="104"/>
        <v/>
      </c>
      <c r="AC496" s="21" t="str">
        <f t="shared" si="111"/>
        <v/>
      </c>
      <c r="AD496" s="21" t="str">
        <f t="shared" si="105"/>
        <v/>
      </c>
      <c r="AE496" s="21" t="str">
        <f t="shared" si="106"/>
        <v/>
      </c>
      <c r="AF496" s="51" t="str">
        <f t="shared" si="113"/>
        <v/>
      </c>
    </row>
    <row r="497" spans="1:32" ht="24" hidden="1">
      <c r="A497" s="12" t="str">
        <f t="shared" si="84"/>
        <v>/* 20 */   [ac("", "cp0","")],</v>
      </c>
      <c r="B497" s="12">
        <f t="shared" si="112"/>
        <v>20</v>
      </c>
      <c r="C497" s="12" t="str">
        <f t="shared" si="85"/>
        <v/>
      </c>
      <c r="D497" s="13" t="str">
        <f t="shared" si="86"/>
        <v/>
      </c>
      <c r="E497" s="50" t="s">
        <v>1118</v>
      </c>
      <c r="F497" s="31" t="str">
        <f t="shared" si="87"/>
        <v/>
      </c>
      <c r="G497" s="30" t="s">
        <v>1119</v>
      </c>
      <c r="H497" s="31" t="str">
        <f t="shared" si="108"/>
        <v/>
      </c>
      <c r="I497" s="30" t="s">
        <v>1120</v>
      </c>
      <c r="J497" s="20" t="str">
        <f t="shared" si="88"/>
        <v/>
      </c>
      <c r="K497" s="51" t="str">
        <f t="shared" si="109"/>
        <v/>
      </c>
      <c r="L497" s="33" t="str">
        <f t="shared" si="89"/>
        <v/>
      </c>
      <c r="M497" s="38" t="str">
        <f t="shared" si="90"/>
        <v/>
      </c>
      <c r="N497" s="39" t="str">
        <f t="shared" si="91"/>
        <v/>
      </c>
      <c r="O497" s="33" t="str">
        <f t="shared" si="110"/>
        <v/>
      </c>
      <c r="P497" s="39" t="str">
        <f t="shared" si="92"/>
        <v/>
      </c>
      <c r="Q497" s="22" t="str">
        <f t="shared" si="93"/>
        <v/>
      </c>
      <c r="R497" s="51" t="str">
        <f t="shared" si="94"/>
        <v/>
      </c>
      <c r="S497" s="31" t="str">
        <f t="shared" si="95"/>
        <v/>
      </c>
      <c r="T497" s="30" t="str">
        <f t="shared" si="96"/>
        <v/>
      </c>
      <c r="U497" s="30" t="str">
        <f t="shared" si="97"/>
        <v/>
      </c>
      <c r="V497" s="31" t="str">
        <f t="shared" si="98"/>
        <v/>
      </c>
      <c r="W497" s="30" t="str">
        <f t="shared" si="99"/>
        <v/>
      </c>
      <c r="X497" s="20" t="str">
        <f t="shared" si="100"/>
        <v/>
      </c>
      <c r="Y497" s="51" t="str">
        <f t="shared" si="101"/>
        <v/>
      </c>
      <c r="Z497" s="22" t="str">
        <f t="shared" si="102"/>
        <v/>
      </c>
      <c r="AA497" s="22" t="str">
        <f t="shared" si="103"/>
        <v/>
      </c>
      <c r="AB497" s="22" t="str">
        <f t="shared" si="104"/>
        <v/>
      </c>
      <c r="AC497" s="22" t="str">
        <f t="shared" si="111"/>
        <v/>
      </c>
      <c r="AD497" s="22" t="str">
        <f t="shared" si="105"/>
        <v/>
      </c>
      <c r="AE497" s="22" t="str">
        <f t="shared" si="106"/>
        <v/>
      </c>
      <c r="AF497" s="51" t="str">
        <f t="shared" si="113"/>
        <v/>
      </c>
    </row>
    <row r="498" spans="1:32" ht="24" hidden="1">
      <c r="A498" s="12" t="str">
        <f t="shared" si="84"/>
        <v>/* 21 */   [ac("", "cp0","")],</v>
      </c>
      <c r="B498" s="12">
        <f t="shared" si="112"/>
        <v>21</v>
      </c>
      <c r="C498" s="12" t="str">
        <f t="shared" si="85"/>
        <v/>
      </c>
      <c r="D498" s="13" t="str">
        <f t="shared" si="86"/>
        <v/>
      </c>
      <c r="E498" s="50" t="s">
        <v>1118</v>
      </c>
      <c r="F498" s="24" t="str">
        <f t="shared" si="87"/>
        <v/>
      </c>
      <c r="G498" s="29" t="s">
        <v>1119</v>
      </c>
      <c r="H498" s="24" t="str">
        <f t="shared" si="108"/>
        <v/>
      </c>
      <c r="I498" s="29" t="s">
        <v>1120</v>
      </c>
      <c r="J498" s="17" t="str">
        <f t="shared" si="88"/>
        <v/>
      </c>
      <c r="K498" s="51" t="str">
        <f t="shared" si="109"/>
        <v/>
      </c>
      <c r="L498" s="32" t="str">
        <f t="shared" si="89"/>
        <v/>
      </c>
      <c r="M498" s="36" t="str">
        <f t="shared" si="90"/>
        <v/>
      </c>
      <c r="N498" s="37" t="str">
        <f t="shared" si="91"/>
        <v/>
      </c>
      <c r="O498" s="32" t="str">
        <f t="shared" si="110"/>
        <v/>
      </c>
      <c r="P498" s="37" t="str">
        <f t="shared" si="92"/>
        <v/>
      </c>
      <c r="Q498" s="21" t="str">
        <f t="shared" si="93"/>
        <v/>
      </c>
      <c r="R498" s="51" t="str">
        <f t="shared" si="94"/>
        <v/>
      </c>
      <c r="S498" s="24" t="str">
        <f t="shared" si="95"/>
        <v/>
      </c>
      <c r="T498" s="29" t="str">
        <f t="shared" si="96"/>
        <v/>
      </c>
      <c r="U498" s="29" t="str">
        <f t="shared" si="97"/>
        <v/>
      </c>
      <c r="V498" s="24" t="str">
        <f t="shared" si="98"/>
        <v/>
      </c>
      <c r="W498" s="29" t="str">
        <f t="shared" si="99"/>
        <v/>
      </c>
      <c r="X498" s="17" t="str">
        <f t="shared" si="100"/>
        <v/>
      </c>
      <c r="Y498" s="51" t="str">
        <f t="shared" si="101"/>
        <v/>
      </c>
      <c r="Z498" s="21" t="str">
        <f t="shared" si="102"/>
        <v/>
      </c>
      <c r="AA498" s="21" t="str">
        <f t="shared" si="103"/>
        <v/>
      </c>
      <c r="AB498" s="21" t="str">
        <f t="shared" si="104"/>
        <v/>
      </c>
      <c r="AC498" s="21" t="str">
        <f t="shared" si="111"/>
        <v/>
      </c>
      <c r="AD498" s="21" t="str">
        <f t="shared" si="105"/>
        <v/>
      </c>
      <c r="AE498" s="21" t="str">
        <f t="shared" si="106"/>
        <v/>
      </c>
      <c r="AF498" s="51" t="str">
        <f t="shared" si="113"/>
        <v/>
      </c>
    </row>
    <row r="499" spans="1:32" ht="24" hidden="1">
      <c r="A499" s="12" t="str">
        <f t="shared" si="84"/>
        <v>/* 22 */   [ac("", "cp0","")],</v>
      </c>
      <c r="B499" s="12">
        <f t="shared" si="112"/>
        <v>22</v>
      </c>
      <c r="C499" s="12" t="str">
        <f t="shared" si="85"/>
        <v/>
      </c>
      <c r="D499" s="13" t="str">
        <f t="shared" si="86"/>
        <v/>
      </c>
      <c r="E499" s="50" t="s">
        <v>1118</v>
      </c>
      <c r="F499" s="31" t="str">
        <f t="shared" si="87"/>
        <v/>
      </c>
      <c r="G499" s="30" t="s">
        <v>1119</v>
      </c>
      <c r="H499" s="31" t="str">
        <f t="shared" si="108"/>
        <v/>
      </c>
      <c r="I499" s="30" t="s">
        <v>1120</v>
      </c>
      <c r="J499" s="20" t="str">
        <f t="shared" si="88"/>
        <v/>
      </c>
      <c r="K499" s="51" t="str">
        <f t="shared" si="109"/>
        <v/>
      </c>
      <c r="L499" s="33" t="str">
        <f t="shared" si="89"/>
        <v/>
      </c>
      <c r="M499" s="38" t="str">
        <f t="shared" si="90"/>
        <v/>
      </c>
      <c r="N499" s="39" t="str">
        <f t="shared" si="91"/>
        <v/>
      </c>
      <c r="O499" s="33" t="str">
        <f t="shared" si="110"/>
        <v/>
      </c>
      <c r="P499" s="39" t="str">
        <f t="shared" si="92"/>
        <v/>
      </c>
      <c r="Q499" s="22" t="str">
        <f t="shared" si="93"/>
        <v/>
      </c>
      <c r="R499" s="51" t="str">
        <f t="shared" si="94"/>
        <v/>
      </c>
      <c r="S499" s="31" t="str">
        <f t="shared" si="95"/>
        <v/>
      </c>
      <c r="T499" s="30" t="str">
        <f t="shared" si="96"/>
        <v/>
      </c>
      <c r="U499" s="30" t="str">
        <f t="shared" si="97"/>
        <v/>
      </c>
      <c r="V499" s="31" t="str">
        <f t="shared" si="98"/>
        <v/>
      </c>
      <c r="W499" s="30" t="str">
        <f t="shared" si="99"/>
        <v/>
      </c>
      <c r="X499" s="20" t="str">
        <f t="shared" si="100"/>
        <v/>
      </c>
      <c r="Y499" s="51" t="str">
        <f t="shared" si="101"/>
        <v/>
      </c>
      <c r="Z499" s="22" t="str">
        <f t="shared" si="102"/>
        <v/>
      </c>
      <c r="AA499" s="22" t="str">
        <f t="shared" si="103"/>
        <v/>
      </c>
      <c r="AB499" s="22" t="str">
        <f t="shared" si="104"/>
        <v/>
      </c>
      <c r="AC499" s="22" t="str">
        <f t="shared" si="111"/>
        <v/>
      </c>
      <c r="AD499" s="22" t="str">
        <f t="shared" si="105"/>
        <v/>
      </c>
      <c r="AE499" s="22" t="str">
        <f t="shared" si="106"/>
        <v/>
      </c>
      <c r="AF499" s="51" t="str">
        <f t="shared" si="113"/>
        <v/>
      </c>
    </row>
    <row r="500" spans="1:32" ht="24" hidden="1">
      <c r="A500" s="12" t="str">
        <f t="shared" si="84"/>
        <v>/* 23 */   [ac("", "cp0","")],</v>
      </c>
      <c r="B500" s="12">
        <f t="shared" si="112"/>
        <v>23</v>
      </c>
      <c r="C500" s="12" t="str">
        <f t="shared" si="85"/>
        <v/>
      </c>
      <c r="D500" s="13" t="str">
        <f t="shared" si="86"/>
        <v/>
      </c>
      <c r="E500" s="50" t="s">
        <v>1118</v>
      </c>
      <c r="F500" s="24" t="str">
        <f t="shared" si="87"/>
        <v/>
      </c>
      <c r="G500" s="29" t="s">
        <v>1119</v>
      </c>
      <c r="H500" s="24" t="str">
        <f t="shared" si="108"/>
        <v/>
      </c>
      <c r="I500" s="29" t="s">
        <v>1120</v>
      </c>
      <c r="J500" s="17" t="str">
        <f t="shared" si="88"/>
        <v/>
      </c>
      <c r="K500" s="51" t="str">
        <f t="shared" si="109"/>
        <v/>
      </c>
      <c r="L500" s="32" t="str">
        <f t="shared" si="89"/>
        <v/>
      </c>
      <c r="M500" s="36" t="str">
        <f t="shared" si="90"/>
        <v/>
      </c>
      <c r="N500" s="37" t="str">
        <f t="shared" si="91"/>
        <v/>
      </c>
      <c r="O500" s="32" t="str">
        <f t="shared" si="110"/>
        <v/>
      </c>
      <c r="P500" s="37" t="str">
        <f t="shared" si="92"/>
        <v/>
      </c>
      <c r="Q500" s="21" t="str">
        <f t="shared" si="93"/>
        <v/>
      </c>
      <c r="R500" s="51" t="str">
        <f t="shared" si="94"/>
        <v/>
      </c>
      <c r="S500" s="24" t="str">
        <f t="shared" si="95"/>
        <v/>
      </c>
      <c r="T500" s="29" t="str">
        <f t="shared" si="96"/>
        <v/>
      </c>
      <c r="U500" s="29" t="str">
        <f t="shared" si="97"/>
        <v/>
      </c>
      <c r="V500" s="24" t="str">
        <f t="shared" si="98"/>
        <v/>
      </c>
      <c r="W500" s="29" t="str">
        <f t="shared" si="99"/>
        <v/>
      </c>
      <c r="X500" s="17" t="str">
        <f t="shared" si="100"/>
        <v/>
      </c>
      <c r="Y500" s="51" t="str">
        <f t="shared" si="101"/>
        <v/>
      </c>
      <c r="Z500" s="21" t="str">
        <f t="shared" si="102"/>
        <v/>
      </c>
      <c r="AA500" s="21" t="str">
        <f t="shared" si="103"/>
        <v/>
      </c>
      <c r="AB500" s="21" t="str">
        <f t="shared" si="104"/>
        <v/>
      </c>
      <c r="AC500" s="21" t="str">
        <f t="shared" si="111"/>
        <v/>
      </c>
      <c r="AD500" s="21" t="str">
        <f t="shared" si="105"/>
        <v/>
      </c>
      <c r="AE500" s="21" t="str">
        <f t="shared" si="106"/>
        <v/>
      </c>
      <c r="AF500" s="51" t="str">
        <f t="shared" si="113"/>
        <v/>
      </c>
    </row>
    <row r="501" spans="1:32" ht="24" hidden="1">
      <c r="A501" s="12" t="str">
        <f t="shared" si="84"/>
        <v>/* 24 */   [ac("", "cp0","")],</v>
      </c>
      <c r="B501" s="12">
        <f t="shared" si="112"/>
        <v>24</v>
      </c>
      <c r="C501" s="12" t="str">
        <f t="shared" si="85"/>
        <v/>
      </c>
      <c r="D501" s="13" t="str">
        <f t="shared" si="86"/>
        <v/>
      </c>
      <c r="E501" s="50" t="s">
        <v>1118</v>
      </c>
      <c r="F501" s="31" t="str">
        <f t="shared" si="87"/>
        <v/>
      </c>
      <c r="G501" s="30" t="s">
        <v>1119</v>
      </c>
      <c r="H501" s="31" t="str">
        <f t="shared" si="108"/>
        <v/>
      </c>
      <c r="I501" s="30" t="s">
        <v>1120</v>
      </c>
      <c r="J501" s="20" t="str">
        <f t="shared" si="88"/>
        <v/>
      </c>
      <c r="K501" s="51" t="str">
        <f t="shared" si="109"/>
        <v/>
      </c>
      <c r="L501" s="33" t="str">
        <f t="shared" si="89"/>
        <v/>
      </c>
      <c r="M501" s="38" t="str">
        <f t="shared" si="90"/>
        <v/>
      </c>
      <c r="N501" s="39" t="str">
        <f t="shared" si="91"/>
        <v/>
      </c>
      <c r="O501" s="33" t="str">
        <f t="shared" si="110"/>
        <v/>
      </c>
      <c r="P501" s="39" t="str">
        <f t="shared" si="92"/>
        <v/>
      </c>
      <c r="Q501" s="22" t="str">
        <f t="shared" si="93"/>
        <v/>
      </c>
      <c r="R501" s="51" t="str">
        <f t="shared" si="94"/>
        <v/>
      </c>
      <c r="S501" s="31" t="str">
        <f t="shared" si="95"/>
        <v/>
      </c>
      <c r="T501" s="30" t="str">
        <f t="shared" si="96"/>
        <v/>
      </c>
      <c r="U501" s="30" t="str">
        <f t="shared" si="97"/>
        <v/>
      </c>
      <c r="V501" s="31" t="str">
        <f t="shared" si="98"/>
        <v/>
      </c>
      <c r="W501" s="30" t="str">
        <f t="shared" si="99"/>
        <v/>
      </c>
      <c r="X501" s="20" t="str">
        <f t="shared" si="100"/>
        <v/>
      </c>
      <c r="Y501" s="51" t="str">
        <f t="shared" si="101"/>
        <v/>
      </c>
      <c r="Z501" s="22" t="str">
        <f t="shared" si="102"/>
        <v/>
      </c>
      <c r="AA501" s="22" t="str">
        <f t="shared" si="103"/>
        <v/>
      </c>
      <c r="AB501" s="22" t="str">
        <f t="shared" si="104"/>
        <v/>
      </c>
      <c r="AC501" s="22" t="str">
        <f t="shared" si="111"/>
        <v/>
      </c>
      <c r="AD501" s="22" t="str">
        <f t="shared" si="105"/>
        <v/>
      </c>
      <c r="AE501" s="22" t="str">
        <f t="shared" si="106"/>
        <v/>
      </c>
      <c r="AF501" s="51" t="str">
        <f t="shared" si="113"/>
        <v/>
      </c>
    </row>
    <row r="502" spans="1:32" ht="24" hidden="1">
      <c r="A502" s="12" t="str">
        <f t="shared" si="84"/>
        <v>/* 25 */   [ac("", "cp0","")],</v>
      </c>
      <c r="B502" s="12">
        <f t="shared" si="112"/>
        <v>25</v>
      </c>
      <c r="C502" s="12" t="str">
        <f t="shared" si="85"/>
        <v/>
      </c>
      <c r="D502" s="13" t="str">
        <f t="shared" si="86"/>
        <v/>
      </c>
      <c r="E502" s="50" t="s">
        <v>1118</v>
      </c>
      <c r="F502" s="24" t="str">
        <f t="shared" si="87"/>
        <v/>
      </c>
      <c r="G502" s="29" t="s">
        <v>1119</v>
      </c>
      <c r="H502" s="24" t="str">
        <f t="shared" si="108"/>
        <v/>
      </c>
      <c r="I502" s="29" t="s">
        <v>1120</v>
      </c>
      <c r="J502" s="17" t="str">
        <f t="shared" si="88"/>
        <v/>
      </c>
      <c r="K502" s="51" t="str">
        <f t="shared" si="109"/>
        <v/>
      </c>
      <c r="L502" s="32" t="str">
        <f t="shared" si="89"/>
        <v/>
      </c>
      <c r="M502" s="36" t="str">
        <f t="shared" si="90"/>
        <v/>
      </c>
      <c r="N502" s="37" t="str">
        <f t="shared" si="91"/>
        <v/>
      </c>
      <c r="O502" s="32" t="str">
        <f t="shared" si="110"/>
        <v/>
      </c>
      <c r="P502" s="37" t="str">
        <f t="shared" si="92"/>
        <v/>
      </c>
      <c r="Q502" s="21" t="str">
        <f t="shared" si="93"/>
        <v/>
      </c>
      <c r="R502" s="51" t="str">
        <f t="shared" si="94"/>
        <v/>
      </c>
      <c r="S502" s="24" t="str">
        <f t="shared" si="95"/>
        <v/>
      </c>
      <c r="T502" s="29" t="str">
        <f t="shared" si="96"/>
        <v/>
      </c>
      <c r="U502" s="29" t="str">
        <f t="shared" si="97"/>
        <v/>
      </c>
      <c r="V502" s="24" t="str">
        <f t="shared" si="98"/>
        <v/>
      </c>
      <c r="W502" s="29" t="str">
        <f t="shared" si="99"/>
        <v/>
      </c>
      <c r="X502" s="17" t="str">
        <f t="shared" si="100"/>
        <v/>
      </c>
      <c r="Y502" s="51" t="str">
        <f t="shared" si="101"/>
        <v/>
      </c>
      <c r="Z502" s="21" t="str">
        <f t="shared" si="102"/>
        <v/>
      </c>
      <c r="AA502" s="21" t="str">
        <f t="shared" si="103"/>
        <v/>
      </c>
      <c r="AB502" s="21" t="str">
        <f t="shared" si="104"/>
        <v/>
      </c>
      <c r="AC502" s="21" t="str">
        <f t="shared" si="111"/>
        <v/>
      </c>
      <c r="AD502" s="21" t="str">
        <f t="shared" si="105"/>
        <v/>
      </c>
      <c r="AE502" s="21" t="str">
        <f t="shared" si="106"/>
        <v/>
      </c>
      <c r="AF502" s="51" t="str">
        <f t="shared" si="113"/>
        <v/>
      </c>
    </row>
    <row r="503" spans="1:32" ht="24" hidden="1">
      <c r="A503" s="12" t="str">
        <f t="shared" si="84"/>
        <v>/* 26 */   [ac("", "cp0","")],</v>
      </c>
      <c r="B503" s="12">
        <f t="shared" si="112"/>
        <v>26</v>
      </c>
      <c r="C503" s="12" t="str">
        <f t="shared" si="85"/>
        <v/>
      </c>
      <c r="D503" s="13" t="str">
        <f t="shared" si="86"/>
        <v/>
      </c>
      <c r="E503" s="50" t="s">
        <v>1118</v>
      </c>
      <c r="F503" s="31" t="str">
        <f t="shared" si="87"/>
        <v/>
      </c>
      <c r="G503" s="30" t="s">
        <v>1119</v>
      </c>
      <c r="H503" s="31" t="str">
        <f t="shared" si="108"/>
        <v/>
      </c>
      <c r="I503" s="30" t="s">
        <v>1120</v>
      </c>
      <c r="J503" s="20" t="str">
        <f t="shared" si="88"/>
        <v/>
      </c>
      <c r="K503" s="51" t="str">
        <f t="shared" si="109"/>
        <v/>
      </c>
      <c r="L503" s="33" t="str">
        <f t="shared" si="89"/>
        <v/>
      </c>
      <c r="M503" s="38" t="str">
        <f t="shared" si="90"/>
        <v/>
      </c>
      <c r="N503" s="39" t="str">
        <f t="shared" si="91"/>
        <v/>
      </c>
      <c r="O503" s="33" t="str">
        <f t="shared" si="110"/>
        <v/>
      </c>
      <c r="P503" s="39" t="str">
        <f t="shared" si="92"/>
        <v/>
      </c>
      <c r="Q503" s="22" t="str">
        <f t="shared" si="93"/>
        <v/>
      </c>
      <c r="R503" s="51" t="str">
        <f t="shared" si="94"/>
        <v/>
      </c>
      <c r="S503" s="31" t="str">
        <f t="shared" si="95"/>
        <v/>
      </c>
      <c r="T503" s="30" t="str">
        <f t="shared" si="96"/>
        <v/>
      </c>
      <c r="U503" s="30" t="str">
        <f t="shared" si="97"/>
        <v/>
      </c>
      <c r="V503" s="31" t="str">
        <f t="shared" si="98"/>
        <v/>
      </c>
      <c r="W503" s="30" t="str">
        <f t="shared" si="99"/>
        <v/>
      </c>
      <c r="X503" s="20" t="str">
        <f t="shared" si="100"/>
        <v/>
      </c>
      <c r="Y503" s="51" t="str">
        <f t="shared" si="101"/>
        <v/>
      </c>
      <c r="Z503" s="22" t="str">
        <f t="shared" si="102"/>
        <v/>
      </c>
      <c r="AA503" s="22" t="str">
        <f t="shared" si="103"/>
        <v/>
      </c>
      <c r="AB503" s="22" t="str">
        <f t="shared" si="104"/>
        <v/>
      </c>
      <c r="AC503" s="22" t="str">
        <f t="shared" si="111"/>
        <v/>
      </c>
      <c r="AD503" s="22" t="str">
        <f t="shared" si="105"/>
        <v/>
      </c>
      <c r="AE503" s="22" t="str">
        <f t="shared" si="106"/>
        <v/>
      </c>
      <c r="AF503" s="51" t="str">
        <f t="shared" si="113"/>
        <v/>
      </c>
    </row>
    <row r="504" spans="1:32" ht="24" hidden="1">
      <c r="A504" s="12" t="str">
        <f t="shared" si="84"/>
        <v>/* 27 */   [ac("", "cp0","")],</v>
      </c>
      <c r="B504" s="12">
        <f t="shared" si="112"/>
        <v>27</v>
      </c>
      <c r="C504" s="12" t="str">
        <f t="shared" si="85"/>
        <v/>
      </c>
      <c r="D504" s="13" t="str">
        <f t="shared" si="86"/>
        <v/>
      </c>
      <c r="E504" s="50" t="s">
        <v>1118</v>
      </c>
      <c r="F504" s="24" t="str">
        <f t="shared" si="87"/>
        <v/>
      </c>
      <c r="G504" s="29" t="s">
        <v>1119</v>
      </c>
      <c r="H504" s="24" t="str">
        <f t="shared" si="108"/>
        <v/>
      </c>
      <c r="I504" s="29" t="s">
        <v>1120</v>
      </c>
      <c r="J504" s="17" t="str">
        <f t="shared" si="88"/>
        <v/>
      </c>
      <c r="K504" s="51" t="str">
        <f t="shared" si="109"/>
        <v/>
      </c>
      <c r="L504" s="32" t="str">
        <f t="shared" si="89"/>
        <v/>
      </c>
      <c r="M504" s="36" t="str">
        <f t="shared" si="90"/>
        <v/>
      </c>
      <c r="N504" s="37" t="str">
        <f t="shared" si="91"/>
        <v/>
      </c>
      <c r="O504" s="32" t="str">
        <f t="shared" si="110"/>
        <v/>
      </c>
      <c r="P504" s="37" t="str">
        <f t="shared" si="92"/>
        <v/>
      </c>
      <c r="Q504" s="21" t="str">
        <f t="shared" si="93"/>
        <v/>
      </c>
      <c r="R504" s="51" t="str">
        <f t="shared" si="94"/>
        <v/>
      </c>
      <c r="S504" s="24" t="str">
        <f t="shared" si="95"/>
        <v/>
      </c>
      <c r="T504" s="29" t="str">
        <f t="shared" si="96"/>
        <v/>
      </c>
      <c r="U504" s="29" t="str">
        <f t="shared" si="97"/>
        <v/>
      </c>
      <c r="V504" s="24" t="str">
        <f t="shared" si="98"/>
        <v/>
      </c>
      <c r="W504" s="29" t="str">
        <f t="shared" si="99"/>
        <v/>
      </c>
      <c r="X504" s="17" t="str">
        <f t="shared" si="100"/>
        <v/>
      </c>
      <c r="Y504" s="51" t="str">
        <f t="shared" si="101"/>
        <v/>
      </c>
      <c r="Z504" s="21" t="str">
        <f t="shared" si="102"/>
        <v/>
      </c>
      <c r="AA504" s="21" t="str">
        <f t="shared" si="103"/>
        <v/>
      </c>
      <c r="AB504" s="21" t="str">
        <f t="shared" si="104"/>
        <v/>
      </c>
      <c r="AC504" s="21" t="str">
        <f t="shared" si="111"/>
        <v/>
      </c>
      <c r="AD504" s="21" t="str">
        <f t="shared" si="105"/>
        <v/>
      </c>
      <c r="AE504" s="21" t="str">
        <f t="shared" si="106"/>
        <v/>
      </c>
      <c r="AF504" s="51" t="str">
        <f t="shared" si="113"/>
        <v/>
      </c>
    </row>
    <row r="505" spans="1:32" ht="24" hidden="1">
      <c r="A505" s="12" t="str">
        <f t="shared" si="84"/>
        <v>/* 28 */   [ac("", "cp0","")],</v>
      </c>
      <c r="B505" s="12">
        <f t="shared" si="112"/>
        <v>28</v>
      </c>
      <c r="C505" s="12" t="str">
        <f t="shared" si="85"/>
        <v/>
      </c>
      <c r="D505" s="13" t="str">
        <f t="shared" si="86"/>
        <v/>
      </c>
      <c r="E505" s="50" t="s">
        <v>1118</v>
      </c>
      <c r="F505" s="31" t="str">
        <f t="shared" si="87"/>
        <v/>
      </c>
      <c r="G505" s="30" t="s">
        <v>1119</v>
      </c>
      <c r="H505" s="31" t="str">
        <f t="shared" si="108"/>
        <v/>
      </c>
      <c r="I505" s="30" t="s">
        <v>1120</v>
      </c>
      <c r="J505" s="20" t="str">
        <f t="shared" si="88"/>
        <v/>
      </c>
      <c r="K505" s="51" t="str">
        <f t="shared" si="109"/>
        <v/>
      </c>
      <c r="L505" s="33" t="str">
        <f t="shared" si="89"/>
        <v/>
      </c>
      <c r="M505" s="38" t="str">
        <f t="shared" si="90"/>
        <v/>
      </c>
      <c r="N505" s="39" t="str">
        <f t="shared" si="91"/>
        <v/>
      </c>
      <c r="O505" s="33" t="str">
        <f t="shared" si="110"/>
        <v/>
      </c>
      <c r="P505" s="39" t="str">
        <f t="shared" si="92"/>
        <v/>
      </c>
      <c r="Q505" s="22" t="str">
        <f t="shared" si="93"/>
        <v/>
      </c>
      <c r="R505" s="51" t="str">
        <f t="shared" si="94"/>
        <v/>
      </c>
      <c r="S505" s="31" t="str">
        <f t="shared" si="95"/>
        <v/>
      </c>
      <c r="T505" s="30" t="str">
        <f t="shared" si="96"/>
        <v/>
      </c>
      <c r="U505" s="30" t="str">
        <f t="shared" si="97"/>
        <v/>
      </c>
      <c r="V505" s="31" t="str">
        <f t="shared" si="98"/>
        <v/>
      </c>
      <c r="W505" s="30" t="str">
        <f t="shared" si="99"/>
        <v/>
      </c>
      <c r="X505" s="20" t="str">
        <f t="shared" si="100"/>
        <v/>
      </c>
      <c r="Y505" s="51" t="str">
        <f t="shared" si="101"/>
        <v/>
      </c>
      <c r="Z505" s="22" t="str">
        <f t="shared" si="102"/>
        <v/>
      </c>
      <c r="AA505" s="22" t="str">
        <f t="shared" si="103"/>
        <v/>
      </c>
      <c r="AB505" s="22" t="str">
        <f t="shared" si="104"/>
        <v/>
      </c>
      <c r="AC505" s="22" t="str">
        <f t="shared" si="111"/>
        <v/>
      </c>
      <c r="AD505" s="22" t="str">
        <f t="shared" si="105"/>
        <v/>
      </c>
      <c r="AE505" s="22" t="str">
        <f t="shared" si="106"/>
        <v/>
      </c>
      <c r="AF505" s="51" t="str">
        <f t="shared" si="113"/>
        <v/>
      </c>
    </row>
    <row r="506" spans="1:32" ht="24" hidden="1">
      <c r="A506" s="12" t="str">
        <f t="shared" si="84"/>
        <v>/* 29 */   [ac("", "cp0","")],</v>
      </c>
      <c r="B506" s="12">
        <f t="shared" si="112"/>
        <v>29</v>
      </c>
      <c r="C506" s="12" t="str">
        <f t="shared" si="85"/>
        <v/>
      </c>
      <c r="D506" s="13" t="str">
        <f t="shared" si="86"/>
        <v/>
      </c>
      <c r="E506" s="50" t="s">
        <v>1118</v>
      </c>
      <c r="F506" s="24" t="str">
        <f t="shared" si="87"/>
        <v/>
      </c>
      <c r="G506" s="29" t="s">
        <v>1119</v>
      </c>
      <c r="H506" s="24" t="str">
        <f t="shared" si="108"/>
        <v/>
      </c>
      <c r="I506" s="29" t="s">
        <v>1120</v>
      </c>
      <c r="J506" s="17" t="str">
        <f t="shared" si="88"/>
        <v/>
      </c>
      <c r="K506" s="51" t="str">
        <f t="shared" si="109"/>
        <v/>
      </c>
      <c r="L506" s="32" t="str">
        <f t="shared" si="89"/>
        <v/>
      </c>
      <c r="M506" s="36" t="str">
        <f t="shared" si="90"/>
        <v/>
      </c>
      <c r="N506" s="37" t="str">
        <f t="shared" si="91"/>
        <v/>
      </c>
      <c r="O506" s="32" t="str">
        <f t="shared" si="110"/>
        <v/>
      </c>
      <c r="P506" s="37" t="str">
        <f t="shared" si="92"/>
        <v/>
      </c>
      <c r="Q506" s="21" t="str">
        <f t="shared" si="93"/>
        <v/>
      </c>
      <c r="R506" s="51" t="str">
        <f t="shared" si="94"/>
        <v/>
      </c>
      <c r="S506" s="24" t="str">
        <f t="shared" si="95"/>
        <v/>
      </c>
      <c r="T506" s="29" t="str">
        <f t="shared" si="96"/>
        <v/>
      </c>
      <c r="U506" s="29" t="str">
        <f t="shared" si="97"/>
        <v/>
      </c>
      <c r="V506" s="24" t="str">
        <f t="shared" si="98"/>
        <v/>
      </c>
      <c r="W506" s="29" t="str">
        <f t="shared" si="99"/>
        <v/>
      </c>
      <c r="X506" s="17" t="str">
        <f t="shared" si="100"/>
        <v/>
      </c>
      <c r="Y506" s="51" t="str">
        <f t="shared" si="101"/>
        <v/>
      </c>
      <c r="Z506" s="21" t="str">
        <f t="shared" si="102"/>
        <v/>
      </c>
      <c r="AA506" s="21" t="str">
        <f t="shared" si="103"/>
        <v/>
      </c>
      <c r="AB506" s="21" t="str">
        <f t="shared" si="104"/>
        <v/>
      </c>
      <c r="AC506" s="21" t="str">
        <f t="shared" si="111"/>
        <v/>
      </c>
      <c r="AD506" s="21" t="str">
        <f t="shared" si="105"/>
        <v/>
      </c>
      <c r="AE506" s="21" t="str">
        <f t="shared" si="106"/>
        <v/>
      </c>
      <c r="AF506" s="51" t="str">
        <f t="shared" si="113"/>
        <v/>
      </c>
    </row>
    <row r="507" spans="1:32" ht="24" hidden="1">
      <c r="A507" s="12" t="str">
        <f t="shared" si="84"/>
        <v>/* 30 */   [ac("", "cp0","")],</v>
      </c>
      <c r="B507" s="12">
        <f t="shared" si="112"/>
        <v>30</v>
      </c>
      <c r="C507" s="12" t="str">
        <f t="shared" si="85"/>
        <v/>
      </c>
      <c r="D507" s="13" t="str">
        <f t="shared" si="86"/>
        <v/>
      </c>
      <c r="E507" s="50" t="s">
        <v>1118</v>
      </c>
      <c r="F507" s="31" t="str">
        <f t="shared" si="87"/>
        <v/>
      </c>
      <c r="G507" s="30" t="s">
        <v>1119</v>
      </c>
      <c r="H507" s="31" t="str">
        <f t="shared" si="108"/>
        <v/>
      </c>
      <c r="I507" s="30" t="s">
        <v>1120</v>
      </c>
      <c r="J507" s="20" t="str">
        <f t="shared" si="88"/>
        <v/>
      </c>
      <c r="K507" s="51" t="str">
        <f t="shared" si="109"/>
        <v/>
      </c>
      <c r="L507" s="33" t="str">
        <f t="shared" si="89"/>
        <v/>
      </c>
      <c r="M507" s="38" t="str">
        <f t="shared" si="90"/>
        <v/>
      </c>
      <c r="N507" s="39" t="str">
        <f t="shared" si="91"/>
        <v/>
      </c>
      <c r="O507" s="33" t="str">
        <f t="shared" si="110"/>
        <v/>
      </c>
      <c r="P507" s="39" t="str">
        <f t="shared" si="92"/>
        <v/>
      </c>
      <c r="Q507" s="22" t="str">
        <f t="shared" si="93"/>
        <v/>
      </c>
      <c r="R507" s="51" t="str">
        <f t="shared" si="94"/>
        <v/>
      </c>
      <c r="S507" s="31" t="str">
        <f t="shared" si="95"/>
        <v/>
      </c>
      <c r="T507" s="30" t="str">
        <f t="shared" si="96"/>
        <v/>
      </c>
      <c r="U507" s="30" t="str">
        <f t="shared" si="97"/>
        <v/>
      </c>
      <c r="V507" s="31" t="str">
        <f t="shared" si="98"/>
        <v/>
      </c>
      <c r="W507" s="30" t="str">
        <f t="shared" si="99"/>
        <v/>
      </c>
      <c r="X507" s="20" t="str">
        <f t="shared" si="100"/>
        <v/>
      </c>
      <c r="Y507" s="51" t="str">
        <f t="shared" si="101"/>
        <v/>
      </c>
      <c r="Z507" s="22" t="str">
        <f t="shared" si="102"/>
        <v/>
      </c>
      <c r="AA507" s="22" t="str">
        <f t="shared" si="103"/>
        <v/>
      </c>
      <c r="AB507" s="22" t="str">
        <f t="shared" si="104"/>
        <v/>
      </c>
      <c r="AC507" s="22" t="str">
        <f t="shared" si="111"/>
        <v/>
      </c>
      <c r="AD507" s="22" t="str">
        <f t="shared" si="105"/>
        <v/>
      </c>
      <c r="AE507" s="22" t="str">
        <f t="shared" si="106"/>
        <v/>
      </c>
      <c r="AF507" s="51" t="str">
        <f t="shared" si="113"/>
        <v/>
      </c>
    </row>
    <row r="508" spans="1:32" ht="24" hidden="1">
      <c r="A508" s="12" t="str">
        <f t="shared" si="84"/>
        <v>/* 31 */   [ac("", "cp0","")],</v>
      </c>
      <c r="B508" s="12">
        <f t="shared" si="112"/>
        <v>31</v>
      </c>
      <c r="C508" s="12" t="str">
        <f t="shared" si="85"/>
        <v/>
      </c>
      <c r="D508" s="13" t="str">
        <f t="shared" si="86"/>
        <v/>
      </c>
      <c r="E508" s="50" t="s">
        <v>1118</v>
      </c>
      <c r="F508" s="24" t="str">
        <f t="shared" si="87"/>
        <v/>
      </c>
      <c r="G508" s="29" t="s">
        <v>1119</v>
      </c>
      <c r="H508" s="24" t="str">
        <f t="shared" si="108"/>
        <v/>
      </c>
      <c r="I508" s="29" t="s">
        <v>1120</v>
      </c>
      <c r="J508" s="17" t="str">
        <f t="shared" si="88"/>
        <v/>
      </c>
      <c r="K508" s="51" t="str">
        <f t="shared" si="109"/>
        <v/>
      </c>
      <c r="L508" s="32" t="str">
        <f t="shared" si="89"/>
        <v/>
      </c>
      <c r="M508" s="36" t="str">
        <f t="shared" si="90"/>
        <v/>
      </c>
      <c r="N508" s="37" t="str">
        <f t="shared" si="91"/>
        <v/>
      </c>
      <c r="O508" s="32" t="str">
        <f t="shared" si="110"/>
        <v/>
      </c>
      <c r="P508" s="37" t="str">
        <f t="shared" si="92"/>
        <v/>
      </c>
      <c r="Q508" s="21" t="str">
        <f t="shared" si="93"/>
        <v/>
      </c>
      <c r="R508" s="51" t="str">
        <f t="shared" si="94"/>
        <v/>
      </c>
      <c r="S508" s="24" t="str">
        <f t="shared" si="95"/>
        <v/>
      </c>
      <c r="T508" s="29" t="str">
        <f t="shared" si="96"/>
        <v/>
      </c>
      <c r="U508" s="29" t="str">
        <f t="shared" si="97"/>
        <v/>
      </c>
      <c r="V508" s="24" t="str">
        <f t="shared" si="98"/>
        <v/>
      </c>
      <c r="W508" s="29" t="str">
        <f t="shared" si="99"/>
        <v/>
      </c>
      <c r="X508" s="17" t="str">
        <f t="shared" si="100"/>
        <v/>
      </c>
      <c r="Y508" s="51" t="str">
        <f t="shared" si="101"/>
        <v/>
      </c>
      <c r="Z508" s="21" t="str">
        <f t="shared" si="102"/>
        <v/>
      </c>
      <c r="AA508" s="21" t="str">
        <f t="shared" si="103"/>
        <v/>
      </c>
      <c r="AB508" s="21" t="str">
        <f t="shared" si="104"/>
        <v/>
      </c>
      <c r="AC508" s="21" t="str">
        <f t="shared" si="111"/>
        <v/>
      </c>
      <c r="AD508" s="21" t="str">
        <f t="shared" si="105"/>
        <v/>
      </c>
      <c r="AE508" s="21" t="str">
        <f t="shared" si="106"/>
        <v/>
      </c>
      <c r="AF508" s="51" t="str">
        <f t="shared" si="113"/>
        <v/>
      </c>
    </row>
    <row r="509" spans="1:32" ht="24" hidden="1">
      <c r="A509" s="12" t="str">
        <f t="shared" si="84"/>
        <v>/* 32 */   [ac("", "cp0","")],</v>
      </c>
      <c r="B509" s="12">
        <f t="shared" si="112"/>
        <v>32</v>
      </c>
      <c r="C509" s="12" t="str">
        <f t="shared" si="85"/>
        <v/>
      </c>
      <c r="D509" s="13" t="str">
        <f t="shared" si="86"/>
        <v/>
      </c>
      <c r="E509" s="50" t="s">
        <v>1118</v>
      </c>
      <c r="F509" s="31" t="str">
        <f t="shared" si="87"/>
        <v/>
      </c>
      <c r="G509" s="30" t="s">
        <v>1119</v>
      </c>
      <c r="H509" s="31" t="str">
        <f t="shared" si="108"/>
        <v/>
      </c>
      <c r="I509" s="30" t="s">
        <v>1120</v>
      </c>
      <c r="J509" s="20" t="str">
        <f t="shared" si="88"/>
        <v/>
      </c>
      <c r="K509" s="51" t="str">
        <f t="shared" si="109"/>
        <v/>
      </c>
      <c r="L509" s="33" t="str">
        <f t="shared" si="89"/>
        <v/>
      </c>
      <c r="M509" s="38" t="str">
        <f t="shared" si="90"/>
        <v/>
      </c>
      <c r="N509" s="39" t="str">
        <f t="shared" si="91"/>
        <v/>
      </c>
      <c r="O509" s="33" t="str">
        <f t="shared" si="110"/>
        <v/>
      </c>
      <c r="P509" s="39" t="str">
        <f t="shared" si="92"/>
        <v/>
      </c>
      <c r="Q509" s="22" t="str">
        <f t="shared" si="93"/>
        <v/>
      </c>
      <c r="R509" s="51" t="str">
        <f t="shared" si="94"/>
        <v/>
      </c>
      <c r="S509" s="31" t="str">
        <f t="shared" si="95"/>
        <v/>
      </c>
      <c r="T509" s="30" t="str">
        <f t="shared" si="96"/>
        <v/>
      </c>
      <c r="U509" s="30" t="str">
        <f t="shared" si="97"/>
        <v/>
      </c>
      <c r="V509" s="31" t="str">
        <f t="shared" si="98"/>
        <v/>
      </c>
      <c r="W509" s="30" t="str">
        <f t="shared" si="99"/>
        <v/>
      </c>
      <c r="X509" s="20" t="str">
        <f t="shared" si="100"/>
        <v/>
      </c>
      <c r="Y509" s="51" t="str">
        <f t="shared" si="101"/>
        <v/>
      </c>
      <c r="Z509" s="22" t="str">
        <f t="shared" si="102"/>
        <v/>
      </c>
      <c r="AA509" s="22" t="str">
        <f t="shared" si="103"/>
        <v/>
      </c>
      <c r="AB509" s="22" t="str">
        <f t="shared" si="104"/>
        <v/>
      </c>
      <c r="AC509" s="22" t="str">
        <f t="shared" si="111"/>
        <v/>
      </c>
      <c r="AD509" s="22" t="str">
        <f t="shared" si="105"/>
        <v/>
      </c>
      <c r="AE509" s="22" t="str">
        <f t="shared" si="106"/>
        <v/>
      </c>
      <c r="AF509" s="51" t="str">
        <f t="shared" si="113"/>
        <v/>
      </c>
    </row>
    <row r="510" spans="1:32" ht="24" hidden="1">
      <c r="A510" s="12" t="str">
        <f t="shared" si="84"/>
        <v>/* 33 */   [ac("", "cp0","")],</v>
      </c>
      <c r="B510" s="12">
        <f t="shared" si="112"/>
        <v>33</v>
      </c>
      <c r="C510" s="12" t="str">
        <f t="shared" si="85"/>
        <v/>
      </c>
      <c r="D510" s="13" t="str">
        <f t="shared" si="86"/>
        <v/>
      </c>
      <c r="E510" s="50" t="s">
        <v>1118</v>
      </c>
      <c r="F510" s="24" t="str">
        <f t="shared" si="87"/>
        <v/>
      </c>
      <c r="G510" s="29" t="s">
        <v>1119</v>
      </c>
      <c r="H510" s="24" t="str">
        <f t="shared" si="108"/>
        <v/>
      </c>
      <c r="I510" s="29" t="s">
        <v>1120</v>
      </c>
      <c r="J510" s="17" t="str">
        <f t="shared" si="88"/>
        <v/>
      </c>
      <c r="K510" s="51" t="str">
        <f t="shared" si="109"/>
        <v/>
      </c>
      <c r="L510" s="32" t="str">
        <f t="shared" si="89"/>
        <v/>
      </c>
      <c r="M510" s="36" t="str">
        <f t="shared" si="90"/>
        <v/>
      </c>
      <c r="N510" s="37" t="str">
        <f t="shared" si="91"/>
        <v/>
      </c>
      <c r="O510" s="32" t="str">
        <f t="shared" si="110"/>
        <v/>
      </c>
      <c r="P510" s="37" t="str">
        <f t="shared" si="92"/>
        <v/>
      </c>
      <c r="Q510" s="21" t="str">
        <f t="shared" si="93"/>
        <v/>
      </c>
      <c r="R510" s="51" t="str">
        <f t="shared" si="94"/>
        <v/>
      </c>
      <c r="S510" s="24" t="str">
        <f t="shared" si="95"/>
        <v/>
      </c>
      <c r="T510" s="29" t="str">
        <f t="shared" si="96"/>
        <v/>
      </c>
      <c r="U510" s="29" t="str">
        <f t="shared" si="97"/>
        <v/>
      </c>
      <c r="V510" s="24" t="str">
        <f t="shared" si="98"/>
        <v/>
      </c>
      <c r="W510" s="29" t="str">
        <f t="shared" si="99"/>
        <v/>
      </c>
      <c r="X510" s="17" t="str">
        <f t="shared" si="100"/>
        <v/>
      </c>
      <c r="Y510" s="51" t="str">
        <f t="shared" si="101"/>
        <v/>
      </c>
      <c r="Z510" s="21" t="str">
        <f t="shared" si="102"/>
        <v/>
      </c>
      <c r="AA510" s="21" t="str">
        <f t="shared" si="103"/>
        <v/>
      </c>
      <c r="AB510" s="21" t="str">
        <f t="shared" si="104"/>
        <v/>
      </c>
      <c r="AC510" s="21" t="str">
        <f t="shared" si="111"/>
        <v/>
      </c>
      <c r="AD510" s="21" t="str">
        <f t="shared" si="105"/>
        <v/>
      </c>
      <c r="AE510" s="21" t="str">
        <f t="shared" si="106"/>
        <v/>
      </c>
      <c r="AF510" s="51" t="str">
        <f t="shared" si="113"/>
        <v/>
      </c>
    </row>
    <row r="511" spans="1:32" ht="24" hidden="1">
      <c r="A511" s="12" t="str">
        <f t="shared" si="84"/>
        <v>/* 34 */   [ac("", "cp0","")],</v>
      </c>
      <c r="B511" s="12">
        <f t="shared" si="112"/>
        <v>34</v>
      </c>
      <c r="C511" s="12" t="str">
        <f t="shared" si="85"/>
        <v/>
      </c>
      <c r="D511" s="13" t="str">
        <f t="shared" si="86"/>
        <v/>
      </c>
      <c r="E511" s="50" t="s">
        <v>1118</v>
      </c>
      <c r="F511" s="31" t="str">
        <f t="shared" si="87"/>
        <v/>
      </c>
      <c r="G511" s="30" t="s">
        <v>1119</v>
      </c>
      <c r="H511" s="31" t="str">
        <f t="shared" si="108"/>
        <v/>
      </c>
      <c r="I511" s="30" t="s">
        <v>1120</v>
      </c>
      <c r="J511" s="20" t="str">
        <f t="shared" si="88"/>
        <v/>
      </c>
      <c r="K511" s="51" t="str">
        <f t="shared" si="109"/>
        <v/>
      </c>
      <c r="L511" s="33" t="str">
        <f t="shared" si="89"/>
        <v/>
      </c>
      <c r="M511" s="38" t="str">
        <f t="shared" si="90"/>
        <v/>
      </c>
      <c r="N511" s="39" t="str">
        <f t="shared" si="91"/>
        <v/>
      </c>
      <c r="O511" s="33" t="str">
        <f t="shared" si="110"/>
        <v/>
      </c>
      <c r="P511" s="39" t="str">
        <f t="shared" si="92"/>
        <v/>
      </c>
      <c r="Q511" s="22" t="str">
        <f t="shared" si="93"/>
        <v/>
      </c>
      <c r="R511" s="51" t="str">
        <f t="shared" si="94"/>
        <v/>
      </c>
      <c r="S511" s="31" t="str">
        <f t="shared" si="95"/>
        <v/>
      </c>
      <c r="T511" s="30" t="str">
        <f t="shared" si="96"/>
        <v/>
      </c>
      <c r="U511" s="30" t="str">
        <f t="shared" si="97"/>
        <v/>
      </c>
      <c r="V511" s="31" t="str">
        <f t="shared" si="98"/>
        <v/>
      </c>
      <c r="W511" s="30" t="str">
        <f t="shared" si="99"/>
        <v/>
      </c>
      <c r="X511" s="20" t="str">
        <f t="shared" si="100"/>
        <v/>
      </c>
      <c r="Y511" s="51" t="str">
        <f t="shared" si="101"/>
        <v/>
      </c>
      <c r="Z511" s="22" t="str">
        <f t="shared" si="102"/>
        <v/>
      </c>
      <c r="AA511" s="22" t="str">
        <f t="shared" si="103"/>
        <v/>
      </c>
      <c r="AB511" s="22" t="str">
        <f t="shared" si="104"/>
        <v/>
      </c>
      <c r="AC511" s="22" t="str">
        <f t="shared" si="111"/>
        <v/>
      </c>
      <c r="AD511" s="22" t="str">
        <f t="shared" si="105"/>
        <v/>
      </c>
      <c r="AE511" s="22" t="str">
        <f t="shared" si="106"/>
        <v/>
      </c>
      <c r="AF511" s="51" t="str">
        <f t="shared" si="113"/>
        <v/>
      </c>
    </row>
    <row r="512" spans="1:32" ht="24" hidden="1">
      <c r="A512" s="12" t="str">
        <f t="shared" si="84"/>
        <v>/* 35 */   [ac("", "cp0","")],</v>
      </c>
      <c r="B512" s="12">
        <f t="shared" si="112"/>
        <v>35</v>
      </c>
      <c r="C512" s="12" t="str">
        <f t="shared" si="85"/>
        <v/>
      </c>
      <c r="D512" s="13" t="str">
        <f t="shared" si="86"/>
        <v/>
      </c>
      <c r="E512" s="50" t="s">
        <v>1118</v>
      </c>
      <c r="F512" s="24" t="str">
        <f t="shared" si="87"/>
        <v/>
      </c>
      <c r="G512" s="29" t="s">
        <v>1119</v>
      </c>
      <c r="H512" s="24" t="str">
        <f t="shared" si="108"/>
        <v/>
      </c>
      <c r="I512" s="29" t="s">
        <v>1120</v>
      </c>
      <c r="J512" s="17" t="str">
        <f t="shared" si="88"/>
        <v/>
      </c>
      <c r="K512" s="51" t="str">
        <f t="shared" si="109"/>
        <v/>
      </c>
      <c r="L512" s="32" t="str">
        <f t="shared" si="89"/>
        <v/>
      </c>
      <c r="M512" s="36" t="str">
        <f t="shared" si="90"/>
        <v/>
      </c>
      <c r="N512" s="37" t="str">
        <f t="shared" si="91"/>
        <v/>
      </c>
      <c r="O512" s="32" t="str">
        <f t="shared" si="110"/>
        <v/>
      </c>
      <c r="P512" s="37" t="str">
        <f t="shared" si="92"/>
        <v/>
      </c>
      <c r="Q512" s="21" t="str">
        <f t="shared" si="93"/>
        <v/>
      </c>
      <c r="R512" s="51" t="str">
        <f t="shared" si="94"/>
        <v/>
      </c>
      <c r="S512" s="24" t="str">
        <f t="shared" si="95"/>
        <v/>
      </c>
      <c r="T512" s="29" t="str">
        <f t="shared" si="96"/>
        <v/>
      </c>
      <c r="U512" s="29" t="str">
        <f t="shared" si="97"/>
        <v/>
      </c>
      <c r="V512" s="24" t="str">
        <f t="shared" si="98"/>
        <v/>
      </c>
      <c r="W512" s="29" t="str">
        <f t="shared" si="99"/>
        <v/>
      </c>
      <c r="X512" s="17" t="str">
        <f t="shared" si="100"/>
        <v/>
      </c>
      <c r="Y512" s="51" t="str">
        <f t="shared" si="101"/>
        <v/>
      </c>
      <c r="Z512" s="21" t="str">
        <f t="shared" si="102"/>
        <v/>
      </c>
      <c r="AA512" s="21" t="str">
        <f t="shared" si="103"/>
        <v/>
      </c>
      <c r="AB512" s="21" t="str">
        <f t="shared" si="104"/>
        <v/>
      </c>
      <c r="AC512" s="21" t="str">
        <f t="shared" si="111"/>
        <v/>
      </c>
      <c r="AD512" s="21" t="str">
        <f t="shared" si="105"/>
        <v/>
      </c>
      <c r="AE512" s="21" t="str">
        <f t="shared" si="106"/>
        <v/>
      </c>
      <c r="AF512" s="51" t="str">
        <f t="shared" si="113"/>
        <v/>
      </c>
    </row>
    <row r="513" spans="1:32" ht="24" hidden="1">
      <c r="A513" s="12" t="str">
        <f t="shared" si="84"/>
        <v>/* 36 */   [ac("", "cp0","")],</v>
      </c>
      <c r="B513" s="12">
        <f t="shared" si="112"/>
        <v>36</v>
      </c>
      <c r="C513" s="12" t="str">
        <f t="shared" si="85"/>
        <v/>
      </c>
      <c r="D513" s="13" t="str">
        <f t="shared" si="86"/>
        <v/>
      </c>
      <c r="E513" s="50" t="s">
        <v>1118</v>
      </c>
      <c r="F513" s="31" t="str">
        <f t="shared" si="87"/>
        <v/>
      </c>
      <c r="G513" s="30" t="s">
        <v>1119</v>
      </c>
      <c r="H513" s="31" t="str">
        <f t="shared" si="108"/>
        <v/>
      </c>
      <c r="I513" s="30" t="s">
        <v>1120</v>
      </c>
      <c r="J513" s="20" t="str">
        <f t="shared" si="88"/>
        <v/>
      </c>
      <c r="K513" s="51" t="str">
        <f t="shared" si="109"/>
        <v/>
      </c>
      <c r="L513" s="33" t="str">
        <f t="shared" si="89"/>
        <v/>
      </c>
      <c r="M513" s="38" t="str">
        <f t="shared" si="90"/>
        <v/>
      </c>
      <c r="N513" s="39" t="str">
        <f t="shared" si="91"/>
        <v/>
      </c>
      <c r="O513" s="33" t="str">
        <f t="shared" si="110"/>
        <v/>
      </c>
      <c r="P513" s="39" t="str">
        <f t="shared" si="92"/>
        <v/>
      </c>
      <c r="Q513" s="22" t="str">
        <f t="shared" si="93"/>
        <v/>
      </c>
      <c r="R513" s="51" t="str">
        <f t="shared" si="94"/>
        <v/>
      </c>
      <c r="S513" s="31" t="str">
        <f t="shared" si="95"/>
        <v/>
      </c>
      <c r="T513" s="30" t="str">
        <f t="shared" si="96"/>
        <v/>
      </c>
      <c r="U513" s="30" t="str">
        <f t="shared" si="97"/>
        <v/>
      </c>
      <c r="V513" s="31" t="str">
        <f t="shared" si="98"/>
        <v/>
      </c>
      <c r="W513" s="30" t="str">
        <f t="shared" si="99"/>
        <v/>
      </c>
      <c r="X513" s="20" t="str">
        <f t="shared" si="100"/>
        <v/>
      </c>
      <c r="Y513" s="51" t="str">
        <f t="shared" si="101"/>
        <v/>
      </c>
      <c r="Z513" s="22" t="str">
        <f t="shared" si="102"/>
        <v/>
      </c>
      <c r="AA513" s="22" t="str">
        <f t="shared" si="103"/>
        <v/>
      </c>
      <c r="AB513" s="22" t="str">
        <f t="shared" si="104"/>
        <v/>
      </c>
      <c r="AC513" s="22" t="str">
        <f t="shared" si="111"/>
        <v/>
      </c>
      <c r="AD513" s="22" t="str">
        <f t="shared" si="105"/>
        <v/>
      </c>
      <c r="AE513" s="22" t="str">
        <f t="shared" si="106"/>
        <v/>
      </c>
      <c r="AF513" s="51" t="str">
        <f t="shared" si="113"/>
        <v/>
      </c>
    </row>
    <row r="514" spans="1:32" ht="24" hidden="1">
      <c r="A514" s="12" t="str">
        <f t="shared" si="84"/>
        <v>/* 37 */   [ac("", "cp0","")],</v>
      </c>
      <c r="B514" s="12">
        <f t="shared" si="112"/>
        <v>37</v>
      </c>
      <c r="C514" s="12" t="str">
        <f t="shared" si="85"/>
        <v/>
      </c>
      <c r="D514" s="13" t="str">
        <f t="shared" si="86"/>
        <v/>
      </c>
      <c r="E514" s="50" t="s">
        <v>1118</v>
      </c>
      <c r="F514" s="24" t="str">
        <f t="shared" si="87"/>
        <v/>
      </c>
      <c r="G514" s="29" t="s">
        <v>1119</v>
      </c>
      <c r="H514" s="24" t="str">
        <f t="shared" si="108"/>
        <v/>
      </c>
      <c r="I514" s="29" t="s">
        <v>1120</v>
      </c>
      <c r="J514" s="17" t="str">
        <f t="shared" si="88"/>
        <v/>
      </c>
      <c r="K514" s="51" t="str">
        <f t="shared" si="109"/>
        <v/>
      </c>
      <c r="L514" s="32" t="str">
        <f t="shared" si="89"/>
        <v/>
      </c>
      <c r="M514" s="36" t="str">
        <f t="shared" si="90"/>
        <v/>
      </c>
      <c r="N514" s="37" t="str">
        <f t="shared" si="91"/>
        <v/>
      </c>
      <c r="O514" s="32" t="str">
        <f t="shared" si="110"/>
        <v/>
      </c>
      <c r="P514" s="37" t="str">
        <f t="shared" si="92"/>
        <v/>
      </c>
      <c r="Q514" s="21" t="str">
        <f t="shared" si="93"/>
        <v/>
      </c>
      <c r="R514" s="51" t="str">
        <f t="shared" si="94"/>
        <v/>
      </c>
      <c r="S514" s="24" t="str">
        <f t="shared" si="95"/>
        <v/>
      </c>
      <c r="T514" s="29" t="str">
        <f t="shared" si="96"/>
        <v/>
      </c>
      <c r="U514" s="29" t="str">
        <f t="shared" si="97"/>
        <v/>
      </c>
      <c r="V514" s="24" t="str">
        <f t="shared" si="98"/>
        <v/>
      </c>
      <c r="W514" s="29" t="str">
        <f t="shared" si="99"/>
        <v/>
      </c>
      <c r="X514" s="17" t="str">
        <f t="shared" si="100"/>
        <v/>
      </c>
      <c r="Y514" s="51" t="str">
        <f t="shared" si="101"/>
        <v/>
      </c>
      <c r="Z514" s="21" t="str">
        <f t="shared" si="102"/>
        <v/>
      </c>
      <c r="AA514" s="21" t="str">
        <f t="shared" si="103"/>
        <v/>
      </c>
      <c r="AB514" s="21" t="str">
        <f t="shared" si="104"/>
        <v/>
      </c>
      <c r="AC514" s="21" t="str">
        <f t="shared" si="111"/>
        <v/>
      </c>
      <c r="AD514" s="21" t="str">
        <f t="shared" si="105"/>
        <v/>
      </c>
      <c r="AE514" s="21" t="str">
        <f t="shared" si="106"/>
        <v/>
      </c>
      <c r="AF514" s="51" t="str">
        <f t="shared" si="113"/>
        <v/>
      </c>
    </row>
    <row r="515" spans="1:32" ht="24" hidden="1">
      <c r="A515" s="12" t="str">
        <f t="shared" si="84"/>
        <v>/* 38 */   [ac("", "cp0","")],</v>
      </c>
      <c r="B515" s="12">
        <f t="shared" si="112"/>
        <v>38</v>
      </c>
      <c r="C515" s="12" t="str">
        <f t="shared" si="85"/>
        <v/>
      </c>
      <c r="D515" s="13" t="str">
        <f t="shared" si="86"/>
        <v/>
      </c>
      <c r="E515" s="50" t="s">
        <v>1118</v>
      </c>
      <c r="F515" s="31" t="str">
        <f t="shared" si="87"/>
        <v/>
      </c>
      <c r="G515" s="30" t="s">
        <v>1119</v>
      </c>
      <c r="H515" s="31" t="str">
        <f t="shared" si="108"/>
        <v/>
      </c>
      <c r="I515" s="30" t="s">
        <v>1120</v>
      </c>
      <c r="J515" s="20" t="str">
        <f t="shared" si="88"/>
        <v/>
      </c>
      <c r="K515" s="51" t="str">
        <f t="shared" si="109"/>
        <v/>
      </c>
      <c r="L515" s="33" t="str">
        <f t="shared" si="89"/>
        <v/>
      </c>
      <c r="M515" s="38" t="str">
        <f t="shared" si="90"/>
        <v/>
      </c>
      <c r="N515" s="39" t="str">
        <f t="shared" si="91"/>
        <v/>
      </c>
      <c r="O515" s="33" t="str">
        <f t="shared" si="110"/>
        <v/>
      </c>
      <c r="P515" s="39" t="str">
        <f t="shared" si="92"/>
        <v/>
      </c>
      <c r="Q515" s="22" t="str">
        <f t="shared" si="93"/>
        <v/>
      </c>
      <c r="R515" s="51" t="str">
        <f t="shared" si="94"/>
        <v/>
      </c>
      <c r="S515" s="31" t="str">
        <f t="shared" si="95"/>
        <v/>
      </c>
      <c r="T515" s="30" t="str">
        <f t="shared" si="96"/>
        <v/>
      </c>
      <c r="U515" s="30" t="str">
        <f t="shared" si="97"/>
        <v/>
      </c>
      <c r="V515" s="31" t="str">
        <f t="shared" si="98"/>
        <v/>
      </c>
      <c r="W515" s="30" t="str">
        <f t="shared" si="99"/>
        <v/>
      </c>
      <c r="X515" s="20" t="str">
        <f t="shared" si="100"/>
        <v/>
      </c>
      <c r="Y515" s="51" t="str">
        <f t="shared" si="101"/>
        <v/>
      </c>
      <c r="Z515" s="22" t="str">
        <f t="shared" si="102"/>
        <v/>
      </c>
      <c r="AA515" s="22" t="str">
        <f t="shared" si="103"/>
        <v/>
      </c>
      <c r="AB515" s="22" t="str">
        <f t="shared" si="104"/>
        <v/>
      </c>
      <c r="AC515" s="22" t="str">
        <f t="shared" si="111"/>
        <v/>
      </c>
      <c r="AD515" s="22" t="str">
        <f t="shared" si="105"/>
        <v/>
      </c>
      <c r="AE515" s="22" t="str">
        <f t="shared" si="106"/>
        <v/>
      </c>
      <c r="AF515" s="51" t="str">
        <f t="shared" si="113"/>
        <v/>
      </c>
    </row>
    <row r="516" spans="1:32" ht="24" hidden="1">
      <c r="A516" s="12" t="str">
        <f t="shared" si="84"/>
        <v>/* 39 */   [ac("", "cp0","")],</v>
      </c>
      <c r="B516" s="12">
        <f t="shared" si="112"/>
        <v>39</v>
      </c>
      <c r="C516" s="12" t="str">
        <f t="shared" si="85"/>
        <v/>
      </c>
      <c r="D516" s="13" t="str">
        <f t="shared" si="86"/>
        <v/>
      </c>
      <c r="E516" s="50" t="s">
        <v>1118</v>
      </c>
      <c r="F516" s="24" t="str">
        <f t="shared" si="87"/>
        <v/>
      </c>
      <c r="G516" s="29" t="s">
        <v>1119</v>
      </c>
      <c r="H516" s="24" t="str">
        <f t="shared" si="108"/>
        <v/>
      </c>
      <c r="I516" s="29" t="s">
        <v>1120</v>
      </c>
      <c r="J516" s="17" t="str">
        <f t="shared" si="88"/>
        <v/>
      </c>
      <c r="K516" s="51" t="str">
        <f t="shared" si="109"/>
        <v/>
      </c>
      <c r="L516" s="32" t="str">
        <f t="shared" si="89"/>
        <v/>
      </c>
      <c r="M516" s="36" t="str">
        <f t="shared" si="90"/>
        <v/>
      </c>
      <c r="N516" s="37" t="str">
        <f t="shared" si="91"/>
        <v/>
      </c>
      <c r="O516" s="32" t="str">
        <f t="shared" si="110"/>
        <v/>
      </c>
      <c r="P516" s="37" t="str">
        <f t="shared" si="92"/>
        <v/>
      </c>
      <c r="Q516" s="21" t="str">
        <f t="shared" si="93"/>
        <v/>
      </c>
      <c r="R516" s="51" t="str">
        <f t="shared" si="94"/>
        <v/>
      </c>
      <c r="S516" s="24" t="str">
        <f t="shared" si="95"/>
        <v/>
      </c>
      <c r="T516" s="29" t="str">
        <f t="shared" si="96"/>
        <v/>
      </c>
      <c r="U516" s="29" t="str">
        <f t="shared" si="97"/>
        <v/>
      </c>
      <c r="V516" s="24" t="str">
        <f t="shared" si="98"/>
        <v/>
      </c>
      <c r="W516" s="29" t="str">
        <f t="shared" si="99"/>
        <v/>
      </c>
      <c r="X516" s="17" t="str">
        <f t="shared" si="100"/>
        <v/>
      </c>
      <c r="Y516" s="51" t="str">
        <f t="shared" si="101"/>
        <v/>
      </c>
      <c r="Z516" s="21" t="str">
        <f t="shared" si="102"/>
        <v/>
      </c>
      <c r="AA516" s="21" t="str">
        <f t="shared" si="103"/>
        <v/>
      </c>
      <c r="AB516" s="21" t="str">
        <f t="shared" si="104"/>
        <v/>
      </c>
      <c r="AC516" s="21" t="str">
        <f t="shared" si="111"/>
        <v/>
      </c>
      <c r="AD516" s="21" t="str">
        <f t="shared" si="105"/>
        <v/>
      </c>
      <c r="AE516" s="21" t="str">
        <f t="shared" si="106"/>
        <v/>
      </c>
      <c r="AF516" s="51" t="str">
        <f t="shared" si="113"/>
        <v/>
      </c>
    </row>
    <row r="517" spans="1:32" ht="24" hidden="1">
      <c r="A517" s="12" t="str">
        <f t="shared" si="84"/>
        <v>/* 40 */   [ac("", "cp0","")],</v>
      </c>
      <c r="B517" s="12">
        <f t="shared" si="112"/>
        <v>40</v>
      </c>
      <c r="C517" s="12" t="str">
        <f t="shared" si="85"/>
        <v/>
      </c>
      <c r="D517" s="13" t="str">
        <f t="shared" si="86"/>
        <v/>
      </c>
      <c r="E517" s="50" t="s">
        <v>1118</v>
      </c>
      <c r="F517" s="31" t="str">
        <f t="shared" si="87"/>
        <v/>
      </c>
      <c r="G517" s="30" t="s">
        <v>1119</v>
      </c>
      <c r="H517" s="31" t="str">
        <f t="shared" si="108"/>
        <v/>
      </c>
      <c r="I517" s="30" t="s">
        <v>1120</v>
      </c>
      <c r="J517" s="20" t="str">
        <f t="shared" si="88"/>
        <v/>
      </c>
      <c r="K517" s="51" t="str">
        <f t="shared" si="109"/>
        <v/>
      </c>
      <c r="L517" s="33" t="str">
        <f t="shared" si="89"/>
        <v/>
      </c>
      <c r="M517" s="38" t="str">
        <f t="shared" si="90"/>
        <v/>
      </c>
      <c r="N517" s="39" t="str">
        <f t="shared" si="91"/>
        <v/>
      </c>
      <c r="O517" s="33" t="str">
        <f t="shared" si="110"/>
        <v/>
      </c>
      <c r="P517" s="39" t="str">
        <f t="shared" si="92"/>
        <v/>
      </c>
      <c r="Q517" s="22" t="str">
        <f t="shared" si="93"/>
        <v/>
      </c>
      <c r="R517" s="51" t="str">
        <f t="shared" si="94"/>
        <v/>
      </c>
      <c r="S517" s="31" t="str">
        <f t="shared" si="95"/>
        <v/>
      </c>
      <c r="T517" s="30" t="str">
        <f t="shared" si="96"/>
        <v/>
      </c>
      <c r="U517" s="30" t="str">
        <f t="shared" si="97"/>
        <v/>
      </c>
      <c r="V517" s="31" t="str">
        <f t="shared" si="98"/>
        <v/>
      </c>
      <c r="W517" s="30" t="str">
        <f t="shared" si="99"/>
        <v/>
      </c>
      <c r="X517" s="20" t="str">
        <f t="shared" si="100"/>
        <v/>
      </c>
      <c r="Y517" s="51" t="str">
        <f t="shared" si="101"/>
        <v/>
      </c>
      <c r="Z517" s="22" t="str">
        <f t="shared" si="102"/>
        <v/>
      </c>
      <c r="AA517" s="22" t="str">
        <f t="shared" si="103"/>
        <v/>
      </c>
      <c r="AB517" s="22" t="str">
        <f t="shared" si="104"/>
        <v/>
      </c>
      <c r="AC517" s="22" t="str">
        <f t="shared" si="111"/>
        <v/>
      </c>
      <c r="AD517" s="22" t="str">
        <f t="shared" si="105"/>
        <v/>
      </c>
      <c r="AE517" s="22" t="str">
        <f t="shared" si="106"/>
        <v/>
      </c>
      <c r="AF517" s="51" t="str">
        <f t="shared" si="113"/>
        <v/>
      </c>
    </row>
    <row r="518" spans="1:32" ht="24" hidden="1">
      <c r="A518" s="12" t="str">
        <f t="shared" si="84"/>
        <v>/* 41 */   [ac("", "cp0","")],</v>
      </c>
      <c r="B518" s="12">
        <f t="shared" si="112"/>
        <v>41</v>
      </c>
      <c r="C518" s="12" t="str">
        <f t="shared" si="85"/>
        <v/>
      </c>
      <c r="D518" s="13" t="str">
        <f t="shared" si="86"/>
        <v/>
      </c>
      <c r="E518" s="50" t="s">
        <v>1118</v>
      </c>
      <c r="F518" s="24" t="str">
        <f t="shared" si="87"/>
        <v/>
      </c>
      <c r="G518" s="29" t="s">
        <v>1119</v>
      </c>
      <c r="H518" s="24" t="str">
        <f t="shared" si="108"/>
        <v/>
      </c>
      <c r="I518" s="29" t="s">
        <v>1120</v>
      </c>
      <c r="J518" s="17" t="str">
        <f t="shared" si="88"/>
        <v/>
      </c>
      <c r="K518" s="51" t="str">
        <f t="shared" si="109"/>
        <v/>
      </c>
      <c r="L518" s="32" t="str">
        <f t="shared" si="89"/>
        <v/>
      </c>
      <c r="M518" s="36" t="str">
        <f t="shared" si="90"/>
        <v/>
      </c>
      <c r="N518" s="37" t="str">
        <f t="shared" si="91"/>
        <v/>
      </c>
      <c r="O518" s="32" t="str">
        <f t="shared" si="110"/>
        <v/>
      </c>
      <c r="P518" s="37" t="str">
        <f t="shared" si="92"/>
        <v/>
      </c>
      <c r="Q518" s="21" t="str">
        <f t="shared" si="93"/>
        <v/>
      </c>
      <c r="R518" s="51" t="str">
        <f t="shared" si="94"/>
        <v/>
      </c>
      <c r="S518" s="24" t="str">
        <f t="shared" si="95"/>
        <v/>
      </c>
      <c r="T518" s="29" t="str">
        <f t="shared" si="96"/>
        <v/>
      </c>
      <c r="U518" s="29" t="str">
        <f t="shared" si="97"/>
        <v/>
      </c>
      <c r="V518" s="24" t="str">
        <f t="shared" si="98"/>
        <v/>
      </c>
      <c r="W518" s="29" t="str">
        <f t="shared" si="99"/>
        <v/>
      </c>
      <c r="X518" s="17" t="str">
        <f t="shared" si="100"/>
        <v/>
      </c>
      <c r="Y518" s="51" t="str">
        <f t="shared" si="101"/>
        <v/>
      </c>
      <c r="Z518" s="21" t="str">
        <f t="shared" si="102"/>
        <v/>
      </c>
      <c r="AA518" s="21" t="str">
        <f t="shared" si="103"/>
        <v/>
      </c>
      <c r="AB518" s="21" t="str">
        <f t="shared" si="104"/>
        <v/>
      </c>
      <c r="AC518" s="21" t="str">
        <f t="shared" si="111"/>
        <v/>
      </c>
      <c r="AD518" s="21" t="str">
        <f t="shared" si="105"/>
        <v/>
      </c>
      <c r="AE518" s="21" t="str">
        <f t="shared" si="106"/>
        <v/>
      </c>
      <c r="AF518" s="51" t="str">
        <f t="shared" si="113"/>
        <v/>
      </c>
    </row>
    <row r="519" spans="1:32" ht="24" hidden="1">
      <c r="A519" s="12" t="str">
        <f t="shared" si="84"/>
        <v>/* 42 */   [ac("", "cp0","")],</v>
      </c>
      <c r="B519" s="12">
        <f t="shared" si="112"/>
        <v>42</v>
      </c>
      <c r="C519" s="12" t="str">
        <f t="shared" si="85"/>
        <v/>
      </c>
      <c r="D519" s="13" t="str">
        <f t="shared" si="86"/>
        <v/>
      </c>
      <c r="E519" s="50" t="s">
        <v>1118</v>
      </c>
      <c r="F519" s="31" t="str">
        <f t="shared" si="87"/>
        <v/>
      </c>
      <c r="G519" s="30" t="s">
        <v>1119</v>
      </c>
      <c r="H519" s="31" t="str">
        <f t="shared" si="108"/>
        <v/>
      </c>
      <c r="I519" s="30" t="s">
        <v>1120</v>
      </c>
      <c r="J519" s="20" t="str">
        <f t="shared" si="88"/>
        <v/>
      </c>
      <c r="K519" s="51" t="str">
        <f t="shared" si="109"/>
        <v/>
      </c>
      <c r="L519" s="33" t="str">
        <f t="shared" si="89"/>
        <v/>
      </c>
      <c r="M519" s="38" t="str">
        <f t="shared" si="90"/>
        <v/>
      </c>
      <c r="N519" s="39" t="str">
        <f t="shared" si="91"/>
        <v/>
      </c>
      <c r="O519" s="33" t="str">
        <f t="shared" si="110"/>
        <v/>
      </c>
      <c r="P519" s="39" t="str">
        <f t="shared" si="92"/>
        <v/>
      </c>
      <c r="Q519" s="22" t="str">
        <f t="shared" si="93"/>
        <v/>
      </c>
      <c r="R519" s="51" t="str">
        <f t="shared" si="94"/>
        <v/>
      </c>
      <c r="S519" s="31" t="str">
        <f t="shared" si="95"/>
        <v/>
      </c>
      <c r="T519" s="30" t="str">
        <f t="shared" si="96"/>
        <v/>
      </c>
      <c r="U519" s="30" t="str">
        <f t="shared" si="97"/>
        <v/>
      </c>
      <c r="V519" s="31" t="str">
        <f t="shared" si="98"/>
        <v/>
      </c>
      <c r="W519" s="30" t="str">
        <f t="shared" si="99"/>
        <v/>
      </c>
      <c r="X519" s="20" t="str">
        <f t="shared" si="100"/>
        <v/>
      </c>
      <c r="Y519" s="51" t="str">
        <f t="shared" si="101"/>
        <v/>
      </c>
      <c r="Z519" s="22" t="str">
        <f t="shared" si="102"/>
        <v/>
      </c>
      <c r="AA519" s="22" t="str">
        <f t="shared" si="103"/>
        <v/>
      </c>
      <c r="AB519" s="22" t="str">
        <f t="shared" si="104"/>
        <v/>
      </c>
      <c r="AC519" s="22" t="str">
        <f t="shared" si="111"/>
        <v/>
      </c>
      <c r="AD519" s="22" t="str">
        <f t="shared" si="105"/>
        <v/>
      </c>
      <c r="AE519" s="22" t="str">
        <f t="shared" si="106"/>
        <v/>
      </c>
      <c r="AF519" s="51" t="str">
        <f t="shared" si="113"/>
        <v/>
      </c>
    </row>
    <row r="520" spans="1:32" ht="24" hidden="1">
      <c r="A520" s="12" t="str">
        <f t="shared" si="84"/>
        <v>/* 43 */   [ac("", "cp0","")],</v>
      </c>
      <c r="B520" s="12">
        <f t="shared" si="112"/>
        <v>43</v>
      </c>
      <c r="C520" s="12" t="str">
        <f t="shared" si="85"/>
        <v/>
      </c>
      <c r="D520" s="13" t="str">
        <f t="shared" si="86"/>
        <v/>
      </c>
      <c r="E520" s="50" t="s">
        <v>1118</v>
      </c>
      <c r="F520" s="24" t="str">
        <f t="shared" si="87"/>
        <v/>
      </c>
      <c r="G520" s="29" t="s">
        <v>1119</v>
      </c>
      <c r="H520" s="24" t="str">
        <f t="shared" si="108"/>
        <v/>
      </c>
      <c r="I520" s="29" t="s">
        <v>1120</v>
      </c>
      <c r="J520" s="17" t="str">
        <f t="shared" si="88"/>
        <v/>
      </c>
      <c r="K520" s="51" t="str">
        <f t="shared" si="109"/>
        <v/>
      </c>
      <c r="L520" s="32" t="str">
        <f t="shared" si="89"/>
        <v/>
      </c>
      <c r="M520" s="36" t="str">
        <f t="shared" si="90"/>
        <v/>
      </c>
      <c r="N520" s="37" t="str">
        <f t="shared" si="91"/>
        <v/>
      </c>
      <c r="O520" s="32" t="str">
        <f t="shared" si="110"/>
        <v/>
      </c>
      <c r="P520" s="37" t="str">
        <f t="shared" si="92"/>
        <v/>
      </c>
      <c r="Q520" s="21" t="str">
        <f t="shared" si="93"/>
        <v/>
      </c>
      <c r="R520" s="51" t="str">
        <f t="shared" si="94"/>
        <v/>
      </c>
      <c r="S520" s="24" t="str">
        <f t="shared" si="95"/>
        <v/>
      </c>
      <c r="T520" s="29" t="str">
        <f t="shared" si="96"/>
        <v/>
      </c>
      <c r="U520" s="29" t="str">
        <f t="shared" si="97"/>
        <v/>
      </c>
      <c r="V520" s="24" t="str">
        <f t="shared" si="98"/>
        <v/>
      </c>
      <c r="W520" s="29" t="str">
        <f t="shared" si="99"/>
        <v/>
      </c>
      <c r="X520" s="17" t="str">
        <f t="shared" si="100"/>
        <v/>
      </c>
      <c r="Y520" s="51" t="str">
        <f t="shared" si="101"/>
        <v/>
      </c>
      <c r="Z520" s="21" t="str">
        <f t="shared" si="102"/>
        <v/>
      </c>
      <c r="AA520" s="21" t="str">
        <f t="shared" si="103"/>
        <v/>
      </c>
      <c r="AB520" s="21" t="str">
        <f t="shared" si="104"/>
        <v/>
      </c>
      <c r="AC520" s="21" t="str">
        <f t="shared" si="111"/>
        <v/>
      </c>
      <c r="AD520" s="21" t="str">
        <f t="shared" si="105"/>
        <v/>
      </c>
      <c r="AE520" s="21" t="str">
        <f t="shared" si="106"/>
        <v/>
      </c>
      <c r="AF520" s="51" t="str">
        <f t="shared" si="113"/>
        <v/>
      </c>
    </row>
    <row r="521" spans="1:32" ht="24" hidden="1">
      <c r="A521" s="12" t="str">
        <f t="shared" si="84"/>
        <v>/* 44 */   [ac("", "cp0","")],</v>
      </c>
      <c r="B521" s="12">
        <f t="shared" si="112"/>
        <v>44</v>
      </c>
      <c r="C521" s="12" t="str">
        <f t="shared" si="85"/>
        <v/>
      </c>
      <c r="D521" s="13" t="str">
        <f t="shared" si="86"/>
        <v/>
      </c>
      <c r="E521" s="50" t="s">
        <v>1118</v>
      </c>
      <c r="F521" s="31" t="str">
        <f t="shared" si="87"/>
        <v/>
      </c>
      <c r="G521" s="30" t="s">
        <v>1119</v>
      </c>
      <c r="H521" s="31" t="str">
        <f t="shared" si="108"/>
        <v/>
      </c>
      <c r="I521" s="30" t="s">
        <v>1120</v>
      </c>
      <c r="J521" s="20" t="str">
        <f t="shared" si="88"/>
        <v/>
      </c>
      <c r="K521" s="51" t="str">
        <f t="shared" si="109"/>
        <v/>
      </c>
      <c r="L521" s="33" t="str">
        <f t="shared" si="89"/>
        <v/>
      </c>
      <c r="M521" s="38" t="str">
        <f t="shared" si="90"/>
        <v/>
      </c>
      <c r="N521" s="39" t="str">
        <f t="shared" si="91"/>
        <v/>
      </c>
      <c r="O521" s="33" t="str">
        <f t="shared" si="110"/>
        <v/>
      </c>
      <c r="P521" s="39" t="str">
        <f t="shared" si="92"/>
        <v/>
      </c>
      <c r="Q521" s="22" t="str">
        <f t="shared" si="93"/>
        <v/>
      </c>
      <c r="R521" s="51" t="str">
        <f t="shared" si="94"/>
        <v/>
      </c>
      <c r="S521" s="31" t="str">
        <f t="shared" si="95"/>
        <v/>
      </c>
      <c r="T521" s="30" t="str">
        <f t="shared" si="96"/>
        <v/>
      </c>
      <c r="U521" s="30" t="str">
        <f t="shared" si="97"/>
        <v/>
      </c>
      <c r="V521" s="31" t="str">
        <f t="shared" si="98"/>
        <v/>
      </c>
      <c r="W521" s="30" t="str">
        <f t="shared" si="99"/>
        <v/>
      </c>
      <c r="X521" s="20" t="str">
        <f t="shared" si="100"/>
        <v/>
      </c>
      <c r="Y521" s="51" t="str">
        <f t="shared" si="101"/>
        <v/>
      </c>
      <c r="Z521" s="22" t="str">
        <f t="shared" si="102"/>
        <v/>
      </c>
      <c r="AA521" s="22" t="str">
        <f t="shared" si="103"/>
        <v/>
      </c>
      <c r="AB521" s="22" t="str">
        <f t="shared" si="104"/>
        <v/>
      </c>
      <c r="AC521" s="22" t="str">
        <f t="shared" si="111"/>
        <v/>
      </c>
      <c r="AD521" s="22" t="str">
        <f t="shared" si="105"/>
        <v/>
      </c>
      <c r="AE521" s="22" t="str">
        <f t="shared" si="106"/>
        <v/>
      </c>
      <c r="AF521" s="51" t="str">
        <f t="shared" si="113"/>
        <v/>
      </c>
    </row>
    <row r="522" spans="1:32" ht="24" hidden="1">
      <c r="A522" s="12" t="str">
        <f t="shared" si="84"/>
        <v>/* 45 */   [ac("", "cp0","")],</v>
      </c>
      <c r="B522" s="12">
        <f t="shared" si="112"/>
        <v>45</v>
      </c>
      <c r="C522" s="12" t="str">
        <f t="shared" si="85"/>
        <v/>
      </c>
      <c r="D522" s="13" t="str">
        <f t="shared" si="86"/>
        <v/>
      </c>
      <c r="E522" s="50" t="s">
        <v>1118</v>
      </c>
      <c r="F522" s="24" t="str">
        <f t="shared" si="87"/>
        <v/>
      </c>
      <c r="G522" s="29" t="s">
        <v>1119</v>
      </c>
      <c r="H522" s="24" t="str">
        <f t="shared" si="108"/>
        <v/>
      </c>
      <c r="I522" s="29" t="s">
        <v>1120</v>
      </c>
      <c r="J522" s="17" t="str">
        <f t="shared" si="88"/>
        <v/>
      </c>
      <c r="K522" s="51" t="str">
        <f t="shared" si="109"/>
        <v/>
      </c>
      <c r="L522" s="32" t="str">
        <f t="shared" si="89"/>
        <v/>
      </c>
      <c r="M522" s="36" t="str">
        <f t="shared" si="90"/>
        <v/>
      </c>
      <c r="N522" s="37" t="str">
        <f t="shared" si="91"/>
        <v/>
      </c>
      <c r="O522" s="32" t="str">
        <f t="shared" si="110"/>
        <v/>
      </c>
      <c r="P522" s="37" t="str">
        <f t="shared" si="92"/>
        <v/>
      </c>
      <c r="Q522" s="21" t="str">
        <f t="shared" si="93"/>
        <v/>
      </c>
      <c r="R522" s="51" t="str">
        <f t="shared" si="94"/>
        <v/>
      </c>
      <c r="S522" s="24" t="str">
        <f t="shared" si="95"/>
        <v/>
      </c>
      <c r="T522" s="29" t="str">
        <f t="shared" si="96"/>
        <v/>
      </c>
      <c r="U522" s="29" t="str">
        <f t="shared" si="97"/>
        <v/>
      </c>
      <c r="V522" s="24" t="str">
        <f t="shared" si="98"/>
        <v/>
      </c>
      <c r="W522" s="29" t="str">
        <f t="shared" si="99"/>
        <v/>
      </c>
      <c r="X522" s="17" t="str">
        <f t="shared" si="100"/>
        <v/>
      </c>
      <c r="Y522" s="51" t="str">
        <f t="shared" si="101"/>
        <v/>
      </c>
      <c r="Z522" s="21" t="str">
        <f t="shared" si="102"/>
        <v/>
      </c>
      <c r="AA522" s="21" t="str">
        <f t="shared" si="103"/>
        <v/>
      </c>
      <c r="AB522" s="21" t="str">
        <f t="shared" si="104"/>
        <v/>
      </c>
      <c r="AC522" s="21" t="str">
        <f t="shared" si="111"/>
        <v/>
      </c>
      <c r="AD522" s="21" t="str">
        <f t="shared" si="105"/>
        <v/>
      </c>
      <c r="AE522" s="21" t="str">
        <f t="shared" si="106"/>
        <v/>
      </c>
      <c r="AF522" s="51" t="str">
        <f t="shared" si="113"/>
        <v/>
      </c>
    </row>
    <row r="523" spans="1:32" ht="24" hidden="1">
      <c r="A523" s="12" t="str">
        <f t="shared" si="84"/>
        <v>/* 46 */   [ac("", "cp0","")],</v>
      </c>
      <c r="B523" s="12">
        <f t="shared" si="112"/>
        <v>46</v>
      </c>
      <c r="C523" s="12" t="str">
        <f t="shared" si="85"/>
        <v/>
      </c>
      <c r="D523" s="13" t="str">
        <f t="shared" si="86"/>
        <v/>
      </c>
      <c r="E523" s="50" t="s">
        <v>1118</v>
      </c>
      <c r="F523" s="31" t="str">
        <f t="shared" si="87"/>
        <v/>
      </c>
      <c r="G523" s="30" t="s">
        <v>1119</v>
      </c>
      <c r="H523" s="31" t="str">
        <f t="shared" si="108"/>
        <v/>
      </c>
      <c r="I523" s="30" t="s">
        <v>1120</v>
      </c>
      <c r="J523" s="20" t="str">
        <f t="shared" si="88"/>
        <v/>
      </c>
      <c r="K523" s="51" t="str">
        <f t="shared" si="109"/>
        <v/>
      </c>
      <c r="L523" s="33" t="str">
        <f t="shared" si="89"/>
        <v/>
      </c>
      <c r="M523" s="38" t="str">
        <f t="shared" si="90"/>
        <v/>
      </c>
      <c r="N523" s="39" t="str">
        <f t="shared" si="91"/>
        <v/>
      </c>
      <c r="O523" s="33" t="str">
        <f t="shared" si="110"/>
        <v/>
      </c>
      <c r="P523" s="39" t="str">
        <f t="shared" si="92"/>
        <v/>
      </c>
      <c r="Q523" s="22" t="str">
        <f t="shared" si="93"/>
        <v/>
      </c>
      <c r="R523" s="51" t="str">
        <f t="shared" si="94"/>
        <v/>
      </c>
      <c r="S523" s="31" t="str">
        <f t="shared" si="95"/>
        <v/>
      </c>
      <c r="T523" s="30" t="str">
        <f t="shared" si="96"/>
        <v/>
      </c>
      <c r="U523" s="30" t="str">
        <f t="shared" si="97"/>
        <v/>
      </c>
      <c r="V523" s="31" t="str">
        <f t="shared" si="98"/>
        <v/>
      </c>
      <c r="W523" s="30" t="str">
        <f t="shared" si="99"/>
        <v/>
      </c>
      <c r="X523" s="20" t="str">
        <f t="shared" si="100"/>
        <v/>
      </c>
      <c r="Y523" s="51" t="str">
        <f t="shared" si="101"/>
        <v/>
      </c>
      <c r="Z523" s="22" t="str">
        <f t="shared" si="102"/>
        <v/>
      </c>
      <c r="AA523" s="22" t="str">
        <f t="shared" si="103"/>
        <v/>
      </c>
      <c r="AB523" s="22" t="str">
        <f t="shared" si="104"/>
        <v/>
      </c>
      <c r="AC523" s="22" t="str">
        <f t="shared" si="111"/>
        <v/>
      </c>
      <c r="AD523" s="22" t="str">
        <f t="shared" si="105"/>
        <v/>
      </c>
      <c r="AE523" s="22" t="str">
        <f t="shared" si="106"/>
        <v/>
      </c>
      <c r="AF523" s="51" t="str">
        <f t="shared" si="113"/>
        <v/>
      </c>
    </row>
    <row r="524" spans="1:32" ht="24" hidden="1">
      <c r="A524" s="12" t="str">
        <f t="shared" si="84"/>
        <v>/* 47 */   [ac("", "cp0","")],</v>
      </c>
      <c r="B524" s="12">
        <f t="shared" si="112"/>
        <v>47</v>
      </c>
      <c r="C524" s="12" t="str">
        <f t="shared" si="85"/>
        <v/>
      </c>
      <c r="D524" s="13" t="str">
        <f t="shared" si="86"/>
        <v/>
      </c>
      <c r="E524" s="50" t="s">
        <v>1118</v>
      </c>
      <c r="F524" s="24" t="str">
        <f t="shared" si="87"/>
        <v/>
      </c>
      <c r="G524" s="29" t="s">
        <v>1119</v>
      </c>
      <c r="H524" s="24" t="str">
        <f t="shared" si="108"/>
        <v/>
      </c>
      <c r="I524" s="29" t="s">
        <v>1120</v>
      </c>
      <c r="J524" s="17" t="str">
        <f t="shared" si="88"/>
        <v/>
      </c>
      <c r="K524" s="51" t="str">
        <f t="shared" si="109"/>
        <v/>
      </c>
      <c r="L524" s="32" t="str">
        <f t="shared" si="89"/>
        <v/>
      </c>
      <c r="M524" s="36" t="str">
        <f t="shared" si="90"/>
        <v/>
      </c>
      <c r="N524" s="37" t="str">
        <f t="shared" si="91"/>
        <v/>
      </c>
      <c r="O524" s="32" t="str">
        <f t="shared" si="110"/>
        <v/>
      </c>
      <c r="P524" s="37" t="str">
        <f t="shared" si="92"/>
        <v/>
      </c>
      <c r="Q524" s="21" t="str">
        <f t="shared" si="93"/>
        <v/>
      </c>
      <c r="R524" s="51" t="str">
        <f t="shared" si="94"/>
        <v/>
      </c>
      <c r="S524" s="24" t="str">
        <f t="shared" si="95"/>
        <v/>
      </c>
      <c r="T524" s="29" t="str">
        <f t="shared" si="96"/>
        <v/>
      </c>
      <c r="U524" s="29" t="str">
        <f t="shared" si="97"/>
        <v/>
      </c>
      <c r="V524" s="24" t="str">
        <f t="shared" si="98"/>
        <v/>
      </c>
      <c r="W524" s="29" t="str">
        <f t="shared" si="99"/>
        <v/>
      </c>
      <c r="X524" s="17" t="str">
        <f t="shared" si="100"/>
        <v/>
      </c>
      <c r="Y524" s="51" t="str">
        <f t="shared" si="101"/>
        <v/>
      </c>
      <c r="Z524" s="21" t="str">
        <f t="shared" si="102"/>
        <v/>
      </c>
      <c r="AA524" s="21" t="str">
        <f t="shared" si="103"/>
        <v/>
      </c>
      <c r="AB524" s="21" t="str">
        <f t="shared" si="104"/>
        <v/>
      </c>
      <c r="AC524" s="21" t="str">
        <f t="shared" si="111"/>
        <v/>
      </c>
      <c r="AD524" s="21" t="str">
        <f t="shared" si="105"/>
        <v/>
      </c>
      <c r="AE524" s="21" t="str">
        <f t="shared" si="106"/>
        <v/>
      </c>
      <c r="AF524" s="51" t="str">
        <f t="shared" si="113"/>
        <v/>
      </c>
    </row>
    <row r="525" spans="1:32" ht="24" hidden="1">
      <c r="A525" s="12" t="str">
        <f t="shared" si="84"/>
        <v>/* 48 */   [ac("", "cp0","")],</v>
      </c>
      <c r="B525" s="12">
        <f t="shared" si="112"/>
        <v>48</v>
      </c>
      <c r="C525" s="12" t="str">
        <f t="shared" si="85"/>
        <v/>
      </c>
      <c r="D525" s="13" t="str">
        <f t="shared" si="86"/>
        <v/>
      </c>
      <c r="E525" s="50" t="s">
        <v>1118</v>
      </c>
      <c r="F525" s="31" t="str">
        <f t="shared" si="87"/>
        <v/>
      </c>
      <c r="G525" s="30" t="s">
        <v>1119</v>
      </c>
      <c r="H525" s="31" t="str">
        <f t="shared" si="108"/>
        <v/>
      </c>
      <c r="I525" s="30" t="s">
        <v>1120</v>
      </c>
      <c r="J525" s="20" t="str">
        <f t="shared" si="88"/>
        <v/>
      </c>
      <c r="K525" s="51" t="str">
        <f t="shared" si="109"/>
        <v/>
      </c>
      <c r="L525" s="33" t="str">
        <f t="shared" si="89"/>
        <v/>
      </c>
      <c r="M525" s="38" t="str">
        <f t="shared" si="90"/>
        <v/>
      </c>
      <c r="N525" s="39" t="str">
        <f t="shared" si="91"/>
        <v/>
      </c>
      <c r="O525" s="33" t="str">
        <f t="shared" si="110"/>
        <v/>
      </c>
      <c r="P525" s="39" t="str">
        <f t="shared" si="92"/>
        <v/>
      </c>
      <c r="Q525" s="22" t="str">
        <f t="shared" si="93"/>
        <v/>
      </c>
      <c r="R525" s="51" t="str">
        <f t="shared" si="94"/>
        <v/>
      </c>
      <c r="S525" s="31" t="str">
        <f t="shared" si="95"/>
        <v/>
      </c>
      <c r="T525" s="30" t="str">
        <f t="shared" si="96"/>
        <v/>
      </c>
      <c r="U525" s="30" t="str">
        <f t="shared" si="97"/>
        <v/>
      </c>
      <c r="V525" s="31" t="str">
        <f t="shared" si="98"/>
        <v/>
      </c>
      <c r="W525" s="30" t="str">
        <f t="shared" si="99"/>
        <v/>
      </c>
      <c r="X525" s="20" t="str">
        <f t="shared" si="100"/>
        <v/>
      </c>
      <c r="Y525" s="51" t="str">
        <f t="shared" si="101"/>
        <v/>
      </c>
      <c r="Z525" s="22" t="str">
        <f t="shared" si="102"/>
        <v/>
      </c>
      <c r="AA525" s="22" t="str">
        <f t="shared" si="103"/>
        <v/>
      </c>
      <c r="AB525" s="22" t="str">
        <f t="shared" si="104"/>
        <v/>
      </c>
      <c r="AC525" s="22" t="str">
        <f t="shared" si="111"/>
        <v/>
      </c>
      <c r="AD525" s="22" t="str">
        <f t="shared" si="105"/>
        <v/>
      </c>
      <c r="AE525" s="22" t="str">
        <f t="shared" si="106"/>
        <v/>
      </c>
      <c r="AF525" s="51" t="str">
        <f t="shared" si="113"/>
        <v/>
      </c>
    </row>
    <row r="526" spans="1:32" ht="24" hidden="1">
      <c r="A526" s="12" t="str">
        <f t="shared" si="84"/>
        <v>/* 49 */   [ac("", "cp0","")],</v>
      </c>
      <c r="B526" s="12">
        <f t="shared" si="112"/>
        <v>49</v>
      </c>
      <c r="C526" s="12" t="str">
        <f t="shared" si="85"/>
        <v/>
      </c>
      <c r="D526" s="13" t="str">
        <f t="shared" si="86"/>
        <v/>
      </c>
      <c r="E526" s="50" t="s">
        <v>1118</v>
      </c>
      <c r="F526" s="24" t="str">
        <f t="shared" si="87"/>
        <v/>
      </c>
      <c r="G526" s="29" t="s">
        <v>1119</v>
      </c>
      <c r="H526" s="24" t="str">
        <f t="shared" si="108"/>
        <v/>
      </c>
      <c r="I526" s="29" t="s">
        <v>1120</v>
      </c>
      <c r="J526" s="17" t="str">
        <f t="shared" si="88"/>
        <v/>
      </c>
      <c r="K526" s="51" t="str">
        <f t="shared" si="109"/>
        <v/>
      </c>
      <c r="L526" s="32" t="str">
        <f t="shared" si="89"/>
        <v/>
      </c>
      <c r="M526" s="36" t="str">
        <f t="shared" si="90"/>
        <v/>
      </c>
      <c r="N526" s="37" t="str">
        <f t="shared" si="91"/>
        <v/>
      </c>
      <c r="O526" s="32" t="str">
        <f t="shared" si="110"/>
        <v/>
      </c>
      <c r="P526" s="37" t="str">
        <f t="shared" si="92"/>
        <v/>
      </c>
      <c r="Q526" s="21" t="str">
        <f t="shared" si="93"/>
        <v/>
      </c>
      <c r="R526" s="51" t="str">
        <f t="shared" si="94"/>
        <v/>
      </c>
      <c r="S526" s="24" t="str">
        <f t="shared" si="95"/>
        <v/>
      </c>
      <c r="T526" s="29" t="str">
        <f t="shared" si="96"/>
        <v/>
      </c>
      <c r="U526" s="29" t="str">
        <f t="shared" si="97"/>
        <v/>
      </c>
      <c r="V526" s="24" t="str">
        <f t="shared" si="98"/>
        <v/>
      </c>
      <c r="W526" s="29" t="str">
        <f t="shared" si="99"/>
        <v/>
      </c>
      <c r="X526" s="17" t="str">
        <f t="shared" si="100"/>
        <v/>
      </c>
      <c r="Y526" s="51" t="str">
        <f t="shared" si="101"/>
        <v/>
      </c>
      <c r="Z526" s="21" t="str">
        <f t="shared" si="102"/>
        <v/>
      </c>
      <c r="AA526" s="21" t="str">
        <f t="shared" si="103"/>
        <v/>
      </c>
      <c r="AB526" s="21" t="str">
        <f t="shared" si="104"/>
        <v/>
      </c>
      <c r="AC526" s="21" t="str">
        <f t="shared" si="111"/>
        <v/>
      </c>
      <c r="AD526" s="21" t="str">
        <f t="shared" si="105"/>
        <v/>
      </c>
      <c r="AE526" s="21" t="str">
        <f t="shared" si="106"/>
        <v/>
      </c>
      <c r="AF526" s="51" t="str">
        <f t="shared" si="113"/>
        <v/>
      </c>
    </row>
    <row r="527" spans="1:32" ht="24" hidden="1">
      <c r="A527" s="12" t="str">
        <f t="shared" si="84"/>
        <v>/* 50 */   [ac("", "cp0","")],</v>
      </c>
      <c r="B527" s="12">
        <f t="shared" si="112"/>
        <v>50</v>
      </c>
      <c r="C527" s="12" t="str">
        <f t="shared" si="85"/>
        <v/>
      </c>
      <c r="D527" s="13" t="str">
        <f t="shared" si="86"/>
        <v/>
      </c>
      <c r="E527" s="50" t="s">
        <v>1118</v>
      </c>
      <c r="F527" s="31" t="str">
        <f t="shared" si="87"/>
        <v/>
      </c>
      <c r="G527" s="30" t="s">
        <v>1119</v>
      </c>
      <c r="H527" s="31" t="str">
        <f t="shared" si="108"/>
        <v/>
      </c>
      <c r="I527" s="30" t="s">
        <v>1120</v>
      </c>
      <c r="J527" s="20" t="str">
        <f t="shared" si="88"/>
        <v/>
      </c>
      <c r="K527" s="51" t="str">
        <f t="shared" si="109"/>
        <v/>
      </c>
      <c r="L527" s="33" t="str">
        <f t="shared" si="89"/>
        <v/>
      </c>
      <c r="M527" s="38" t="str">
        <f t="shared" si="90"/>
        <v/>
      </c>
      <c r="N527" s="39" t="str">
        <f t="shared" si="91"/>
        <v/>
      </c>
      <c r="O527" s="33" t="str">
        <f t="shared" si="110"/>
        <v/>
      </c>
      <c r="P527" s="39" t="str">
        <f t="shared" si="92"/>
        <v/>
      </c>
      <c r="Q527" s="22" t="str">
        <f t="shared" si="93"/>
        <v/>
      </c>
      <c r="R527" s="51" t="str">
        <f t="shared" si="94"/>
        <v/>
      </c>
      <c r="S527" s="31" t="str">
        <f t="shared" si="95"/>
        <v/>
      </c>
      <c r="T527" s="30" t="str">
        <f t="shared" si="96"/>
        <v/>
      </c>
      <c r="U527" s="30" t="str">
        <f t="shared" si="97"/>
        <v/>
      </c>
      <c r="V527" s="31" t="str">
        <f t="shared" si="98"/>
        <v/>
      </c>
      <c r="W527" s="30" t="str">
        <f t="shared" si="99"/>
        <v/>
      </c>
      <c r="X527" s="20" t="str">
        <f t="shared" si="100"/>
        <v/>
      </c>
      <c r="Y527" s="51" t="str">
        <f t="shared" si="101"/>
        <v/>
      </c>
      <c r="Z527" s="22" t="str">
        <f t="shared" si="102"/>
        <v/>
      </c>
      <c r="AA527" s="22" t="str">
        <f t="shared" si="103"/>
        <v/>
      </c>
      <c r="AB527" s="22" t="str">
        <f t="shared" si="104"/>
        <v/>
      </c>
      <c r="AC527" s="22" t="str">
        <f t="shared" si="111"/>
        <v/>
      </c>
      <c r="AD527" s="22" t="str">
        <f t="shared" si="105"/>
        <v/>
      </c>
      <c r="AE527" s="22" t="str">
        <f t="shared" si="106"/>
        <v/>
      </c>
      <c r="AF527" s="51" t="str">
        <f t="shared" si="113"/>
        <v/>
      </c>
    </row>
    <row r="528" spans="1:32" ht="24" hidden="1">
      <c r="A528" s="12" t="str">
        <f t="shared" si="84"/>
        <v>/* 51 */   [ac("", "cp0","")],</v>
      </c>
      <c r="B528" s="12">
        <f t="shared" si="112"/>
        <v>51</v>
      </c>
      <c r="C528" s="12" t="str">
        <f t="shared" si="85"/>
        <v/>
      </c>
      <c r="D528" s="13" t="str">
        <f t="shared" si="86"/>
        <v/>
      </c>
      <c r="E528" s="50" t="s">
        <v>1118</v>
      </c>
      <c r="F528" s="24" t="str">
        <f t="shared" si="87"/>
        <v/>
      </c>
      <c r="G528" s="29" t="s">
        <v>1119</v>
      </c>
      <c r="H528" s="24" t="str">
        <f t="shared" si="108"/>
        <v/>
      </c>
      <c r="I528" s="29" t="s">
        <v>1120</v>
      </c>
      <c r="J528" s="17" t="str">
        <f t="shared" si="88"/>
        <v/>
      </c>
      <c r="K528" s="51" t="str">
        <f t="shared" si="109"/>
        <v/>
      </c>
      <c r="L528" s="32" t="str">
        <f t="shared" si="89"/>
        <v/>
      </c>
      <c r="M528" s="36" t="str">
        <f t="shared" si="90"/>
        <v/>
      </c>
      <c r="N528" s="37" t="str">
        <f t="shared" si="91"/>
        <v/>
      </c>
      <c r="O528" s="32" t="str">
        <f t="shared" si="110"/>
        <v/>
      </c>
      <c r="P528" s="37" t="str">
        <f t="shared" si="92"/>
        <v/>
      </c>
      <c r="Q528" s="21" t="str">
        <f t="shared" si="93"/>
        <v/>
      </c>
      <c r="R528" s="51" t="str">
        <f t="shared" si="94"/>
        <v/>
      </c>
      <c r="S528" s="24" t="str">
        <f t="shared" si="95"/>
        <v/>
      </c>
      <c r="T528" s="29" t="str">
        <f t="shared" si="96"/>
        <v/>
      </c>
      <c r="U528" s="29" t="str">
        <f t="shared" si="97"/>
        <v/>
      </c>
      <c r="V528" s="24" t="str">
        <f t="shared" si="98"/>
        <v/>
      </c>
      <c r="W528" s="29" t="str">
        <f t="shared" si="99"/>
        <v/>
      </c>
      <c r="X528" s="17" t="str">
        <f t="shared" si="100"/>
        <v/>
      </c>
      <c r="Y528" s="51" t="str">
        <f t="shared" si="101"/>
        <v/>
      </c>
      <c r="Z528" s="21" t="str">
        <f t="shared" si="102"/>
        <v/>
      </c>
      <c r="AA528" s="21" t="str">
        <f t="shared" si="103"/>
        <v/>
      </c>
      <c r="AB528" s="21" t="str">
        <f t="shared" si="104"/>
        <v/>
      </c>
      <c r="AC528" s="21" t="str">
        <f t="shared" si="111"/>
        <v/>
      </c>
      <c r="AD528" s="21" t="str">
        <f t="shared" si="105"/>
        <v/>
      </c>
      <c r="AE528" s="21" t="str">
        <f t="shared" si="106"/>
        <v/>
      </c>
      <c r="AF528" s="51" t="str">
        <f t="shared" si="113"/>
        <v/>
      </c>
    </row>
    <row r="529" spans="1:32" ht="24" hidden="1">
      <c r="A529" s="12" t="str">
        <f t="shared" si="84"/>
        <v>/* 52 */   [ac("", "cp0","")],</v>
      </c>
      <c r="B529" s="12">
        <f t="shared" si="112"/>
        <v>52</v>
      </c>
      <c r="C529" s="12" t="str">
        <f t="shared" si="85"/>
        <v/>
      </c>
      <c r="D529" s="13" t="str">
        <f t="shared" si="86"/>
        <v/>
      </c>
      <c r="E529" s="50" t="s">
        <v>1118</v>
      </c>
      <c r="F529" s="31" t="str">
        <f t="shared" si="87"/>
        <v/>
      </c>
      <c r="G529" s="30" t="s">
        <v>1119</v>
      </c>
      <c r="H529" s="31" t="str">
        <f t="shared" si="108"/>
        <v/>
      </c>
      <c r="I529" s="30" t="s">
        <v>1120</v>
      </c>
      <c r="J529" s="20" t="str">
        <f t="shared" si="88"/>
        <v/>
      </c>
      <c r="K529" s="51" t="str">
        <f t="shared" si="109"/>
        <v/>
      </c>
      <c r="L529" s="33" t="str">
        <f t="shared" si="89"/>
        <v/>
      </c>
      <c r="M529" s="38" t="str">
        <f t="shared" si="90"/>
        <v/>
      </c>
      <c r="N529" s="39" t="str">
        <f t="shared" si="91"/>
        <v/>
      </c>
      <c r="O529" s="33" t="str">
        <f t="shared" si="110"/>
        <v/>
      </c>
      <c r="P529" s="39" t="str">
        <f t="shared" si="92"/>
        <v/>
      </c>
      <c r="Q529" s="22" t="str">
        <f t="shared" si="93"/>
        <v/>
      </c>
      <c r="R529" s="51" t="str">
        <f t="shared" si="94"/>
        <v/>
      </c>
      <c r="S529" s="31" t="str">
        <f t="shared" si="95"/>
        <v/>
      </c>
      <c r="T529" s="30" t="str">
        <f t="shared" si="96"/>
        <v/>
      </c>
      <c r="U529" s="30" t="str">
        <f t="shared" si="97"/>
        <v/>
      </c>
      <c r="V529" s="31" t="str">
        <f t="shared" si="98"/>
        <v/>
      </c>
      <c r="W529" s="30" t="str">
        <f t="shared" si="99"/>
        <v/>
      </c>
      <c r="X529" s="20" t="str">
        <f t="shared" si="100"/>
        <v/>
      </c>
      <c r="Y529" s="51" t="str">
        <f t="shared" si="101"/>
        <v/>
      </c>
      <c r="Z529" s="22" t="str">
        <f t="shared" si="102"/>
        <v/>
      </c>
      <c r="AA529" s="22" t="str">
        <f t="shared" si="103"/>
        <v/>
      </c>
      <c r="AB529" s="22" t="str">
        <f t="shared" si="104"/>
        <v/>
      </c>
      <c r="AC529" s="22" t="str">
        <f t="shared" si="111"/>
        <v/>
      </c>
      <c r="AD529" s="22" t="str">
        <f t="shared" si="105"/>
        <v/>
      </c>
      <c r="AE529" s="22" t="str">
        <f t="shared" si="106"/>
        <v/>
      </c>
      <c r="AF529" s="51" t="str">
        <f t="shared" si="113"/>
        <v/>
      </c>
    </row>
    <row r="530" spans="1:32" ht="24" hidden="1">
      <c r="A530" s="12" t="str">
        <f t="shared" si="84"/>
        <v>/* 53 */   [ac("", "cp0","")],</v>
      </c>
      <c r="B530" s="12">
        <f t="shared" si="112"/>
        <v>53</v>
      </c>
      <c r="C530" s="12" t="str">
        <f t="shared" si="85"/>
        <v/>
      </c>
      <c r="D530" s="13" t="str">
        <f t="shared" si="86"/>
        <v/>
      </c>
      <c r="E530" s="50" t="s">
        <v>1118</v>
      </c>
      <c r="F530" s="24" t="str">
        <f t="shared" si="87"/>
        <v/>
      </c>
      <c r="G530" s="29" t="s">
        <v>1119</v>
      </c>
      <c r="H530" s="24" t="str">
        <f t="shared" si="108"/>
        <v/>
      </c>
      <c r="I530" s="29" t="s">
        <v>1120</v>
      </c>
      <c r="J530" s="17" t="str">
        <f t="shared" si="88"/>
        <v/>
      </c>
      <c r="K530" s="51" t="str">
        <f t="shared" si="109"/>
        <v/>
      </c>
      <c r="L530" s="32" t="str">
        <f t="shared" si="89"/>
        <v/>
      </c>
      <c r="M530" s="36" t="str">
        <f t="shared" si="90"/>
        <v/>
      </c>
      <c r="N530" s="37" t="str">
        <f t="shared" si="91"/>
        <v/>
      </c>
      <c r="O530" s="32" t="str">
        <f t="shared" si="110"/>
        <v/>
      </c>
      <c r="P530" s="37" t="str">
        <f t="shared" si="92"/>
        <v/>
      </c>
      <c r="Q530" s="21" t="str">
        <f t="shared" si="93"/>
        <v/>
      </c>
      <c r="R530" s="51" t="str">
        <f t="shared" si="94"/>
        <v/>
      </c>
      <c r="S530" s="24" t="str">
        <f t="shared" si="95"/>
        <v/>
      </c>
      <c r="T530" s="29" t="str">
        <f t="shared" si="96"/>
        <v/>
      </c>
      <c r="U530" s="29" t="str">
        <f t="shared" si="97"/>
        <v/>
      </c>
      <c r="V530" s="24" t="str">
        <f t="shared" si="98"/>
        <v/>
      </c>
      <c r="W530" s="29" t="str">
        <f t="shared" si="99"/>
        <v/>
      </c>
      <c r="X530" s="17" t="str">
        <f t="shared" si="100"/>
        <v/>
      </c>
      <c r="Y530" s="51" t="str">
        <f t="shared" si="101"/>
        <v/>
      </c>
      <c r="Z530" s="21" t="str">
        <f t="shared" si="102"/>
        <v/>
      </c>
      <c r="AA530" s="21" t="str">
        <f t="shared" si="103"/>
        <v/>
      </c>
      <c r="AB530" s="21" t="str">
        <f t="shared" si="104"/>
        <v/>
      </c>
      <c r="AC530" s="21" t="str">
        <f t="shared" si="111"/>
        <v/>
      </c>
      <c r="AD530" s="21" t="str">
        <f t="shared" si="105"/>
        <v/>
      </c>
      <c r="AE530" s="21" t="str">
        <f t="shared" si="106"/>
        <v/>
      </c>
      <c r="AF530" s="51" t="str">
        <f t="shared" si="113"/>
        <v/>
      </c>
    </row>
    <row r="531" spans="1:32" ht="24" hidden="1">
      <c r="A531" s="12" t="str">
        <f t="shared" si="84"/>
        <v>/* 54 */   [ac("", "cp0","")],</v>
      </c>
      <c r="B531" s="12">
        <f t="shared" si="112"/>
        <v>54</v>
      </c>
      <c r="C531" s="12" t="str">
        <f t="shared" si="85"/>
        <v/>
      </c>
      <c r="D531" s="13" t="str">
        <f t="shared" si="86"/>
        <v/>
      </c>
      <c r="E531" s="50" t="s">
        <v>1118</v>
      </c>
      <c r="F531" s="31" t="str">
        <f t="shared" si="87"/>
        <v/>
      </c>
      <c r="G531" s="30" t="s">
        <v>1119</v>
      </c>
      <c r="H531" s="31" t="str">
        <f t="shared" si="108"/>
        <v/>
      </c>
      <c r="I531" s="30" t="s">
        <v>1120</v>
      </c>
      <c r="J531" s="20" t="str">
        <f t="shared" si="88"/>
        <v/>
      </c>
      <c r="K531" s="51" t="str">
        <f t="shared" si="109"/>
        <v/>
      </c>
      <c r="L531" s="33" t="str">
        <f t="shared" si="89"/>
        <v/>
      </c>
      <c r="M531" s="38" t="str">
        <f t="shared" si="90"/>
        <v/>
      </c>
      <c r="N531" s="39" t="str">
        <f t="shared" si="91"/>
        <v/>
      </c>
      <c r="O531" s="33" t="str">
        <f t="shared" si="110"/>
        <v/>
      </c>
      <c r="P531" s="39" t="str">
        <f t="shared" si="92"/>
        <v/>
      </c>
      <c r="Q531" s="22" t="str">
        <f t="shared" si="93"/>
        <v/>
      </c>
      <c r="R531" s="51" t="str">
        <f t="shared" si="94"/>
        <v/>
      </c>
      <c r="S531" s="31" t="str">
        <f t="shared" si="95"/>
        <v/>
      </c>
      <c r="T531" s="30" t="str">
        <f t="shared" si="96"/>
        <v/>
      </c>
      <c r="U531" s="30" t="str">
        <f t="shared" si="97"/>
        <v/>
      </c>
      <c r="V531" s="31" t="str">
        <f t="shared" si="98"/>
        <v/>
      </c>
      <c r="W531" s="30" t="str">
        <f t="shared" si="99"/>
        <v/>
      </c>
      <c r="X531" s="20" t="str">
        <f t="shared" si="100"/>
        <v/>
      </c>
      <c r="Y531" s="51" t="str">
        <f t="shared" si="101"/>
        <v/>
      </c>
      <c r="Z531" s="22" t="str">
        <f t="shared" si="102"/>
        <v/>
      </c>
      <c r="AA531" s="22" t="str">
        <f t="shared" si="103"/>
        <v/>
      </c>
      <c r="AB531" s="22" t="str">
        <f t="shared" si="104"/>
        <v/>
      </c>
      <c r="AC531" s="22" t="str">
        <f t="shared" si="111"/>
        <v/>
      </c>
      <c r="AD531" s="22" t="str">
        <f t="shared" si="105"/>
        <v/>
      </c>
      <c r="AE531" s="22" t="str">
        <f t="shared" si="106"/>
        <v/>
      </c>
      <c r="AF531" s="51" t="str">
        <f t="shared" si="113"/>
        <v/>
      </c>
    </row>
    <row r="532" spans="1:32" ht="24" hidden="1">
      <c r="A532" s="12" t="str">
        <f t="shared" si="84"/>
        <v>/* 55 */   [ac("", "cp0","")],</v>
      </c>
      <c r="B532" s="12">
        <f t="shared" si="112"/>
        <v>55</v>
      </c>
      <c r="C532" s="12" t="str">
        <f t="shared" si="85"/>
        <v/>
      </c>
      <c r="D532" s="13" t="str">
        <f t="shared" si="86"/>
        <v/>
      </c>
      <c r="E532" s="50" t="s">
        <v>1118</v>
      </c>
      <c r="F532" s="24" t="str">
        <f t="shared" si="87"/>
        <v/>
      </c>
      <c r="G532" s="29" t="s">
        <v>1119</v>
      </c>
      <c r="H532" s="24" t="str">
        <f t="shared" si="108"/>
        <v/>
      </c>
      <c r="I532" s="29" t="s">
        <v>1120</v>
      </c>
      <c r="J532" s="17" t="str">
        <f t="shared" si="88"/>
        <v/>
      </c>
      <c r="K532" s="51" t="str">
        <f t="shared" si="109"/>
        <v/>
      </c>
      <c r="L532" s="32" t="str">
        <f t="shared" si="89"/>
        <v/>
      </c>
      <c r="M532" s="36" t="str">
        <f t="shared" si="90"/>
        <v/>
      </c>
      <c r="N532" s="37" t="str">
        <f t="shared" si="91"/>
        <v/>
      </c>
      <c r="O532" s="32" t="str">
        <f t="shared" si="110"/>
        <v/>
      </c>
      <c r="P532" s="37" t="str">
        <f t="shared" si="92"/>
        <v/>
      </c>
      <c r="Q532" s="21" t="str">
        <f t="shared" si="93"/>
        <v/>
      </c>
      <c r="R532" s="51" t="str">
        <f t="shared" si="94"/>
        <v/>
      </c>
      <c r="S532" s="24" t="str">
        <f t="shared" si="95"/>
        <v/>
      </c>
      <c r="T532" s="29" t="str">
        <f t="shared" si="96"/>
        <v/>
      </c>
      <c r="U532" s="29" t="str">
        <f t="shared" si="97"/>
        <v/>
      </c>
      <c r="V532" s="24" t="str">
        <f t="shared" si="98"/>
        <v/>
      </c>
      <c r="W532" s="29" t="str">
        <f t="shared" si="99"/>
        <v/>
      </c>
      <c r="X532" s="17" t="str">
        <f t="shared" si="100"/>
        <v/>
      </c>
      <c r="Y532" s="51" t="str">
        <f t="shared" si="101"/>
        <v/>
      </c>
      <c r="Z532" s="21" t="str">
        <f t="shared" si="102"/>
        <v/>
      </c>
      <c r="AA532" s="21" t="str">
        <f t="shared" si="103"/>
        <v/>
      </c>
      <c r="AB532" s="21" t="str">
        <f t="shared" si="104"/>
        <v/>
      </c>
      <c r="AC532" s="21" t="str">
        <f t="shared" si="111"/>
        <v/>
      </c>
      <c r="AD532" s="21" t="str">
        <f t="shared" si="105"/>
        <v/>
      </c>
      <c r="AE532" s="21" t="str">
        <f t="shared" si="106"/>
        <v/>
      </c>
      <c r="AF532" s="51" t="str">
        <f t="shared" si="113"/>
        <v/>
      </c>
    </row>
    <row r="533" spans="1:32" ht="24" hidden="1">
      <c r="A533" s="12" t="str">
        <f t="shared" si="84"/>
        <v>/* 56 */   [ac("", "cp0","")],</v>
      </c>
      <c r="B533" s="12">
        <f t="shared" si="112"/>
        <v>56</v>
      </c>
      <c r="C533" s="12" t="str">
        <f t="shared" si="85"/>
        <v/>
      </c>
      <c r="D533" s="13" t="str">
        <f t="shared" si="86"/>
        <v/>
      </c>
      <c r="E533" s="50" t="s">
        <v>1118</v>
      </c>
      <c r="F533" s="31" t="str">
        <f t="shared" si="87"/>
        <v/>
      </c>
      <c r="G533" s="30" t="s">
        <v>1119</v>
      </c>
      <c r="H533" s="31" t="str">
        <f t="shared" si="108"/>
        <v/>
      </c>
      <c r="I533" s="30" t="s">
        <v>1120</v>
      </c>
      <c r="J533" s="20" t="str">
        <f t="shared" si="88"/>
        <v/>
      </c>
      <c r="K533" s="51" t="str">
        <f t="shared" si="109"/>
        <v/>
      </c>
      <c r="L533" s="33" t="str">
        <f t="shared" si="89"/>
        <v/>
      </c>
      <c r="M533" s="38" t="str">
        <f t="shared" si="90"/>
        <v/>
      </c>
      <c r="N533" s="39" t="str">
        <f t="shared" si="91"/>
        <v/>
      </c>
      <c r="O533" s="33" t="str">
        <f t="shared" si="110"/>
        <v/>
      </c>
      <c r="P533" s="39" t="str">
        <f t="shared" si="92"/>
        <v/>
      </c>
      <c r="Q533" s="22" t="str">
        <f t="shared" si="93"/>
        <v/>
      </c>
      <c r="R533" s="51" t="str">
        <f t="shared" si="94"/>
        <v/>
      </c>
      <c r="S533" s="31" t="str">
        <f t="shared" si="95"/>
        <v/>
      </c>
      <c r="T533" s="30" t="str">
        <f t="shared" si="96"/>
        <v/>
      </c>
      <c r="U533" s="30" t="str">
        <f t="shared" si="97"/>
        <v/>
      </c>
      <c r="V533" s="31" t="str">
        <f t="shared" si="98"/>
        <v/>
      </c>
      <c r="W533" s="30" t="str">
        <f t="shared" si="99"/>
        <v/>
      </c>
      <c r="X533" s="20" t="str">
        <f t="shared" si="100"/>
        <v/>
      </c>
      <c r="Y533" s="51" t="str">
        <f t="shared" si="101"/>
        <v/>
      </c>
      <c r="Z533" s="22" t="str">
        <f t="shared" si="102"/>
        <v/>
      </c>
      <c r="AA533" s="22" t="str">
        <f t="shared" si="103"/>
        <v/>
      </c>
      <c r="AB533" s="22" t="str">
        <f t="shared" si="104"/>
        <v/>
      </c>
      <c r="AC533" s="22" t="str">
        <f t="shared" si="111"/>
        <v/>
      </c>
      <c r="AD533" s="22" t="str">
        <f t="shared" si="105"/>
        <v/>
      </c>
      <c r="AE533" s="22" t="str">
        <f t="shared" si="106"/>
        <v/>
      </c>
      <c r="AF533" s="51" t="str">
        <f t="shared" si="113"/>
        <v/>
      </c>
    </row>
    <row r="534" spans="1:32" ht="24" hidden="1">
      <c r="A534" s="12" t="str">
        <f t="shared" si="84"/>
        <v>/* 57 */   [ac("", "cp0","")],</v>
      </c>
      <c r="B534" s="12">
        <f t="shared" si="112"/>
        <v>57</v>
      </c>
      <c r="C534" s="12" t="str">
        <f t="shared" si="85"/>
        <v/>
      </c>
      <c r="D534" s="13" t="str">
        <f t="shared" si="86"/>
        <v/>
      </c>
      <c r="E534" s="50" t="s">
        <v>1118</v>
      </c>
      <c r="F534" s="24" t="str">
        <f t="shared" si="87"/>
        <v/>
      </c>
      <c r="G534" s="29" t="s">
        <v>1119</v>
      </c>
      <c r="H534" s="24" t="str">
        <f t="shared" si="108"/>
        <v/>
      </c>
      <c r="I534" s="29" t="s">
        <v>1120</v>
      </c>
      <c r="J534" s="17" t="str">
        <f t="shared" si="88"/>
        <v/>
      </c>
      <c r="K534" s="51" t="str">
        <f t="shared" si="109"/>
        <v/>
      </c>
      <c r="L534" s="32" t="str">
        <f t="shared" si="89"/>
        <v/>
      </c>
      <c r="M534" s="36" t="str">
        <f t="shared" si="90"/>
        <v/>
      </c>
      <c r="N534" s="37" t="str">
        <f t="shared" si="91"/>
        <v/>
      </c>
      <c r="O534" s="32" t="str">
        <f t="shared" si="110"/>
        <v/>
      </c>
      <c r="P534" s="37" t="str">
        <f t="shared" si="92"/>
        <v/>
      </c>
      <c r="Q534" s="21" t="str">
        <f t="shared" si="93"/>
        <v/>
      </c>
      <c r="R534" s="51" t="str">
        <f t="shared" si="94"/>
        <v/>
      </c>
      <c r="S534" s="24" t="str">
        <f t="shared" si="95"/>
        <v/>
      </c>
      <c r="T534" s="29" t="str">
        <f t="shared" si="96"/>
        <v/>
      </c>
      <c r="U534" s="29" t="str">
        <f t="shared" si="97"/>
        <v/>
      </c>
      <c r="V534" s="24" t="str">
        <f t="shared" si="98"/>
        <v/>
      </c>
      <c r="W534" s="29" t="str">
        <f t="shared" si="99"/>
        <v/>
      </c>
      <c r="X534" s="17" t="str">
        <f t="shared" si="100"/>
        <v/>
      </c>
      <c r="Y534" s="51" t="str">
        <f t="shared" si="101"/>
        <v/>
      </c>
      <c r="Z534" s="21" t="str">
        <f t="shared" si="102"/>
        <v/>
      </c>
      <c r="AA534" s="21" t="str">
        <f t="shared" si="103"/>
        <v/>
      </c>
      <c r="AB534" s="21" t="str">
        <f t="shared" si="104"/>
        <v/>
      </c>
      <c r="AC534" s="21" t="str">
        <f t="shared" si="111"/>
        <v/>
      </c>
      <c r="AD534" s="21" t="str">
        <f t="shared" si="105"/>
        <v/>
      </c>
      <c r="AE534" s="21" t="str">
        <f t="shared" si="106"/>
        <v/>
      </c>
      <c r="AF534" s="51" t="str">
        <f t="shared" si="113"/>
        <v/>
      </c>
    </row>
    <row r="535" spans="1:32" ht="24" hidden="1">
      <c r="A535" s="12" t="str">
        <f t="shared" si="84"/>
        <v>/* 58 */   [ac("", "cp0","")],</v>
      </c>
      <c r="B535" s="12">
        <f t="shared" si="112"/>
        <v>58</v>
      </c>
      <c r="C535" s="12" t="str">
        <f t="shared" si="85"/>
        <v/>
      </c>
      <c r="D535" s="13" t="str">
        <f t="shared" si="86"/>
        <v/>
      </c>
      <c r="E535" s="50" t="s">
        <v>1118</v>
      </c>
      <c r="F535" s="31" t="str">
        <f t="shared" si="87"/>
        <v/>
      </c>
      <c r="G535" s="30" t="s">
        <v>1119</v>
      </c>
      <c r="H535" s="31" t="str">
        <f t="shared" si="108"/>
        <v/>
      </c>
      <c r="I535" s="30" t="s">
        <v>1120</v>
      </c>
      <c r="J535" s="20" t="str">
        <f t="shared" si="88"/>
        <v/>
      </c>
      <c r="K535" s="51" t="str">
        <f t="shared" si="109"/>
        <v/>
      </c>
      <c r="L535" s="33" t="str">
        <f t="shared" si="89"/>
        <v/>
      </c>
      <c r="M535" s="38" t="str">
        <f t="shared" si="90"/>
        <v/>
      </c>
      <c r="N535" s="39" t="str">
        <f t="shared" si="91"/>
        <v/>
      </c>
      <c r="O535" s="33" t="str">
        <f t="shared" si="110"/>
        <v/>
      </c>
      <c r="P535" s="39" t="str">
        <f t="shared" si="92"/>
        <v/>
      </c>
      <c r="Q535" s="22" t="str">
        <f t="shared" si="93"/>
        <v/>
      </c>
      <c r="R535" s="51" t="str">
        <f t="shared" si="94"/>
        <v/>
      </c>
      <c r="S535" s="31" t="str">
        <f t="shared" si="95"/>
        <v/>
      </c>
      <c r="T535" s="30" t="str">
        <f t="shared" si="96"/>
        <v/>
      </c>
      <c r="U535" s="30" t="str">
        <f t="shared" si="97"/>
        <v/>
      </c>
      <c r="V535" s="31" t="str">
        <f t="shared" si="98"/>
        <v/>
      </c>
      <c r="W535" s="30" t="str">
        <f t="shared" si="99"/>
        <v/>
      </c>
      <c r="X535" s="20" t="str">
        <f t="shared" si="100"/>
        <v/>
      </c>
      <c r="Y535" s="51" t="str">
        <f t="shared" si="101"/>
        <v/>
      </c>
      <c r="Z535" s="22" t="str">
        <f t="shared" si="102"/>
        <v/>
      </c>
      <c r="AA535" s="22" t="str">
        <f t="shared" si="103"/>
        <v/>
      </c>
      <c r="AB535" s="22" t="str">
        <f t="shared" si="104"/>
        <v/>
      </c>
      <c r="AC535" s="22" t="str">
        <f t="shared" si="111"/>
        <v/>
      </c>
      <c r="AD535" s="22" t="str">
        <f t="shared" si="105"/>
        <v/>
      </c>
      <c r="AE535" s="22" t="str">
        <f t="shared" si="106"/>
        <v/>
      </c>
      <c r="AF535" s="51" t="str">
        <f t="shared" si="113"/>
        <v/>
      </c>
    </row>
    <row r="536" spans="1:32" ht="24" hidden="1">
      <c r="A536" s="12" t="str">
        <f t="shared" si="84"/>
        <v>/* 59 */   [ac("", "cp0","")],</v>
      </c>
      <c r="B536" s="12">
        <f t="shared" si="112"/>
        <v>59</v>
      </c>
      <c r="C536" s="12" t="str">
        <f t="shared" si="85"/>
        <v/>
      </c>
      <c r="D536" s="13" t="str">
        <f t="shared" si="86"/>
        <v/>
      </c>
      <c r="E536" s="50" t="s">
        <v>1118</v>
      </c>
      <c r="F536" s="24" t="str">
        <f t="shared" si="87"/>
        <v/>
      </c>
      <c r="G536" s="29" t="s">
        <v>1119</v>
      </c>
      <c r="H536" s="24" t="str">
        <f t="shared" si="108"/>
        <v/>
      </c>
      <c r="I536" s="29" t="s">
        <v>1120</v>
      </c>
      <c r="J536" s="17" t="str">
        <f t="shared" si="88"/>
        <v/>
      </c>
      <c r="K536" s="51" t="str">
        <f t="shared" si="109"/>
        <v/>
      </c>
      <c r="L536" s="32" t="str">
        <f t="shared" si="89"/>
        <v/>
      </c>
      <c r="M536" s="36" t="str">
        <f t="shared" si="90"/>
        <v/>
      </c>
      <c r="N536" s="37" t="str">
        <f t="shared" si="91"/>
        <v/>
      </c>
      <c r="O536" s="32" t="str">
        <f t="shared" si="110"/>
        <v/>
      </c>
      <c r="P536" s="37" t="str">
        <f t="shared" si="92"/>
        <v/>
      </c>
      <c r="Q536" s="21" t="str">
        <f t="shared" si="93"/>
        <v/>
      </c>
      <c r="R536" s="51" t="str">
        <f t="shared" si="94"/>
        <v/>
      </c>
      <c r="S536" s="24" t="str">
        <f t="shared" si="95"/>
        <v/>
      </c>
      <c r="T536" s="29" t="str">
        <f t="shared" si="96"/>
        <v/>
      </c>
      <c r="U536" s="29" t="str">
        <f t="shared" si="97"/>
        <v/>
      </c>
      <c r="V536" s="24" t="str">
        <f t="shared" si="98"/>
        <v/>
      </c>
      <c r="W536" s="29" t="str">
        <f t="shared" si="99"/>
        <v/>
      </c>
      <c r="X536" s="17" t="str">
        <f t="shared" si="100"/>
        <v/>
      </c>
      <c r="Y536" s="51" t="str">
        <f t="shared" si="101"/>
        <v/>
      </c>
      <c r="Z536" s="21" t="str">
        <f t="shared" si="102"/>
        <v/>
      </c>
      <c r="AA536" s="21" t="str">
        <f t="shared" si="103"/>
        <v/>
      </c>
      <c r="AB536" s="21" t="str">
        <f t="shared" si="104"/>
        <v/>
      </c>
      <c r="AC536" s="21" t="str">
        <f t="shared" si="111"/>
        <v/>
      </c>
      <c r="AD536" s="21" t="str">
        <f t="shared" si="105"/>
        <v/>
      </c>
      <c r="AE536" s="21" t="str">
        <f t="shared" si="106"/>
        <v/>
      </c>
      <c r="AF536" s="51" t="str">
        <f t="shared" si="113"/>
        <v/>
      </c>
    </row>
    <row r="537" spans="1:32" ht="24" hidden="1">
      <c r="A537" s="12" t="str">
        <f t="shared" si="84"/>
        <v>/* 60 */   [ac("", "cp0","")],</v>
      </c>
      <c r="B537" s="12">
        <f t="shared" si="112"/>
        <v>60</v>
      </c>
      <c r="C537" s="12" t="str">
        <f t="shared" si="85"/>
        <v/>
      </c>
      <c r="D537" s="13" t="str">
        <f t="shared" si="86"/>
        <v/>
      </c>
      <c r="E537" s="50" t="s">
        <v>1118</v>
      </c>
      <c r="F537" s="31" t="str">
        <f t="shared" si="87"/>
        <v/>
      </c>
      <c r="G537" s="30" t="s">
        <v>1119</v>
      </c>
      <c r="H537" s="31" t="str">
        <f t="shared" si="108"/>
        <v/>
      </c>
      <c r="I537" s="30" t="s">
        <v>1120</v>
      </c>
      <c r="J537" s="20" t="str">
        <f t="shared" si="88"/>
        <v/>
      </c>
      <c r="K537" s="51" t="str">
        <f t="shared" si="109"/>
        <v/>
      </c>
      <c r="L537" s="33" t="str">
        <f t="shared" si="89"/>
        <v/>
      </c>
      <c r="M537" s="38" t="str">
        <f t="shared" si="90"/>
        <v/>
      </c>
      <c r="N537" s="39" t="str">
        <f t="shared" si="91"/>
        <v/>
      </c>
      <c r="O537" s="33" t="str">
        <f t="shared" si="110"/>
        <v/>
      </c>
      <c r="P537" s="39" t="str">
        <f t="shared" si="92"/>
        <v/>
      </c>
      <c r="Q537" s="22" t="str">
        <f t="shared" si="93"/>
        <v/>
      </c>
      <c r="R537" s="51" t="str">
        <f t="shared" si="94"/>
        <v/>
      </c>
      <c r="S537" s="31" t="str">
        <f t="shared" si="95"/>
        <v/>
      </c>
      <c r="T537" s="30" t="str">
        <f t="shared" si="96"/>
        <v/>
      </c>
      <c r="U537" s="30" t="str">
        <f t="shared" si="97"/>
        <v/>
      </c>
      <c r="V537" s="31" t="str">
        <f t="shared" si="98"/>
        <v/>
      </c>
      <c r="W537" s="30" t="str">
        <f t="shared" si="99"/>
        <v/>
      </c>
      <c r="X537" s="20" t="str">
        <f t="shared" si="100"/>
        <v/>
      </c>
      <c r="Y537" s="51" t="str">
        <f t="shared" si="101"/>
        <v/>
      </c>
      <c r="Z537" s="22" t="str">
        <f t="shared" si="102"/>
        <v/>
      </c>
      <c r="AA537" s="22" t="str">
        <f t="shared" si="103"/>
        <v/>
      </c>
      <c r="AB537" s="22" t="str">
        <f t="shared" si="104"/>
        <v/>
      </c>
      <c r="AC537" s="22" t="str">
        <f t="shared" si="111"/>
        <v/>
      </c>
      <c r="AD537" s="22" t="str">
        <f t="shared" si="105"/>
        <v/>
      </c>
      <c r="AE537" s="22" t="str">
        <f t="shared" si="106"/>
        <v/>
      </c>
      <c r="AF537" s="51" t="str">
        <f t="shared" si="113"/>
        <v/>
      </c>
    </row>
    <row r="538" spans="1:32" ht="24" hidden="1">
      <c r="A538" s="12" t="str">
        <f t="shared" si="84"/>
        <v>/* 61 */   [ac("", "cp0","")],</v>
      </c>
      <c r="B538" s="12">
        <f t="shared" si="112"/>
        <v>61</v>
      </c>
      <c r="C538" s="12" t="str">
        <f t="shared" si="85"/>
        <v/>
      </c>
      <c r="D538" s="13" t="str">
        <f t="shared" si="86"/>
        <v/>
      </c>
      <c r="E538" s="50" t="s">
        <v>1118</v>
      </c>
      <c r="F538" s="24" t="str">
        <f t="shared" si="87"/>
        <v/>
      </c>
      <c r="G538" s="29" t="s">
        <v>1119</v>
      </c>
      <c r="H538" s="24" t="str">
        <f t="shared" si="108"/>
        <v/>
      </c>
      <c r="I538" s="29" t="s">
        <v>1120</v>
      </c>
      <c r="J538" s="17" t="str">
        <f t="shared" si="88"/>
        <v/>
      </c>
      <c r="K538" s="51" t="str">
        <f t="shared" si="109"/>
        <v/>
      </c>
      <c r="L538" s="32" t="str">
        <f t="shared" si="89"/>
        <v/>
      </c>
      <c r="M538" s="36" t="str">
        <f t="shared" si="90"/>
        <v/>
      </c>
      <c r="N538" s="37" t="str">
        <f t="shared" si="91"/>
        <v/>
      </c>
      <c r="O538" s="32" t="str">
        <f t="shared" si="110"/>
        <v/>
      </c>
      <c r="P538" s="37" t="str">
        <f t="shared" si="92"/>
        <v/>
      </c>
      <c r="Q538" s="21" t="str">
        <f t="shared" si="93"/>
        <v/>
      </c>
      <c r="R538" s="51" t="str">
        <f t="shared" si="94"/>
        <v/>
      </c>
      <c r="S538" s="24" t="str">
        <f t="shared" si="95"/>
        <v/>
      </c>
      <c r="T538" s="29" t="str">
        <f t="shared" si="96"/>
        <v/>
      </c>
      <c r="U538" s="29" t="str">
        <f t="shared" si="97"/>
        <v/>
      </c>
      <c r="V538" s="24" t="str">
        <f t="shared" si="98"/>
        <v/>
      </c>
      <c r="W538" s="29" t="str">
        <f t="shared" si="99"/>
        <v/>
      </c>
      <c r="X538" s="17" t="str">
        <f t="shared" si="100"/>
        <v/>
      </c>
      <c r="Y538" s="51" t="str">
        <f t="shared" si="101"/>
        <v/>
      </c>
      <c r="Z538" s="21" t="str">
        <f t="shared" si="102"/>
        <v/>
      </c>
      <c r="AA538" s="21" t="str">
        <f t="shared" si="103"/>
        <v/>
      </c>
      <c r="AB538" s="21" t="str">
        <f t="shared" si="104"/>
        <v/>
      </c>
      <c r="AC538" s="21" t="str">
        <f t="shared" si="111"/>
        <v/>
      </c>
      <c r="AD538" s="21" t="str">
        <f t="shared" si="105"/>
        <v/>
      </c>
      <c r="AE538" s="21" t="str">
        <f t="shared" si="106"/>
        <v/>
      </c>
      <c r="AF538" s="51" t="str">
        <f t="shared" si="113"/>
        <v/>
      </c>
    </row>
    <row r="539" spans="1:32" ht="24" hidden="1">
      <c r="A539" s="12" t="str">
        <f t="shared" si="84"/>
        <v>/* 62 */   [ac("", "cp0","")],</v>
      </c>
      <c r="B539" s="12">
        <f t="shared" si="112"/>
        <v>62</v>
      </c>
      <c r="C539" s="12" t="str">
        <f t="shared" si="85"/>
        <v/>
      </c>
      <c r="D539" s="13" t="str">
        <f t="shared" si="86"/>
        <v/>
      </c>
      <c r="E539" s="50" t="s">
        <v>1118</v>
      </c>
      <c r="F539" s="31" t="str">
        <f t="shared" si="87"/>
        <v/>
      </c>
      <c r="G539" s="30" t="s">
        <v>1119</v>
      </c>
      <c r="H539" s="31" t="str">
        <f t="shared" si="108"/>
        <v/>
      </c>
      <c r="I539" s="30" t="s">
        <v>1120</v>
      </c>
      <c r="J539" s="20" t="str">
        <f t="shared" si="88"/>
        <v/>
      </c>
      <c r="K539" s="51" t="str">
        <f t="shared" si="109"/>
        <v/>
      </c>
      <c r="L539" s="33" t="str">
        <f t="shared" si="89"/>
        <v/>
      </c>
      <c r="M539" s="38" t="str">
        <f t="shared" si="90"/>
        <v/>
      </c>
      <c r="N539" s="39" t="str">
        <f t="shared" si="91"/>
        <v/>
      </c>
      <c r="O539" s="33" t="str">
        <f t="shared" si="110"/>
        <v/>
      </c>
      <c r="P539" s="39" t="str">
        <f t="shared" si="92"/>
        <v/>
      </c>
      <c r="Q539" s="22" t="str">
        <f t="shared" si="93"/>
        <v/>
      </c>
      <c r="R539" s="51" t="str">
        <f t="shared" si="94"/>
        <v/>
      </c>
      <c r="S539" s="31" t="str">
        <f t="shared" si="95"/>
        <v/>
      </c>
      <c r="T539" s="30" t="str">
        <f t="shared" si="96"/>
        <v/>
      </c>
      <c r="U539" s="30" t="str">
        <f t="shared" si="97"/>
        <v/>
      </c>
      <c r="V539" s="31" t="str">
        <f t="shared" si="98"/>
        <v/>
      </c>
      <c r="W539" s="30" t="str">
        <f t="shared" si="99"/>
        <v/>
      </c>
      <c r="X539" s="20" t="str">
        <f t="shared" si="100"/>
        <v/>
      </c>
      <c r="Y539" s="51" t="str">
        <f t="shared" si="101"/>
        <v/>
      </c>
      <c r="Z539" s="22" t="str">
        <f t="shared" si="102"/>
        <v/>
      </c>
      <c r="AA539" s="22" t="str">
        <f t="shared" si="103"/>
        <v/>
      </c>
      <c r="AB539" s="22" t="str">
        <f t="shared" si="104"/>
        <v/>
      </c>
      <c r="AC539" s="22" t="str">
        <f t="shared" si="111"/>
        <v/>
      </c>
      <c r="AD539" s="22" t="str">
        <f t="shared" si="105"/>
        <v/>
      </c>
      <c r="AE539" s="22" t="str">
        <f t="shared" si="106"/>
        <v/>
      </c>
      <c r="AF539" s="51" t="str">
        <f t="shared" si="113"/>
        <v/>
      </c>
    </row>
    <row r="540" spans="1:32" ht="24" hidden="1">
      <c r="A540" s="12" t="str">
        <f t="shared" si="84"/>
        <v>/* 63 */   [ac("", "cp0","")],</v>
      </c>
      <c r="B540" s="12">
        <f t="shared" si="112"/>
        <v>63</v>
      </c>
      <c r="C540" s="12" t="str">
        <f t="shared" si="85"/>
        <v/>
      </c>
      <c r="D540" s="13" t="str">
        <f t="shared" si="86"/>
        <v/>
      </c>
      <c r="E540" s="50" t="s">
        <v>1118</v>
      </c>
      <c r="F540" s="24" t="str">
        <f t="shared" si="87"/>
        <v/>
      </c>
      <c r="G540" s="29" t="s">
        <v>1119</v>
      </c>
      <c r="H540" s="24" t="str">
        <f t="shared" si="108"/>
        <v/>
      </c>
      <c r="I540" s="29" t="s">
        <v>1120</v>
      </c>
      <c r="J540" s="17" t="str">
        <f t="shared" si="88"/>
        <v/>
      </c>
      <c r="K540" s="51" t="str">
        <f t="shared" si="109"/>
        <v/>
      </c>
      <c r="L540" s="32" t="str">
        <f t="shared" si="89"/>
        <v/>
      </c>
      <c r="M540" s="36" t="str">
        <f t="shared" si="90"/>
        <v/>
      </c>
      <c r="N540" s="37" t="str">
        <f t="shared" si="91"/>
        <v/>
      </c>
      <c r="O540" s="32" t="str">
        <f t="shared" si="110"/>
        <v/>
      </c>
      <c r="P540" s="37" t="str">
        <f t="shared" si="92"/>
        <v/>
      </c>
      <c r="Q540" s="21" t="str">
        <f t="shared" si="93"/>
        <v/>
      </c>
      <c r="R540" s="51" t="str">
        <f t="shared" si="94"/>
        <v/>
      </c>
      <c r="S540" s="24" t="str">
        <f t="shared" si="95"/>
        <v/>
      </c>
      <c r="T540" s="29" t="str">
        <f t="shared" si="96"/>
        <v/>
      </c>
      <c r="U540" s="29" t="str">
        <f t="shared" si="97"/>
        <v/>
      </c>
      <c r="V540" s="24" t="str">
        <f t="shared" si="98"/>
        <v/>
      </c>
      <c r="W540" s="29" t="str">
        <f t="shared" si="99"/>
        <v/>
      </c>
      <c r="X540" s="17" t="str">
        <f t="shared" si="100"/>
        <v/>
      </c>
      <c r="Y540" s="51" t="str">
        <f t="shared" si="101"/>
        <v/>
      </c>
      <c r="Z540" s="21" t="str">
        <f t="shared" si="102"/>
        <v/>
      </c>
      <c r="AA540" s="21" t="str">
        <f t="shared" si="103"/>
        <v/>
      </c>
      <c r="AB540" s="21" t="str">
        <f t="shared" si="104"/>
        <v/>
      </c>
      <c r="AC540" s="21" t="str">
        <f t="shared" si="111"/>
        <v/>
      </c>
      <c r="AD540" s="21" t="str">
        <f t="shared" si="105"/>
        <v/>
      </c>
      <c r="AE540" s="21" t="str">
        <f t="shared" si="106"/>
        <v/>
      </c>
      <c r="AF540" s="51" t="str">
        <f t="shared" si="113"/>
        <v/>
      </c>
    </row>
    <row r="541" spans="1:32" ht="24" hidden="1">
      <c r="A541" s="12" t="str">
        <f t="shared" si="84"/>
        <v>/* 64 */   [ac("", "cp0","")],</v>
      </c>
      <c r="B541" s="12">
        <f t="shared" si="112"/>
        <v>64</v>
      </c>
      <c r="C541" s="12" t="str">
        <f t="shared" si="85"/>
        <v/>
      </c>
      <c r="D541" s="13" t="str">
        <f t="shared" si="86"/>
        <v/>
      </c>
      <c r="E541" s="50" t="s">
        <v>1118</v>
      </c>
      <c r="F541" s="31" t="str">
        <f t="shared" si="87"/>
        <v/>
      </c>
      <c r="G541" s="30" t="s">
        <v>1119</v>
      </c>
      <c r="H541" s="31" t="str">
        <f t="shared" si="108"/>
        <v/>
      </c>
      <c r="I541" s="30" t="s">
        <v>1120</v>
      </c>
      <c r="J541" s="20" t="str">
        <f t="shared" si="88"/>
        <v/>
      </c>
      <c r="K541" s="51" t="str">
        <f t="shared" si="109"/>
        <v/>
      </c>
      <c r="L541" s="33" t="str">
        <f t="shared" si="89"/>
        <v/>
      </c>
      <c r="M541" s="38" t="str">
        <f t="shared" si="90"/>
        <v/>
      </c>
      <c r="N541" s="39" t="str">
        <f t="shared" si="91"/>
        <v/>
      </c>
      <c r="O541" s="33" t="str">
        <f t="shared" si="110"/>
        <v/>
      </c>
      <c r="P541" s="39" t="str">
        <f t="shared" si="92"/>
        <v/>
      </c>
      <c r="Q541" s="22" t="str">
        <f t="shared" si="93"/>
        <v/>
      </c>
      <c r="R541" s="51" t="str">
        <f t="shared" si="94"/>
        <v/>
      </c>
      <c r="S541" s="31" t="str">
        <f t="shared" si="95"/>
        <v/>
      </c>
      <c r="T541" s="30" t="str">
        <f t="shared" si="96"/>
        <v/>
      </c>
      <c r="U541" s="30" t="str">
        <f t="shared" si="97"/>
        <v/>
      </c>
      <c r="V541" s="31" t="str">
        <f t="shared" si="98"/>
        <v/>
      </c>
      <c r="W541" s="30" t="str">
        <f t="shared" si="99"/>
        <v/>
      </c>
      <c r="X541" s="20" t="str">
        <f t="shared" si="100"/>
        <v/>
      </c>
      <c r="Y541" s="51" t="str">
        <f t="shared" si="101"/>
        <v/>
      </c>
      <c r="Z541" s="22" t="str">
        <f t="shared" si="102"/>
        <v/>
      </c>
      <c r="AA541" s="22" t="str">
        <f t="shared" si="103"/>
        <v/>
      </c>
      <c r="AB541" s="22" t="str">
        <f t="shared" si="104"/>
        <v/>
      </c>
      <c r="AC541" s="22" t="str">
        <f t="shared" si="111"/>
        <v/>
      </c>
      <c r="AD541" s="22" t="str">
        <f t="shared" si="105"/>
        <v/>
      </c>
      <c r="AE541" s="22" t="str">
        <f t="shared" si="106"/>
        <v/>
      </c>
      <c r="AF541" s="51" t="str">
        <f t="shared" si="113"/>
        <v/>
      </c>
    </row>
    <row r="542" spans="1:32" ht="24" hidden="1">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50" t="s">
        <v>1118</v>
      </c>
      <c r="F542" s="24" t="str">
        <f t="shared" ref="F542:F578" si="117">IF(E439="","",E439)</f>
        <v/>
      </c>
      <c r="G542" s="29" t="s">
        <v>1119</v>
      </c>
      <c r="H542" s="24" t="str">
        <f t="shared" si="108"/>
        <v/>
      </c>
      <c r="I542" s="29" t="s">
        <v>1120</v>
      </c>
      <c r="J542" s="17" t="str">
        <f t="shared" ref="J542:J578" si="118">IF(F439="","",F439)</f>
        <v/>
      </c>
      <c r="K542" s="51" t="str">
        <f t="shared" si="109"/>
        <v/>
      </c>
      <c r="L542" s="32" t="str">
        <f t="shared" ref="L542:L578" si="119">IF(G439="","",G439)</f>
        <v/>
      </c>
      <c r="M542" s="36" t="str">
        <f t="shared" ref="M542:M578" si="120">IF(L542="","",""",""")</f>
        <v/>
      </c>
      <c r="N542" s="37" t="str">
        <f t="shared" ref="N542:N578" si="121">IF(L542="","","cp")</f>
        <v/>
      </c>
      <c r="O542" s="32" t="str">
        <f t="shared" si="110"/>
        <v/>
      </c>
      <c r="P542" s="37" t="str">
        <f t="shared" ref="P542:P578" si="122">IF(L542="","",""",""")</f>
        <v/>
      </c>
      <c r="Q542" s="21" t="str">
        <f t="shared" ref="Q542:Q578" si="123">IF(H439="","",H439)</f>
        <v/>
      </c>
      <c r="R542" s="51" t="str">
        <f t="shared" ref="R542:R578" si="124">IF(L542&lt;&gt;"",IF(S542="",""")],","""), ac("""),"")</f>
        <v/>
      </c>
      <c r="S542" s="24" t="str">
        <f t="shared" ref="S542:S578" si="125">IF(I439="","",I439)</f>
        <v/>
      </c>
      <c r="T542" s="29" t="str">
        <f t="shared" ref="T542:T578" si="126">IF(S542="","",""",""")</f>
        <v/>
      </c>
      <c r="U542" s="29" t="str">
        <f t="shared" ref="U542:U578" si="127">IF(S542="","","cp")</f>
        <v/>
      </c>
      <c r="V542" s="24" t="str">
        <f t="shared" ref="V542:V578" si="128">IF(S542="","",150)</f>
        <v/>
      </c>
      <c r="W542" s="29" t="str">
        <f t="shared" ref="W542:W578" si="129">IF(S542="","",""",""")</f>
        <v/>
      </c>
      <c r="X542" s="17" t="str">
        <f t="shared" ref="X542:X578" si="130">IF(J439="","",J439)</f>
        <v/>
      </c>
      <c r="Y542" s="51" t="str">
        <f t="shared" ref="Y542:Y578" si="131">IF(S542&lt;&gt;"",IF(Z542="",""")],","""), ac("""),"")</f>
        <v/>
      </c>
      <c r="Z542" s="21" t="str">
        <f t="shared" ref="Z542:Z578" si="132">IF(K439="","",K439)</f>
        <v/>
      </c>
      <c r="AA542" s="21" t="str">
        <f t="shared" ref="AA542:AA578" si="133">IF(Z542="","",""",""")</f>
        <v/>
      </c>
      <c r="AB542" s="21" t="str">
        <f t="shared" ref="AB542:AB578" si="134">IF(Z542="","","cp")</f>
        <v/>
      </c>
      <c r="AC542" s="21" t="str">
        <f t="shared" si="111"/>
        <v/>
      </c>
      <c r="AD542" s="21" t="str">
        <f t="shared" ref="AD542:AD578" si="135">IF(Z542="","",""",""")</f>
        <v/>
      </c>
      <c r="AE542" s="21" t="str">
        <f t="shared" ref="AE542:AE578" si="136">IF(L439="","",L439)</f>
        <v/>
      </c>
      <c r="AF542" s="51" t="str">
        <f t="shared" si="113"/>
        <v/>
      </c>
    </row>
    <row r="543" spans="1:32" ht="24" hidden="1">
      <c r="A543" s="12" t="str">
        <f t="shared" si="114"/>
        <v>/* 66 */   [ac("", "cp0","")],</v>
      </c>
      <c r="B543" s="12">
        <f t="shared" si="112"/>
        <v>66</v>
      </c>
      <c r="C543" s="12" t="str">
        <f t="shared" si="115"/>
        <v/>
      </c>
      <c r="D543" s="13" t="str">
        <f t="shared" si="116"/>
        <v/>
      </c>
      <c r="E543" s="50" t="s">
        <v>1118</v>
      </c>
      <c r="F543" s="31" t="str">
        <f t="shared" si="117"/>
        <v/>
      </c>
      <c r="G543" s="30" t="s">
        <v>1119</v>
      </c>
      <c r="H543" s="31" t="str">
        <f t="shared" ref="H543:H578" si="137">IF(F543="","",14)</f>
        <v/>
      </c>
      <c r="I543" s="30" t="s">
        <v>1120</v>
      </c>
      <c r="J543" s="20" t="str">
        <f t="shared" si="118"/>
        <v/>
      </c>
      <c r="K543" s="51" t="str">
        <f t="shared" ref="K543:K578" si="138">IF(F543&lt;&gt;"",IF(L543="",""")],","""), ac("""),"")</f>
        <v/>
      </c>
      <c r="L543" s="33" t="str">
        <f t="shared" si="119"/>
        <v/>
      </c>
      <c r="M543" s="38" t="str">
        <f t="shared" si="120"/>
        <v/>
      </c>
      <c r="N543" s="39" t="str">
        <f t="shared" si="121"/>
        <v/>
      </c>
      <c r="O543" s="33" t="str">
        <f t="shared" ref="O543:O578" si="139">IF(L543="","",90)</f>
        <v/>
      </c>
      <c r="P543" s="39" t="str">
        <f t="shared" si="122"/>
        <v/>
      </c>
      <c r="Q543" s="22" t="str">
        <f t="shared" si="123"/>
        <v/>
      </c>
      <c r="R543" s="51" t="str">
        <f t="shared" si="124"/>
        <v/>
      </c>
      <c r="S543" s="31" t="str">
        <f t="shared" si="125"/>
        <v/>
      </c>
      <c r="T543" s="30" t="str">
        <f t="shared" si="126"/>
        <v/>
      </c>
      <c r="U543" s="30" t="str">
        <f t="shared" si="127"/>
        <v/>
      </c>
      <c r="V543" s="31" t="str">
        <f t="shared" si="128"/>
        <v/>
      </c>
      <c r="W543" s="30" t="str">
        <f t="shared" si="129"/>
        <v/>
      </c>
      <c r="X543" s="20" t="str">
        <f t="shared" si="130"/>
        <v/>
      </c>
      <c r="Y543" s="51" t="str">
        <f t="shared" si="131"/>
        <v/>
      </c>
      <c r="Z543" s="22" t="str">
        <f t="shared" si="132"/>
        <v/>
      </c>
      <c r="AA543" s="22" t="str">
        <f t="shared" si="133"/>
        <v/>
      </c>
      <c r="AB543" s="22" t="str">
        <f t="shared" si="134"/>
        <v/>
      </c>
      <c r="AC543" s="22" t="str">
        <f t="shared" ref="AC543:AC578" si="140">IF(Z543="","",250)</f>
        <v/>
      </c>
      <c r="AD543" s="22" t="str">
        <f t="shared" si="135"/>
        <v/>
      </c>
      <c r="AE543" s="22" t="str">
        <f t="shared" si="136"/>
        <v/>
      </c>
      <c r="AF543" s="51" t="str">
        <f t="shared" si="113"/>
        <v/>
      </c>
    </row>
    <row r="544" spans="1:32" ht="24" hidden="1">
      <c r="A544" s="12" t="str">
        <f t="shared" si="114"/>
        <v>/* 67 */   [ac("", "cp0","")],</v>
      </c>
      <c r="B544" s="12">
        <f t="shared" ref="B544:B578" si="141">+B543+1</f>
        <v>67</v>
      </c>
      <c r="C544" s="12" t="str">
        <f t="shared" si="115"/>
        <v/>
      </c>
      <c r="D544" s="13" t="str">
        <f t="shared" si="116"/>
        <v/>
      </c>
      <c r="E544" s="50" t="s">
        <v>1118</v>
      </c>
      <c r="F544" s="24" t="str">
        <f t="shared" si="117"/>
        <v/>
      </c>
      <c r="G544" s="29" t="s">
        <v>1119</v>
      </c>
      <c r="H544" s="24" t="str">
        <f t="shared" si="137"/>
        <v/>
      </c>
      <c r="I544" s="29" t="s">
        <v>1120</v>
      </c>
      <c r="J544" s="17" t="str">
        <f t="shared" si="118"/>
        <v/>
      </c>
      <c r="K544" s="51" t="str">
        <f t="shared" si="138"/>
        <v/>
      </c>
      <c r="L544" s="32" t="str">
        <f t="shared" si="119"/>
        <v/>
      </c>
      <c r="M544" s="36" t="str">
        <f t="shared" si="120"/>
        <v/>
      </c>
      <c r="N544" s="37" t="str">
        <f t="shared" si="121"/>
        <v/>
      </c>
      <c r="O544" s="32" t="str">
        <f t="shared" si="139"/>
        <v/>
      </c>
      <c r="P544" s="37" t="str">
        <f t="shared" si="122"/>
        <v/>
      </c>
      <c r="Q544" s="21" t="str">
        <f t="shared" si="123"/>
        <v/>
      </c>
      <c r="R544" s="51" t="str">
        <f t="shared" si="124"/>
        <v/>
      </c>
      <c r="S544" s="24" t="str">
        <f t="shared" si="125"/>
        <v/>
      </c>
      <c r="T544" s="29" t="str">
        <f t="shared" si="126"/>
        <v/>
      </c>
      <c r="U544" s="29" t="str">
        <f t="shared" si="127"/>
        <v/>
      </c>
      <c r="V544" s="24" t="str">
        <f t="shared" si="128"/>
        <v/>
      </c>
      <c r="W544" s="29" t="str">
        <f t="shared" si="129"/>
        <v/>
      </c>
      <c r="X544" s="17" t="str">
        <f t="shared" si="130"/>
        <v/>
      </c>
      <c r="Y544" s="51" t="str">
        <f t="shared" si="131"/>
        <v/>
      </c>
      <c r="Z544" s="21" t="str">
        <f t="shared" si="132"/>
        <v/>
      </c>
      <c r="AA544" s="21" t="str">
        <f t="shared" si="133"/>
        <v/>
      </c>
      <c r="AB544" s="21" t="str">
        <f t="shared" si="134"/>
        <v/>
      </c>
      <c r="AC544" s="21" t="str">
        <f t="shared" si="140"/>
        <v/>
      </c>
      <c r="AD544" s="21" t="str">
        <f t="shared" si="135"/>
        <v/>
      </c>
      <c r="AE544" s="21" t="str">
        <f t="shared" si="136"/>
        <v/>
      </c>
      <c r="AF544" s="51" t="str">
        <f t="shared" si="113"/>
        <v/>
      </c>
    </row>
    <row r="545" spans="1:32" ht="24" hidden="1">
      <c r="A545" s="12" t="str">
        <f t="shared" si="114"/>
        <v>/* 68 */   [ac("", "cp0","")],</v>
      </c>
      <c r="B545" s="12">
        <f t="shared" si="141"/>
        <v>68</v>
      </c>
      <c r="C545" s="12" t="str">
        <f t="shared" si="115"/>
        <v/>
      </c>
      <c r="D545" s="13" t="str">
        <f t="shared" si="116"/>
        <v/>
      </c>
      <c r="E545" s="50" t="s">
        <v>1118</v>
      </c>
      <c r="F545" s="31" t="str">
        <f t="shared" si="117"/>
        <v/>
      </c>
      <c r="G545" s="30" t="s">
        <v>1119</v>
      </c>
      <c r="H545" s="31" t="str">
        <f t="shared" si="137"/>
        <v/>
      </c>
      <c r="I545" s="30" t="s">
        <v>1120</v>
      </c>
      <c r="J545" s="20" t="str">
        <f t="shared" si="118"/>
        <v/>
      </c>
      <c r="K545" s="51" t="str">
        <f t="shared" si="138"/>
        <v/>
      </c>
      <c r="L545" s="33" t="str">
        <f t="shared" si="119"/>
        <v/>
      </c>
      <c r="M545" s="38" t="str">
        <f t="shared" si="120"/>
        <v/>
      </c>
      <c r="N545" s="39" t="str">
        <f t="shared" si="121"/>
        <v/>
      </c>
      <c r="O545" s="33" t="str">
        <f t="shared" si="139"/>
        <v/>
      </c>
      <c r="P545" s="39" t="str">
        <f t="shared" si="122"/>
        <v/>
      </c>
      <c r="Q545" s="22" t="str">
        <f t="shared" si="123"/>
        <v/>
      </c>
      <c r="R545" s="51" t="str">
        <f t="shared" si="124"/>
        <v/>
      </c>
      <c r="S545" s="31" t="str">
        <f t="shared" si="125"/>
        <v/>
      </c>
      <c r="T545" s="30" t="str">
        <f t="shared" si="126"/>
        <v/>
      </c>
      <c r="U545" s="30" t="str">
        <f t="shared" si="127"/>
        <v/>
      </c>
      <c r="V545" s="31" t="str">
        <f t="shared" si="128"/>
        <v/>
      </c>
      <c r="W545" s="30" t="str">
        <f t="shared" si="129"/>
        <v/>
      </c>
      <c r="X545" s="20" t="str">
        <f t="shared" si="130"/>
        <v/>
      </c>
      <c r="Y545" s="51" t="str">
        <f t="shared" si="131"/>
        <v/>
      </c>
      <c r="Z545" s="22" t="str">
        <f t="shared" si="132"/>
        <v/>
      </c>
      <c r="AA545" s="22" t="str">
        <f t="shared" si="133"/>
        <v/>
      </c>
      <c r="AB545" s="22" t="str">
        <f t="shared" si="134"/>
        <v/>
      </c>
      <c r="AC545" s="22" t="str">
        <f t="shared" si="140"/>
        <v/>
      </c>
      <c r="AD545" s="22" t="str">
        <f t="shared" si="135"/>
        <v/>
      </c>
      <c r="AE545" s="22" t="str">
        <f t="shared" si="136"/>
        <v/>
      </c>
      <c r="AF545" s="51" t="str">
        <f t="shared" si="113"/>
        <v/>
      </c>
    </row>
    <row r="546" spans="1:32" ht="24" hidden="1">
      <c r="A546" s="12" t="str">
        <f t="shared" si="114"/>
        <v>/* 69 */   [ac("", "cp0","")],</v>
      </c>
      <c r="B546" s="12">
        <f t="shared" si="141"/>
        <v>69</v>
      </c>
      <c r="C546" s="12" t="str">
        <f t="shared" si="115"/>
        <v/>
      </c>
      <c r="D546" s="13" t="str">
        <f t="shared" si="116"/>
        <v/>
      </c>
      <c r="E546" s="50" t="s">
        <v>1118</v>
      </c>
      <c r="F546" s="24" t="str">
        <f t="shared" si="117"/>
        <v/>
      </c>
      <c r="G546" s="29" t="s">
        <v>1119</v>
      </c>
      <c r="H546" s="24" t="str">
        <f t="shared" si="137"/>
        <v/>
      </c>
      <c r="I546" s="29" t="s">
        <v>1120</v>
      </c>
      <c r="J546" s="17" t="str">
        <f t="shared" si="118"/>
        <v/>
      </c>
      <c r="K546" s="51" t="str">
        <f t="shared" si="138"/>
        <v/>
      </c>
      <c r="L546" s="32" t="str">
        <f t="shared" si="119"/>
        <v/>
      </c>
      <c r="M546" s="36" t="str">
        <f t="shared" si="120"/>
        <v/>
      </c>
      <c r="N546" s="37" t="str">
        <f t="shared" si="121"/>
        <v/>
      </c>
      <c r="O546" s="32" t="str">
        <f t="shared" si="139"/>
        <v/>
      </c>
      <c r="P546" s="37" t="str">
        <f t="shared" si="122"/>
        <v/>
      </c>
      <c r="Q546" s="21" t="str">
        <f t="shared" si="123"/>
        <v/>
      </c>
      <c r="R546" s="51" t="str">
        <f t="shared" si="124"/>
        <v/>
      </c>
      <c r="S546" s="24" t="str">
        <f t="shared" si="125"/>
        <v/>
      </c>
      <c r="T546" s="29" t="str">
        <f t="shared" si="126"/>
        <v/>
      </c>
      <c r="U546" s="29" t="str">
        <f t="shared" si="127"/>
        <v/>
      </c>
      <c r="V546" s="24" t="str">
        <f t="shared" si="128"/>
        <v/>
      </c>
      <c r="W546" s="29" t="str">
        <f t="shared" si="129"/>
        <v/>
      </c>
      <c r="X546" s="17" t="str">
        <f t="shared" si="130"/>
        <v/>
      </c>
      <c r="Y546" s="51" t="str">
        <f t="shared" si="131"/>
        <v/>
      </c>
      <c r="Z546" s="21" t="str">
        <f t="shared" si="132"/>
        <v/>
      </c>
      <c r="AA546" s="21" t="str">
        <f t="shared" si="133"/>
        <v/>
      </c>
      <c r="AB546" s="21" t="str">
        <f t="shared" si="134"/>
        <v/>
      </c>
      <c r="AC546" s="21" t="str">
        <f t="shared" si="140"/>
        <v/>
      </c>
      <c r="AD546" s="21" t="str">
        <f t="shared" si="135"/>
        <v/>
      </c>
      <c r="AE546" s="21" t="str">
        <f t="shared" si="136"/>
        <v/>
      </c>
      <c r="AF546" s="51" t="str">
        <f t="shared" si="113"/>
        <v/>
      </c>
    </row>
    <row r="547" spans="1:32" ht="24" hidden="1">
      <c r="A547" s="12" t="str">
        <f t="shared" si="114"/>
        <v>/* 70 */   [ac("", "cp0","")],</v>
      </c>
      <c r="B547" s="12">
        <f t="shared" si="141"/>
        <v>70</v>
      </c>
      <c r="C547" s="12" t="str">
        <f t="shared" si="115"/>
        <v/>
      </c>
      <c r="D547" s="13" t="str">
        <f t="shared" si="116"/>
        <v/>
      </c>
      <c r="E547" s="50" t="s">
        <v>1118</v>
      </c>
      <c r="F547" s="31" t="str">
        <f t="shared" si="117"/>
        <v/>
      </c>
      <c r="G547" s="30" t="s">
        <v>1119</v>
      </c>
      <c r="H547" s="31" t="str">
        <f t="shared" si="137"/>
        <v/>
      </c>
      <c r="I547" s="30" t="s">
        <v>1120</v>
      </c>
      <c r="J547" s="20" t="str">
        <f t="shared" si="118"/>
        <v/>
      </c>
      <c r="K547" s="51" t="str">
        <f t="shared" si="138"/>
        <v/>
      </c>
      <c r="L547" s="33" t="str">
        <f t="shared" si="119"/>
        <v/>
      </c>
      <c r="M547" s="38" t="str">
        <f t="shared" si="120"/>
        <v/>
      </c>
      <c r="N547" s="39" t="str">
        <f t="shared" si="121"/>
        <v/>
      </c>
      <c r="O547" s="33" t="str">
        <f t="shared" si="139"/>
        <v/>
      </c>
      <c r="P547" s="39" t="str">
        <f t="shared" si="122"/>
        <v/>
      </c>
      <c r="Q547" s="22" t="str">
        <f t="shared" si="123"/>
        <v/>
      </c>
      <c r="R547" s="51" t="str">
        <f t="shared" si="124"/>
        <v/>
      </c>
      <c r="S547" s="31" t="str">
        <f t="shared" si="125"/>
        <v/>
      </c>
      <c r="T547" s="30" t="str">
        <f t="shared" si="126"/>
        <v/>
      </c>
      <c r="U547" s="30" t="str">
        <f t="shared" si="127"/>
        <v/>
      </c>
      <c r="V547" s="31" t="str">
        <f t="shared" si="128"/>
        <v/>
      </c>
      <c r="W547" s="30" t="str">
        <f t="shared" si="129"/>
        <v/>
      </c>
      <c r="X547" s="20" t="str">
        <f t="shared" si="130"/>
        <v/>
      </c>
      <c r="Y547" s="51" t="str">
        <f t="shared" si="131"/>
        <v/>
      </c>
      <c r="Z547" s="22" t="str">
        <f t="shared" si="132"/>
        <v/>
      </c>
      <c r="AA547" s="22" t="str">
        <f t="shared" si="133"/>
        <v/>
      </c>
      <c r="AB547" s="22" t="str">
        <f t="shared" si="134"/>
        <v/>
      </c>
      <c r="AC547" s="22" t="str">
        <f t="shared" si="140"/>
        <v/>
      </c>
      <c r="AD547" s="22" t="str">
        <f t="shared" si="135"/>
        <v/>
      </c>
      <c r="AE547" s="22" t="str">
        <f t="shared" si="136"/>
        <v/>
      </c>
      <c r="AF547" s="51" t="str">
        <f t="shared" si="113"/>
        <v/>
      </c>
    </row>
    <row r="548" spans="1:32" ht="24" hidden="1">
      <c r="A548" s="12" t="str">
        <f t="shared" si="114"/>
        <v>/* 71 */   [ac("", "cp0","")],</v>
      </c>
      <c r="B548" s="12">
        <f t="shared" si="141"/>
        <v>71</v>
      </c>
      <c r="C548" s="12" t="str">
        <f t="shared" si="115"/>
        <v/>
      </c>
      <c r="D548" s="13" t="str">
        <f t="shared" si="116"/>
        <v/>
      </c>
      <c r="E548" s="50" t="s">
        <v>1118</v>
      </c>
      <c r="F548" s="24" t="str">
        <f t="shared" si="117"/>
        <v/>
      </c>
      <c r="G548" s="29" t="s">
        <v>1119</v>
      </c>
      <c r="H548" s="24" t="str">
        <f t="shared" si="137"/>
        <v/>
      </c>
      <c r="I548" s="29" t="s">
        <v>1120</v>
      </c>
      <c r="J548" s="17" t="str">
        <f t="shared" si="118"/>
        <v/>
      </c>
      <c r="K548" s="51" t="str">
        <f t="shared" si="138"/>
        <v/>
      </c>
      <c r="L548" s="32" t="str">
        <f t="shared" si="119"/>
        <v/>
      </c>
      <c r="M548" s="36" t="str">
        <f t="shared" si="120"/>
        <v/>
      </c>
      <c r="N548" s="37" t="str">
        <f t="shared" si="121"/>
        <v/>
      </c>
      <c r="O548" s="32" t="str">
        <f t="shared" si="139"/>
        <v/>
      </c>
      <c r="P548" s="37" t="str">
        <f t="shared" si="122"/>
        <v/>
      </c>
      <c r="Q548" s="21" t="str">
        <f t="shared" si="123"/>
        <v/>
      </c>
      <c r="R548" s="51" t="str">
        <f t="shared" si="124"/>
        <v/>
      </c>
      <c r="S548" s="24" t="str">
        <f t="shared" si="125"/>
        <v/>
      </c>
      <c r="T548" s="29" t="str">
        <f t="shared" si="126"/>
        <v/>
      </c>
      <c r="U548" s="29" t="str">
        <f t="shared" si="127"/>
        <v/>
      </c>
      <c r="V548" s="24" t="str">
        <f t="shared" si="128"/>
        <v/>
      </c>
      <c r="W548" s="29" t="str">
        <f t="shared" si="129"/>
        <v/>
      </c>
      <c r="X548" s="17" t="str">
        <f t="shared" si="130"/>
        <v/>
      </c>
      <c r="Y548" s="51" t="str">
        <f t="shared" si="131"/>
        <v/>
      </c>
      <c r="Z548" s="21" t="str">
        <f t="shared" si="132"/>
        <v/>
      </c>
      <c r="AA548" s="21" t="str">
        <f t="shared" si="133"/>
        <v/>
      </c>
      <c r="AB548" s="21" t="str">
        <f t="shared" si="134"/>
        <v/>
      </c>
      <c r="AC548" s="21" t="str">
        <f t="shared" si="140"/>
        <v/>
      </c>
      <c r="AD548" s="21" t="str">
        <f t="shared" si="135"/>
        <v/>
      </c>
      <c r="AE548" s="21" t="str">
        <f t="shared" si="136"/>
        <v/>
      </c>
      <c r="AF548" s="51" t="str">
        <f t="shared" si="113"/>
        <v/>
      </c>
    </row>
    <row r="549" spans="1:32" ht="24" hidden="1">
      <c r="A549" s="12" t="str">
        <f t="shared" si="114"/>
        <v>/* 72 */   [ac("", "cp0","")],</v>
      </c>
      <c r="B549" s="12">
        <f t="shared" si="141"/>
        <v>72</v>
      </c>
      <c r="C549" s="12" t="str">
        <f t="shared" si="115"/>
        <v/>
      </c>
      <c r="D549" s="13" t="str">
        <f t="shared" si="116"/>
        <v/>
      </c>
      <c r="E549" s="50" t="s">
        <v>1118</v>
      </c>
      <c r="F549" s="31" t="str">
        <f t="shared" si="117"/>
        <v/>
      </c>
      <c r="G549" s="30" t="s">
        <v>1119</v>
      </c>
      <c r="H549" s="31" t="str">
        <f t="shared" si="137"/>
        <v/>
      </c>
      <c r="I549" s="30" t="s">
        <v>1120</v>
      </c>
      <c r="J549" s="20" t="str">
        <f t="shared" si="118"/>
        <v/>
      </c>
      <c r="K549" s="51" t="str">
        <f t="shared" si="138"/>
        <v/>
      </c>
      <c r="L549" s="33" t="str">
        <f t="shared" si="119"/>
        <v/>
      </c>
      <c r="M549" s="38" t="str">
        <f t="shared" si="120"/>
        <v/>
      </c>
      <c r="N549" s="39" t="str">
        <f t="shared" si="121"/>
        <v/>
      </c>
      <c r="O549" s="33" t="str">
        <f t="shared" si="139"/>
        <v/>
      </c>
      <c r="P549" s="39" t="str">
        <f t="shared" si="122"/>
        <v/>
      </c>
      <c r="Q549" s="22" t="str">
        <f t="shared" si="123"/>
        <v/>
      </c>
      <c r="R549" s="51" t="str">
        <f t="shared" si="124"/>
        <v/>
      </c>
      <c r="S549" s="31" t="str">
        <f t="shared" si="125"/>
        <v/>
      </c>
      <c r="T549" s="30" t="str">
        <f t="shared" si="126"/>
        <v/>
      </c>
      <c r="U549" s="30" t="str">
        <f t="shared" si="127"/>
        <v/>
      </c>
      <c r="V549" s="31" t="str">
        <f t="shared" si="128"/>
        <v/>
      </c>
      <c r="W549" s="30" t="str">
        <f t="shared" si="129"/>
        <v/>
      </c>
      <c r="X549" s="20" t="str">
        <f t="shared" si="130"/>
        <v/>
      </c>
      <c r="Y549" s="51" t="str">
        <f t="shared" si="131"/>
        <v/>
      </c>
      <c r="Z549" s="22" t="str">
        <f t="shared" si="132"/>
        <v/>
      </c>
      <c r="AA549" s="22" t="str">
        <f t="shared" si="133"/>
        <v/>
      </c>
      <c r="AB549" s="22" t="str">
        <f t="shared" si="134"/>
        <v/>
      </c>
      <c r="AC549" s="22" t="str">
        <f t="shared" si="140"/>
        <v/>
      </c>
      <c r="AD549" s="22" t="str">
        <f t="shared" si="135"/>
        <v/>
      </c>
      <c r="AE549" s="22" t="str">
        <f t="shared" si="136"/>
        <v/>
      </c>
      <c r="AF549" s="51" t="str">
        <f t="shared" si="113"/>
        <v/>
      </c>
    </row>
    <row r="550" spans="1:32" ht="24" hidden="1">
      <c r="A550" s="12" t="str">
        <f t="shared" si="114"/>
        <v>/* 73 */   [ac("", "cp0","")],</v>
      </c>
      <c r="B550" s="12">
        <f t="shared" si="141"/>
        <v>73</v>
      </c>
      <c r="C550" s="12" t="str">
        <f t="shared" si="115"/>
        <v/>
      </c>
      <c r="D550" s="13" t="str">
        <f t="shared" si="116"/>
        <v/>
      </c>
      <c r="E550" s="50" t="s">
        <v>1118</v>
      </c>
      <c r="F550" s="24" t="str">
        <f t="shared" si="117"/>
        <v/>
      </c>
      <c r="G550" s="29" t="s">
        <v>1119</v>
      </c>
      <c r="H550" s="24" t="str">
        <f t="shared" si="137"/>
        <v/>
      </c>
      <c r="I550" s="29" t="s">
        <v>1120</v>
      </c>
      <c r="J550" s="17" t="str">
        <f t="shared" si="118"/>
        <v/>
      </c>
      <c r="K550" s="51" t="str">
        <f t="shared" si="138"/>
        <v/>
      </c>
      <c r="L550" s="32" t="str">
        <f t="shared" si="119"/>
        <v/>
      </c>
      <c r="M550" s="36" t="str">
        <f t="shared" si="120"/>
        <v/>
      </c>
      <c r="N550" s="37" t="str">
        <f t="shared" si="121"/>
        <v/>
      </c>
      <c r="O550" s="32" t="str">
        <f t="shared" si="139"/>
        <v/>
      </c>
      <c r="P550" s="37" t="str">
        <f t="shared" si="122"/>
        <v/>
      </c>
      <c r="Q550" s="21" t="str">
        <f t="shared" si="123"/>
        <v/>
      </c>
      <c r="R550" s="51" t="str">
        <f t="shared" si="124"/>
        <v/>
      </c>
      <c r="S550" s="24" t="str">
        <f t="shared" si="125"/>
        <v/>
      </c>
      <c r="T550" s="29" t="str">
        <f t="shared" si="126"/>
        <v/>
      </c>
      <c r="U550" s="29" t="str">
        <f t="shared" si="127"/>
        <v/>
      </c>
      <c r="V550" s="24" t="str">
        <f t="shared" si="128"/>
        <v/>
      </c>
      <c r="W550" s="29" t="str">
        <f t="shared" si="129"/>
        <v/>
      </c>
      <c r="X550" s="17" t="str">
        <f t="shared" si="130"/>
        <v/>
      </c>
      <c r="Y550" s="51" t="str">
        <f t="shared" si="131"/>
        <v/>
      </c>
      <c r="Z550" s="21" t="str">
        <f t="shared" si="132"/>
        <v/>
      </c>
      <c r="AA550" s="21" t="str">
        <f t="shared" si="133"/>
        <v/>
      </c>
      <c r="AB550" s="21" t="str">
        <f t="shared" si="134"/>
        <v/>
      </c>
      <c r="AC550" s="21" t="str">
        <f t="shared" si="140"/>
        <v/>
      </c>
      <c r="AD550" s="21" t="str">
        <f t="shared" si="135"/>
        <v/>
      </c>
      <c r="AE550" s="21" t="str">
        <f t="shared" si="136"/>
        <v/>
      </c>
      <c r="AF550" s="51" t="str">
        <f t="shared" si="113"/>
        <v/>
      </c>
    </row>
    <row r="551" spans="1:32" ht="24" hidden="1">
      <c r="A551" s="12" t="str">
        <f t="shared" si="114"/>
        <v>/* 74 */   [ac("", "cp0","")],</v>
      </c>
      <c r="B551" s="12">
        <f t="shared" si="141"/>
        <v>74</v>
      </c>
      <c r="C551" s="12" t="str">
        <f t="shared" si="115"/>
        <v/>
      </c>
      <c r="D551" s="13" t="str">
        <f t="shared" si="116"/>
        <v/>
      </c>
      <c r="E551" s="50" t="s">
        <v>1118</v>
      </c>
      <c r="F551" s="31" t="str">
        <f t="shared" si="117"/>
        <v/>
      </c>
      <c r="G551" s="30" t="s">
        <v>1119</v>
      </c>
      <c r="H551" s="31" t="str">
        <f t="shared" si="137"/>
        <v/>
      </c>
      <c r="I551" s="30" t="s">
        <v>1120</v>
      </c>
      <c r="J551" s="20" t="str">
        <f t="shared" si="118"/>
        <v/>
      </c>
      <c r="K551" s="51" t="str">
        <f t="shared" si="138"/>
        <v/>
      </c>
      <c r="L551" s="33" t="str">
        <f t="shared" si="119"/>
        <v/>
      </c>
      <c r="M551" s="38" t="str">
        <f t="shared" si="120"/>
        <v/>
      </c>
      <c r="N551" s="39" t="str">
        <f t="shared" si="121"/>
        <v/>
      </c>
      <c r="O551" s="33" t="str">
        <f t="shared" si="139"/>
        <v/>
      </c>
      <c r="P551" s="39" t="str">
        <f t="shared" si="122"/>
        <v/>
      </c>
      <c r="Q551" s="22" t="str">
        <f t="shared" si="123"/>
        <v/>
      </c>
      <c r="R551" s="51" t="str">
        <f t="shared" si="124"/>
        <v/>
      </c>
      <c r="S551" s="31" t="str">
        <f t="shared" si="125"/>
        <v/>
      </c>
      <c r="T551" s="30" t="str">
        <f t="shared" si="126"/>
        <v/>
      </c>
      <c r="U551" s="30" t="str">
        <f t="shared" si="127"/>
        <v/>
      </c>
      <c r="V551" s="31" t="str">
        <f t="shared" si="128"/>
        <v/>
      </c>
      <c r="W551" s="30" t="str">
        <f t="shared" si="129"/>
        <v/>
      </c>
      <c r="X551" s="20" t="str">
        <f t="shared" si="130"/>
        <v/>
      </c>
      <c r="Y551" s="51" t="str">
        <f t="shared" si="131"/>
        <v/>
      </c>
      <c r="Z551" s="22" t="str">
        <f t="shared" si="132"/>
        <v/>
      </c>
      <c r="AA551" s="22" t="str">
        <f t="shared" si="133"/>
        <v/>
      </c>
      <c r="AB551" s="22" t="str">
        <f t="shared" si="134"/>
        <v/>
      </c>
      <c r="AC551" s="22" t="str">
        <f t="shared" si="140"/>
        <v/>
      </c>
      <c r="AD551" s="22" t="str">
        <f t="shared" si="135"/>
        <v/>
      </c>
      <c r="AE551" s="22" t="str">
        <f t="shared" si="136"/>
        <v/>
      </c>
      <c r="AF551" s="51" t="str">
        <f t="shared" si="113"/>
        <v/>
      </c>
    </row>
    <row r="552" spans="1:32" ht="24" hidden="1">
      <c r="A552" s="12" t="str">
        <f t="shared" si="114"/>
        <v>/* 75 */   [ac("", "cp0","")],</v>
      </c>
      <c r="B552" s="12">
        <f t="shared" si="141"/>
        <v>75</v>
      </c>
      <c r="C552" s="12" t="str">
        <f t="shared" si="115"/>
        <v/>
      </c>
      <c r="D552" s="13" t="str">
        <f t="shared" si="116"/>
        <v/>
      </c>
      <c r="E552" s="50" t="s">
        <v>1118</v>
      </c>
      <c r="F552" s="24" t="str">
        <f t="shared" si="117"/>
        <v/>
      </c>
      <c r="G552" s="29" t="s">
        <v>1119</v>
      </c>
      <c r="H552" s="24" t="str">
        <f t="shared" si="137"/>
        <v/>
      </c>
      <c r="I552" s="29" t="s">
        <v>1120</v>
      </c>
      <c r="J552" s="17" t="str">
        <f t="shared" si="118"/>
        <v/>
      </c>
      <c r="K552" s="51" t="str">
        <f t="shared" si="138"/>
        <v/>
      </c>
      <c r="L552" s="32" t="str">
        <f t="shared" si="119"/>
        <v/>
      </c>
      <c r="M552" s="36" t="str">
        <f t="shared" si="120"/>
        <v/>
      </c>
      <c r="N552" s="37" t="str">
        <f t="shared" si="121"/>
        <v/>
      </c>
      <c r="O552" s="32" t="str">
        <f t="shared" si="139"/>
        <v/>
      </c>
      <c r="P552" s="37" t="str">
        <f t="shared" si="122"/>
        <v/>
      </c>
      <c r="Q552" s="21" t="str">
        <f t="shared" si="123"/>
        <v/>
      </c>
      <c r="R552" s="51" t="str">
        <f t="shared" si="124"/>
        <v/>
      </c>
      <c r="S552" s="24" t="str">
        <f t="shared" si="125"/>
        <v/>
      </c>
      <c r="T552" s="29" t="str">
        <f t="shared" si="126"/>
        <v/>
      </c>
      <c r="U552" s="29" t="str">
        <f t="shared" si="127"/>
        <v/>
      </c>
      <c r="V552" s="24" t="str">
        <f t="shared" si="128"/>
        <v/>
      </c>
      <c r="W552" s="29" t="str">
        <f t="shared" si="129"/>
        <v/>
      </c>
      <c r="X552" s="17" t="str">
        <f t="shared" si="130"/>
        <v/>
      </c>
      <c r="Y552" s="51" t="str">
        <f t="shared" si="131"/>
        <v/>
      </c>
      <c r="Z552" s="21" t="str">
        <f t="shared" si="132"/>
        <v/>
      </c>
      <c r="AA552" s="21" t="str">
        <f t="shared" si="133"/>
        <v/>
      </c>
      <c r="AB552" s="21" t="str">
        <f t="shared" si="134"/>
        <v/>
      </c>
      <c r="AC552" s="21" t="str">
        <f t="shared" si="140"/>
        <v/>
      </c>
      <c r="AD552" s="21" t="str">
        <f t="shared" si="135"/>
        <v/>
      </c>
      <c r="AE552" s="21" t="str">
        <f t="shared" si="136"/>
        <v/>
      </c>
      <c r="AF552" s="51" t="str">
        <f t="shared" si="113"/>
        <v/>
      </c>
    </row>
    <row r="553" spans="1:32" ht="24" hidden="1">
      <c r="A553" s="12" t="str">
        <f t="shared" si="114"/>
        <v>/* 76 */   [ac("", "cp0","")],</v>
      </c>
      <c r="B553" s="12">
        <f t="shared" si="141"/>
        <v>76</v>
      </c>
      <c r="C553" s="12" t="str">
        <f t="shared" si="115"/>
        <v/>
      </c>
      <c r="D553" s="13" t="str">
        <f t="shared" si="116"/>
        <v/>
      </c>
      <c r="E553" s="50" t="s">
        <v>1118</v>
      </c>
      <c r="F553" s="31" t="str">
        <f t="shared" si="117"/>
        <v/>
      </c>
      <c r="G553" s="30" t="s">
        <v>1119</v>
      </c>
      <c r="H553" s="31" t="str">
        <f t="shared" si="137"/>
        <v/>
      </c>
      <c r="I553" s="30" t="s">
        <v>1120</v>
      </c>
      <c r="J553" s="20" t="str">
        <f t="shared" si="118"/>
        <v/>
      </c>
      <c r="K553" s="51" t="str">
        <f t="shared" si="138"/>
        <v/>
      </c>
      <c r="L553" s="33" t="str">
        <f t="shared" si="119"/>
        <v/>
      </c>
      <c r="M553" s="38" t="str">
        <f t="shared" si="120"/>
        <v/>
      </c>
      <c r="N553" s="39" t="str">
        <f t="shared" si="121"/>
        <v/>
      </c>
      <c r="O553" s="33" t="str">
        <f t="shared" si="139"/>
        <v/>
      </c>
      <c r="P553" s="39" t="str">
        <f t="shared" si="122"/>
        <v/>
      </c>
      <c r="Q553" s="22" t="str">
        <f t="shared" si="123"/>
        <v/>
      </c>
      <c r="R553" s="51" t="str">
        <f t="shared" si="124"/>
        <v/>
      </c>
      <c r="S553" s="31" t="str">
        <f t="shared" si="125"/>
        <v/>
      </c>
      <c r="T553" s="30" t="str">
        <f t="shared" si="126"/>
        <v/>
      </c>
      <c r="U553" s="30" t="str">
        <f t="shared" si="127"/>
        <v/>
      </c>
      <c r="V553" s="31" t="str">
        <f t="shared" si="128"/>
        <v/>
      </c>
      <c r="W553" s="30" t="str">
        <f t="shared" si="129"/>
        <v/>
      </c>
      <c r="X553" s="20" t="str">
        <f t="shared" si="130"/>
        <v/>
      </c>
      <c r="Y553" s="51" t="str">
        <f t="shared" si="131"/>
        <v/>
      </c>
      <c r="Z553" s="22" t="str">
        <f t="shared" si="132"/>
        <v/>
      </c>
      <c r="AA553" s="22" t="str">
        <f t="shared" si="133"/>
        <v/>
      </c>
      <c r="AB553" s="22" t="str">
        <f t="shared" si="134"/>
        <v/>
      </c>
      <c r="AC553" s="22" t="str">
        <f t="shared" si="140"/>
        <v/>
      </c>
      <c r="AD553" s="22" t="str">
        <f t="shared" si="135"/>
        <v/>
      </c>
      <c r="AE553" s="22" t="str">
        <f t="shared" si="136"/>
        <v/>
      </c>
      <c r="AF553" s="51" t="str">
        <f t="shared" si="113"/>
        <v/>
      </c>
    </row>
    <row r="554" spans="1:32" ht="24" hidden="1">
      <c r="A554" s="12" t="str">
        <f t="shared" si="114"/>
        <v>/* 77 */   [ac("", "cp0","")],</v>
      </c>
      <c r="B554" s="12">
        <f t="shared" si="141"/>
        <v>77</v>
      </c>
      <c r="C554" s="12" t="str">
        <f t="shared" si="115"/>
        <v/>
      </c>
      <c r="D554" s="13" t="str">
        <f t="shared" si="116"/>
        <v/>
      </c>
      <c r="E554" s="50" t="s">
        <v>1118</v>
      </c>
      <c r="F554" s="24" t="str">
        <f t="shared" si="117"/>
        <v/>
      </c>
      <c r="G554" s="29" t="s">
        <v>1119</v>
      </c>
      <c r="H554" s="24" t="str">
        <f t="shared" si="137"/>
        <v/>
      </c>
      <c r="I554" s="29" t="s">
        <v>1120</v>
      </c>
      <c r="J554" s="17" t="str">
        <f t="shared" si="118"/>
        <v/>
      </c>
      <c r="K554" s="51" t="str">
        <f t="shared" si="138"/>
        <v/>
      </c>
      <c r="L554" s="32" t="str">
        <f t="shared" si="119"/>
        <v/>
      </c>
      <c r="M554" s="36" t="str">
        <f t="shared" si="120"/>
        <v/>
      </c>
      <c r="N554" s="37" t="str">
        <f t="shared" si="121"/>
        <v/>
      </c>
      <c r="O554" s="32" t="str">
        <f t="shared" si="139"/>
        <v/>
      </c>
      <c r="P554" s="37" t="str">
        <f t="shared" si="122"/>
        <v/>
      </c>
      <c r="Q554" s="21" t="str">
        <f t="shared" si="123"/>
        <v/>
      </c>
      <c r="R554" s="51" t="str">
        <f t="shared" si="124"/>
        <v/>
      </c>
      <c r="S554" s="24" t="str">
        <f t="shared" si="125"/>
        <v/>
      </c>
      <c r="T554" s="29" t="str">
        <f t="shared" si="126"/>
        <v/>
      </c>
      <c r="U554" s="29" t="str">
        <f t="shared" si="127"/>
        <v/>
      </c>
      <c r="V554" s="24" t="str">
        <f t="shared" si="128"/>
        <v/>
      </c>
      <c r="W554" s="29" t="str">
        <f t="shared" si="129"/>
        <v/>
      </c>
      <c r="X554" s="17" t="str">
        <f t="shared" si="130"/>
        <v/>
      </c>
      <c r="Y554" s="51" t="str">
        <f t="shared" si="131"/>
        <v/>
      </c>
      <c r="Z554" s="21" t="str">
        <f t="shared" si="132"/>
        <v/>
      </c>
      <c r="AA554" s="21" t="str">
        <f t="shared" si="133"/>
        <v/>
      </c>
      <c r="AB554" s="21" t="str">
        <f t="shared" si="134"/>
        <v/>
      </c>
      <c r="AC554" s="21" t="str">
        <f t="shared" si="140"/>
        <v/>
      </c>
      <c r="AD554" s="21" t="str">
        <f t="shared" si="135"/>
        <v/>
      </c>
      <c r="AE554" s="21" t="str">
        <f t="shared" si="136"/>
        <v/>
      </c>
      <c r="AF554" s="51" t="str">
        <f t="shared" si="113"/>
        <v/>
      </c>
    </row>
    <row r="555" spans="1:32" ht="24" hidden="1">
      <c r="A555" s="12" t="str">
        <f t="shared" si="114"/>
        <v>/* 78 */   [ac("", "cp0","")],</v>
      </c>
      <c r="B555" s="12">
        <f t="shared" si="141"/>
        <v>78</v>
      </c>
      <c r="C555" s="12" t="str">
        <f t="shared" si="115"/>
        <v/>
      </c>
      <c r="D555" s="13" t="str">
        <f t="shared" si="116"/>
        <v/>
      </c>
      <c r="E555" s="50" t="s">
        <v>1118</v>
      </c>
      <c r="F555" s="31" t="str">
        <f t="shared" si="117"/>
        <v/>
      </c>
      <c r="G555" s="30" t="s">
        <v>1119</v>
      </c>
      <c r="H555" s="31" t="str">
        <f t="shared" si="137"/>
        <v/>
      </c>
      <c r="I555" s="30" t="s">
        <v>1120</v>
      </c>
      <c r="J555" s="20" t="str">
        <f t="shared" si="118"/>
        <v/>
      </c>
      <c r="K555" s="51" t="str">
        <f t="shared" si="138"/>
        <v/>
      </c>
      <c r="L555" s="33" t="str">
        <f t="shared" si="119"/>
        <v/>
      </c>
      <c r="M555" s="38" t="str">
        <f t="shared" si="120"/>
        <v/>
      </c>
      <c r="N555" s="39" t="str">
        <f t="shared" si="121"/>
        <v/>
      </c>
      <c r="O555" s="33" t="str">
        <f t="shared" si="139"/>
        <v/>
      </c>
      <c r="P555" s="39" t="str">
        <f t="shared" si="122"/>
        <v/>
      </c>
      <c r="Q555" s="22" t="str">
        <f t="shared" si="123"/>
        <v/>
      </c>
      <c r="R555" s="51" t="str">
        <f t="shared" si="124"/>
        <v/>
      </c>
      <c r="S555" s="31" t="str">
        <f t="shared" si="125"/>
        <v/>
      </c>
      <c r="T555" s="30" t="str">
        <f t="shared" si="126"/>
        <v/>
      </c>
      <c r="U555" s="30" t="str">
        <f t="shared" si="127"/>
        <v/>
      </c>
      <c r="V555" s="31" t="str">
        <f t="shared" si="128"/>
        <v/>
      </c>
      <c r="W555" s="30" t="str">
        <f t="shared" si="129"/>
        <v/>
      </c>
      <c r="X555" s="20" t="str">
        <f t="shared" si="130"/>
        <v/>
      </c>
      <c r="Y555" s="51" t="str">
        <f t="shared" si="131"/>
        <v/>
      </c>
      <c r="Z555" s="22" t="str">
        <f t="shared" si="132"/>
        <v/>
      </c>
      <c r="AA555" s="22" t="str">
        <f t="shared" si="133"/>
        <v/>
      </c>
      <c r="AB555" s="22" t="str">
        <f t="shared" si="134"/>
        <v/>
      </c>
      <c r="AC555" s="22" t="str">
        <f t="shared" si="140"/>
        <v/>
      </c>
      <c r="AD555" s="22" t="str">
        <f t="shared" si="135"/>
        <v/>
      </c>
      <c r="AE555" s="22" t="str">
        <f t="shared" si="136"/>
        <v/>
      </c>
      <c r="AF555" s="51" t="str">
        <f t="shared" si="113"/>
        <v/>
      </c>
    </row>
    <row r="556" spans="1:32" ht="24" hidden="1">
      <c r="A556" s="12" t="str">
        <f t="shared" si="114"/>
        <v>/* 79 */   [ac("", "cp0","")],</v>
      </c>
      <c r="B556" s="12">
        <f t="shared" si="141"/>
        <v>79</v>
      </c>
      <c r="C556" s="12" t="str">
        <f t="shared" si="115"/>
        <v/>
      </c>
      <c r="D556" s="13" t="str">
        <f t="shared" si="116"/>
        <v/>
      </c>
      <c r="E556" s="50" t="s">
        <v>1118</v>
      </c>
      <c r="F556" s="24" t="str">
        <f t="shared" si="117"/>
        <v/>
      </c>
      <c r="G556" s="29" t="s">
        <v>1119</v>
      </c>
      <c r="H556" s="24" t="str">
        <f t="shared" si="137"/>
        <v/>
      </c>
      <c r="I556" s="29" t="s">
        <v>1120</v>
      </c>
      <c r="J556" s="17" t="str">
        <f t="shared" si="118"/>
        <v/>
      </c>
      <c r="K556" s="51" t="str">
        <f t="shared" si="138"/>
        <v/>
      </c>
      <c r="L556" s="32" t="str">
        <f t="shared" si="119"/>
        <v/>
      </c>
      <c r="M556" s="36" t="str">
        <f t="shared" si="120"/>
        <v/>
      </c>
      <c r="N556" s="37" t="str">
        <f t="shared" si="121"/>
        <v/>
      </c>
      <c r="O556" s="32" t="str">
        <f t="shared" si="139"/>
        <v/>
      </c>
      <c r="P556" s="37" t="str">
        <f t="shared" si="122"/>
        <v/>
      </c>
      <c r="Q556" s="21" t="str">
        <f t="shared" si="123"/>
        <v/>
      </c>
      <c r="R556" s="51" t="str">
        <f t="shared" si="124"/>
        <v/>
      </c>
      <c r="S556" s="24" t="str">
        <f t="shared" si="125"/>
        <v/>
      </c>
      <c r="T556" s="29" t="str">
        <f t="shared" si="126"/>
        <v/>
      </c>
      <c r="U556" s="29" t="str">
        <f t="shared" si="127"/>
        <v/>
      </c>
      <c r="V556" s="24" t="str">
        <f t="shared" si="128"/>
        <v/>
      </c>
      <c r="W556" s="29" t="str">
        <f t="shared" si="129"/>
        <v/>
      </c>
      <c r="X556" s="17" t="str">
        <f t="shared" si="130"/>
        <v/>
      </c>
      <c r="Y556" s="51" t="str">
        <f t="shared" si="131"/>
        <v/>
      </c>
      <c r="Z556" s="21" t="str">
        <f t="shared" si="132"/>
        <v/>
      </c>
      <c r="AA556" s="21" t="str">
        <f t="shared" si="133"/>
        <v/>
      </c>
      <c r="AB556" s="21" t="str">
        <f t="shared" si="134"/>
        <v/>
      </c>
      <c r="AC556" s="21" t="str">
        <f t="shared" si="140"/>
        <v/>
      </c>
      <c r="AD556" s="21" t="str">
        <f t="shared" si="135"/>
        <v/>
      </c>
      <c r="AE556" s="21" t="str">
        <f t="shared" si="136"/>
        <v/>
      </c>
      <c r="AF556" s="51" t="str">
        <f t="shared" si="113"/>
        <v/>
      </c>
    </row>
    <row r="557" spans="1:32" ht="24" hidden="1">
      <c r="A557" s="12" t="str">
        <f t="shared" si="114"/>
        <v>/* 80 */   [ac("", "cp0","")],</v>
      </c>
      <c r="B557" s="12">
        <f t="shared" si="141"/>
        <v>80</v>
      </c>
      <c r="C557" s="12" t="str">
        <f t="shared" si="115"/>
        <v/>
      </c>
      <c r="D557" s="13" t="str">
        <f t="shared" si="116"/>
        <v/>
      </c>
      <c r="E557" s="50" t="s">
        <v>1118</v>
      </c>
      <c r="F557" s="31" t="str">
        <f t="shared" si="117"/>
        <v/>
      </c>
      <c r="G557" s="30" t="s">
        <v>1119</v>
      </c>
      <c r="H557" s="31" t="str">
        <f t="shared" si="137"/>
        <v/>
      </c>
      <c r="I557" s="30" t="s">
        <v>1120</v>
      </c>
      <c r="J557" s="20" t="str">
        <f t="shared" si="118"/>
        <v/>
      </c>
      <c r="K557" s="51" t="str">
        <f t="shared" si="138"/>
        <v/>
      </c>
      <c r="L557" s="33" t="str">
        <f t="shared" si="119"/>
        <v/>
      </c>
      <c r="M557" s="38" t="str">
        <f t="shared" si="120"/>
        <v/>
      </c>
      <c r="N557" s="39" t="str">
        <f t="shared" si="121"/>
        <v/>
      </c>
      <c r="O557" s="33" t="str">
        <f t="shared" si="139"/>
        <v/>
      </c>
      <c r="P557" s="39" t="str">
        <f t="shared" si="122"/>
        <v/>
      </c>
      <c r="Q557" s="22" t="str">
        <f t="shared" si="123"/>
        <v/>
      </c>
      <c r="R557" s="51" t="str">
        <f t="shared" si="124"/>
        <v/>
      </c>
      <c r="S557" s="31" t="str">
        <f t="shared" si="125"/>
        <v/>
      </c>
      <c r="T557" s="30" t="str">
        <f t="shared" si="126"/>
        <v/>
      </c>
      <c r="U557" s="30" t="str">
        <f t="shared" si="127"/>
        <v/>
      </c>
      <c r="V557" s="31" t="str">
        <f t="shared" si="128"/>
        <v/>
      </c>
      <c r="W557" s="30" t="str">
        <f t="shared" si="129"/>
        <v/>
      </c>
      <c r="X557" s="20" t="str">
        <f t="shared" si="130"/>
        <v/>
      </c>
      <c r="Y557" s="51" t="str">
        <f t="shared" si="131"/>
        <v/>
      </c>
      <c r="Z557" s="22" t="str">
        <f t="shared" si="132"/>
        <v/>
      </c>
      <c r="AA557" s="22" t="str">
        <f t="shared" si="133"/>
        <v/>
      </c>
      <c r="AB557" s="22" t="str">
        <f t="shared" si="134"/>
        <v/>
      </c>
      <c r="AC557" s="22" t="str">
        <f t="shared" si="140"/>
        <v/>
      </c>
      <c r="AD557" s="22" t="str">
        <f t="shared" si="135"/>
        <v/>
      </c>
      <c r="AE557" s="22" t="str">
        <f t="shared" si="136"/>
        <v/>
      </c>
      <c r="AF557" s="51" t="str">
        <f t="shared" si="113"/>
        <v/>
      </c>
    </row>
    <row r="558" spans="1:32" ht="24" hidden="1">
      <c r="A558" s="12" t="str">
        <f t="shared" si="114"/>
        <v>/* 81 */   [ac("", "cp0","")],</v>
      </c>
      <c r="B558" s="12">
        <f t="shared" si="141"/>
        <v>81</v>
      </c>
      <c r="C558" s="12" t="str">
        <f t="shared" si="115"/>
        <v/>
      </c>
      <c r="D558" s="13" t="str">
        <f t="shared" si="116"/>
        <v/>
      </c>
      <c r="E558" s="50" t="s">
        <v>1118</v>
      </c>
      <c r="F558" s="24" t="str">
        <f t="shared" si="117"/>
        <v/>
      </c>
      <c r="G558" s="29" t="s">
        <v>1119</v>
      </c>
      <c r="H558" s="24" t="str">
        <f t="shared" si="137"/>
        <v/>
      </c>
      <c r="I558" s="29" t="s">
        <v>1120</v>
      </c>
      <c r="J558" s="17" t="str">
        <f t="shared" si="118"/>
        <v/>
      </c>
      <c r="K558" s="51" t="str">
        <f t="shared" si="138"/>
        <v/>
      </c>
      <c r="L558" s="32" t="str">
        <f t="shared" si="119"/>
        <v/>
      </c>
      <c r="M558" s="36" t="str">
        <f t="shared" si="120"/>
        <v/>
      </c>
      <c r="N558" s="37" t="str">
        <f t="shared" si="121"/>
        <v/>
      </c>
      <c r="O558" s="32" t="str">
        <f t="shared" si="139"/>
        <v/>
      </c>
      <c r="P558" s="37" t="str">
        <f t="shared" si="122"/>
        <v/>
      </c>
      <c r="Q558" s="21" t="str">
        <f t="shared" si="123"/>
        <v/>
      </c>
      <c r="R558" s="51" t="str">
        <f t="shared" si="124"/>
        <v/>
      </c>
      <c r="S558" s="24" t="str">
        <f t="shared" si="125"/>
        <v/>
      </c>
      <c r="T558" s="29" t="str">
        <f t="shared" si="126"/>
        <v/>
      </c>
      <c r="U558" s="29" t="str">
        <f t="shared" si="127"/>
        <v/>
      </c>
      <c r="V558" s="24" t="str">
        <f t="shared" si="128"/>
        <v/>
      </c>
      <c r="W558" s="29" t="str">
        <f t="shared" si="129"/>
        <v/>
      </c>
      <c r="X558" s="17" t="str">
        <f t="shared" si="130"/>
        <v/>
      </c>
      <c r="Y558" s="51" t="str">
        <f t="shared" si="131"/>
        <v/>
      </c>
      <c r="Z558" s="21" t="str">
        <f t="shared" si="132"/>
        <v/>
      </c>
      <c r="AA558" s="21" t="str">
        <f t="shared" si="133"/>
        <v/>
      </c>
      <c r="AB558" s="21" t="str">
        <f t="shared" si="134"/>
        <v/>
      </c>
      <c r="AC558" s="21" t="str">
        <f t="shared" si="140"/>
        <v/>
      </c>
      <c r="AD558" s="21" t="str">
        <f t="shared" si="135"/>
        <v/>
      </c>
      <c r="AE558" s="21" t="str">
        <f t="shared" si="136"/>
        <v/>
      </c>
      <c r="AF558" s="51" t="str">
        <f t="shared" si="113"/>
        <v/>
      </c>
    </row>
    <row r="559" spans="1:32" ht="24" hidden="1">
      <c r="A559" s="12" t="str">
        <f t="shared" si="114"/>
        <v>/* 82 */   [ac("", "cp0","")],</v>
      </c>
      <c r="B559" s="12">
        <f t="shared" si="141"/>
        <v>82</v>
      </c>
      <c r="C559" s="12" t="str">
        <f t="shared" si="115"/>
        <v/>
      </c>
      <c r="D559" s="13" t="str">
        <f t="shared" si="116"/>
        <v/>
      </c>
      <c r="E559" s="50" t="s">
        <v>1118</v>
      </c>
      <c r="F559" s="31" t="str">
        <f t="shared" si="117"/>
        <v/>
      </c>
      <c r="G559" s="30" t="s">
        <v>1119</v>
      </c>
      <c r="H559" s="31" t="str">
        <f t="shared" si="137"/>
        <v/>
      </c>
      <c r="I559" s="30" t="s">
        <v>1120</v>
      </c>
      <c r="J559" s="20" t="str">
        <f t="shared" si="118"/>
        <v/>
      </c>
      <c r="K559" s="51" t="str">
        <f t="shared" si="138"/>
        <v/>
      </c>
      <c r="L559" s="33" t="str">
        <f t="shared" si="119"/>
        <v/>
      </c>
      <c r="M559" s="38" t="str">
        <f t="shared" si="120"/>
        <v/>
      </c>
      <c r="N559" s="39" t="str">
        <f t="shared" si="121"/>
        <v/>
      </c>
      <c r="O559" s="33" t="str">
        <f t="shared" si="139"/>
        <v/>
      </c>
      <c r="P559" s="39" t="str">
        <f t="shared" si="122"/>
        <v/>
      </c>
      <c r="Q559" s="22" t="str">
        <f t="shared" si="123"/>
        <v/>
      </c>
      <c r="R559" s="51" t="str">
        <f t="shared" si="124"/>
        <v/>
      </c>
      <c r="S559" s="31" t="str">
        <f t="shared" si="125"/>
        <v/>
      </c>
      <c r="T559" s="30" t="str">
        <f t="shared" si="126"/>
        <v/>
      </c>
      <c r="U559" s="30" t="str">
        <f t="shared" si="127"/>
        <v/>
      </c>
      <c r="V559" s="31" t="str">
        <f t="shared" si="128"/>
        <v/>
      </c>
      <c r="W559" s="30" t="str">
        <f t="shared" si="129"/>
        <v/>
      </c>
      <c r="X559" s="20" t="str">
        <f t="shared" si="130"/>
        <v/>
      </c>
      <c r="Y559" s="51" t="str">
        <f t="shared" si="131"/>
        <v/>
      </c>
      <c r="Z559" s="22" t="str">
        <f t="shared" si="132"/>
        <v/>
      </c>
      <c r="AA559" s="22" t="str">
        <f t="shared" si="133"/>
        <v/>
      </c>
      <c r="AB559" s="22" t="str">
        <f t="shared" si="134"/>
        <v/>
      </c>
      <c r="AC559" s="22" t="str">
        <f t="shared" si="140"/>
        <v/>
      </c>
      <c r="AD559" s="22" t="str">
        <f t="shared" si="135"/>
        <v/>
      </c>
      <c r="AE559" s="22" t="str">
        <f t="shared" si="136"/>
        <v/>
      </c>
      <c r="AF559" s="51" t="str">
        <f t="shared" ref="AF559:AF578" si="142">IF(Z559&lt;&gt;"",IF(AG328="",""")],","), ac("),"")</f>
        <v/>
      </c>
    </row>
    <row r="560" spans="1:32" ht="24" hidden="1">
      <c r="A560" s="12" t="str">
        <f t="shared" si="114"/>
        <v>/* 83 */   [ac("", "cp0","")],</v>
      </c>
      <c r="B560" s="12">
        <f t="shared" si="141"/>
        <v>83</v>
      </c>
      <c r="C560" s="12" t="str">
        <f t="shared" si="115"/>
        <v/>
      </c>
      <c r="D560" s="13" t="str">
        <f t="shared" si="116"/>
        <v/>
      </c>
      <c r="E560" s="50" t="s">
        <v>1118</v>
      </c>
      <c r="F560" s="24" t="str">
        <f t="shared" si="117"/>
        <v/>
      </c>
      <c r="G560" s="29" t="s">
        <v>1119</v>
      </c>
      <c r="H560" s="24" t="str">
        <f t="shared" si="137"/>
        <v/>
      </c>
      <c r="I560" s="29" t="s">
        <v>1120</v>
      </c>
      <c r="J560" s="17" t="str">
        <f t="shared" si="118"/>
        <v/>
      </c>
      <c r="K560" s="51" t="str">
        <f t="shared" si="138"/>
        <v/>
      </c>
      <c r="L560" s="32" t="str">
        <f t="shared" si="119"/>
        <v/>
      </c>
      <c r="M560" s="36" t="str">
        <f t="shared" si="120"/>
        <v/>
      </c>
      <c r="N560" s="37" t="str">
        <f t="shared" si="121"/>
        <v/>
      </c>
      <c r="O560" s="32" t="str">
        <f t="shared" si="139"/>
        <v/>
      </c>
      <c r="P560" s="37" t="str">
        <f t="shared" si="122"/>
        <v/>
      </c>
      <c r="Q560" s="21" t="str">
        <f t="shared" si="123"/>
        <v/>
      </c>
      <c r="R560" s="51" t="str">
        <f t="shared" si="124"/>
        <v/>
      </c>
      <c r="S560" s="24" t="str">
        <f t="shared" si="125"/>
        <v/>
      </c>
      <c r="T560" s="29" t="str">
        <f t="shared" si="126"/>
        <v/>
      </c>
      <c r="U560" s="29" t="str">
        <f t="shared" si="127"/>
        <v/>
      </c>
      <c r="V560" s="24" t="str">
        <f t="shared" si="128"/>
        <v/>
      </c>
      <c r="W560" s="29" t="str">
        <f t="shared" si="129"/>
        <v/>
      </c>
      <c r="X560" s="17" t="str">
        <f t="shared" si="130"/>
        <v/>
      </c>
      <c r="Y560" s="51" t="str">
        <f t="shared" si="131"/>
        <v/>
      </c>
      <c r="Z560" s="21" t="str">
        <f t="shared" si="132"/>
        <v/>
      </c>
      <c r="AA560" s="21" t="str">
        <f t="shared" si="133"/>
        <v/>
      </c>
      <c r="AB560" s="21" t="str">
        <f t="shared" si="134"/>
        <v/>
      </c>
      <c r="AC560" s="21" t="str">
        <f t="shared" si="140"/>
        <v/>
      </c>
      <c r="AD560" s="21" t="str">
        <f t="shared" si="135"/>
        <v/>
      </c>
      <c r="AE560" s="21" t="str">
        <f t="shared" si="136"/>
        <v/>
      </c>
      <c r="AF560" s="51" t="str">
        <f t="shared" si="142"/>
        <v/>
      </c>
    </row>
    <row r="561" spans="1:32" ht="24" hidden="1">
      <c r="A561" s="12" t="str">
        <f t="shared" si="114"/>
        <v>/* 84 */   [ac("", "cp0","")],</v>
      </c>
      <c r="B561" s="12">
        <f t="shared" si="141"/>
        <v>84</v>
      </c>
      <c r="C561" s="12" t="str">
        <f t="shared" si="115"/>
        <v/>
      </c>
      <c r="D561" s="13" t="str">
        <f t="shared" si="116"/>
        <v/>
      </c>
      <c r="E561" s="50" t="s">
        <v>1118</v>
      </c>
      <c r="F561" s="31" t="str">
        <f t="shared" si="117"/>
        <v/>
      </c>
      <c r="G561" s="30" t="s">
        <v>1119</v>
      </c>
      <c r="H561" s="31" t="str">
        <f t="shared" si="137"/>
        <v/>
      </c>
      <c r="I561" s="30" t="s">
        <v>1120</v>
      </c>
      <c r="J561" s="20" t="str">
        <f t="shared" si="118"/>
        <v/>
      </c>
      <c r="K561" s="51" t="str">
        <f t="shared" si="138"/>
        <v/>
      </c>
      <c r="L561" s="33" t="str">
        <f t="shared" si="119"/>
        <v/>
      </c>
      <c r="M561" s="38" t="str">
        <f t="shared" si="120"/>
        <v/>
      </c>
      <c r="N561" s="39" t="str">
        <f t="shared" si="121"/>
        <v/>
      </c>
      <c r="O561" s="33" t="str">
        <f t="shared" si="139"/>
        <v/>
      </c>
      <c r="P561" s="39" t="str">
        <f t="shared" si="122"/>
        <v/>
      </c>
      <c r="Q561" s="22" t="str">
        <f t="shared" si="123"/>
        <v/>
      </c>
      <c r="R561" s="51" t="str">
        <f t="shared" si="124"/>
        <v/>
      </c>
      <c r="S561" s="31" t="str">
        <f t="shared" si="125"/>
        <v/>
      </c>
      <c r="T561" s="30" t="str">
        <f t="shared" si="126"/>
        <v/>
      </c>
      <c r="U561" s="30" t="str">
        <f t="shared" si="127"/>
        <v/>
      </c>
      <c r="V561" s="31" t="str">
        <f t="shared" si="128"/>
        <v/>
      </c>
      <c r="W561" s="30" t="str">
        <f t="shared" si="129"/>
        <v/>
      </c>
      <c r="X561" s="20" t="str">
        <f t="shared" si="130"/>
        <v/>
      </c>
      <c r="Y561" s="51" t="str">
        <f t="shared" si="131"/>
        <v/>
      </c>
      <c r="Z561" s="22" t="str">
        <f t="shared" si="132"/>
        <v/>
      </c>
      <c r="AA561" s="22" t="str">
        <f t="shared" si="133"/>
        <v/>
      </c>
      <c r="AB561" s="22" t="str">
        <f t="shared" si="134"/>
        <v/>
      </c>
      <c r="AC561" s="22" t="str">
        <f t="shared" si="140"/>
        <v/>
      </c>
      <c r="AD561" s="22" t="str">
        <f t="shared" si="135"/>
        <v/>
      </c>
      <c r="AE561" s="22" t="str">
        <f t="shared" si="136"/>
        <v/>
      </c>
      <c r="AF561" s="51" t="str">
        <f t="shared" si="142"/>
        <v/>
      </c>
    </row>
    <row r="562" spans="1:32" ht="24" hidden="1">
      <c r="A562" s="12" t="str">
        <f t="shared" si="114"/>
        <v>/* 85 */   [ac("", "cp0","")],</v>
      </c>
      <c r="B562" s="12">
        <f t="shared" si="141"/>
        <v>85</v>
      </c>
      <c r="C562" s="12" t="str">
        <f t="shared" si="115"/>
        <v/>
      </c>
      <c r="D562" s="13" t="str">
        <f t="shared" si="116"/>
        <v/>
      </c>
      <c r="E562" s="50" t="s">
        <v>1118</v>
      </c>
      <c r="F562" s="24" t="str">
        <f t="shared" si="117"/>
        <v/>
      </c>
      <c r="G562" s="29" t="s">
        <v>1119</v>
      </c>
      <c r="H562" s="24" t="str">
        <f t="shared" si="137"/>
        <v/>
      </c>
      <c r="I562" s="29" t="s">
        <v>1120</v>
      </c>
      <c r="J562" s="17" t="str">
        <f t="shared" si="118"/>
        <v/>
      </c>
      <c r="K562" s="51" t="str">
        <f t="shared" si="138"/>
        <v/>
      </c>
      <c r="L562" s="32" t="str">
        <f t="shared" si="119"/>
        <v/>
      </c>
      <c r="M562" s="36" t="str">
        <f t="shared" si="120"/>
        <v/>
      </c>
      <c r="N562" s="37" t="str">
        <f t="shared" si="121"/>
        <v/>
      </c>
      <c r="O562" s="32" t="str">
        <f t="shared" si="139"/>
        <v/>
      </c>
      <c r="P562" s="37" t="str">
        <f t="shared" si="122"/>
        <v/>
      </c>
      <c r="Q562" s="21" t="str">
        <f t="shared" si="123"/>
        <v/>
      </c>
      <c r="R562" s="51" t="str">
        <f t="shared" si="124"/>
        <v/>
      </c>
      <c r="S562" s="24" t="str">
        <f t="shared" si="125"/>
        <v/>
      </c>
      <c r="T562" s="29" t="str">
        <f t="shared" si="126"/>
        <v/>
      </c>
      <c r="U562" s="29" t="str">
        <f t="shared" si="127"/>
        <v/>
      </c>
      <c r="V562" s="24" t="str">
        <f t="shared" si="128"/>
        <v/>
      </c>
      <c r="W562" s="29" t="str">
        <f t="shared" si="129"/>
        <v/>
      </c>
      <c r="X562" s="17" t="str">
        <f t="shared" si="130"/>
        <v/>
      </c>
      <c r="Y562" s="51" t="str">
        <f t="shared" si="131"/>
        <v/>
      </c>
      <c r="Z562" s="21" t="str">
        <f t="shared" si="132"/>
        <v/>
      </c>
      <c r="AA562" s="21" t="str">
        <f t="shared" si="133"/>
        <v/>
      </c>
      <c r="AB562" s="21" t="str">
        <f t="shared" si="134"/>
        <v/>
      </c>
      <c r="AC562" s="21" t="str">
        <f t="shared" si="140"/>
        <v/>
      </c>
      <c r="AD562" s="21" t="str">
        <f t="shared" si="135"/>
        <v/>
      </c>
      <c r="AE562" s="21" t="str">
        <f t="shared" si="136"/>
        <v/>
      </c>
      <c r="AF562" s="51" t="str">
        <f t="shared" si="142"/>
        <v/>
      </c>
    </row>
    <row r="563" spans="1:32" ht="24" hidden="1">
      <c r="A563" s="12" t="str">
        <f t="shared" si="114"/>
        <v>/* 86 */   [ac("", "cp0","")],</v>
      </c>
      <c r="B563" s="12">
        <f t="shared" si="141"/>
        <v>86</v>
      </c>
      <c r="C563" s="12" t="str">
        <f t="shared" si="115"/>
        <v/>
      </c>
      <c r="D563" s="13" t="str">
        <f t="shared" si="116"/>
        <v/>
      </c>
      <c r="E563" s="50" t="s">
        <v>1118</v>
      </c>
      <c r="F563" s="31" t="str">
        <f t="shared" si="117"/>
        <v/>
      </c>
      <c r="G563" s="30" t="s">
        <v>1119</v>
      </c>
      <c r="H563" s="31" t="str">
        <f t="shared" si="137"/>
        <v/>
      </c>
      <c r="I563" s="30" t="s">
        <v>1120</v>
      </c>
      <c r="J563" s="20" t="str">
        <f t="shared" si="118"/>
        <v/>
      </c>
      <c r="K563" s="51" t="str">
        <f t="shared" si="138"/>
        <v/>
      </c>
      <c r="L563" s="33" t="str">
        <f t="shared" si="119"/>
        <v/>
      </c>
      <c r="M563" s="38" t="str">
        <f t="shared" si="120"/>
        <v/>
      </c>
      <c r="N563" s="39" t="str">
        <f t="shared" si="121"/>
        <v/>
      </c>
      <c r="O563" s="33" t="str">
        <f t="shared" si="139"/>
        <v/>
      </c>
      <c r="P563" s="39" t="str">
        <f t="shared" si="122"/>
        <v/>
      </c>
      <c r="Q563" s="22" t="str">
        <f t="shared" si="123"/>
        <v/>
      </c>
      <c r="R563" s="51" t="str">
        <f t="shared" si="124"/>
        <v/>
      </c>
      <c r="S563" s="31" t="str">
        <f t="shared" si="125"/>
        <v/>
      </c>
      <c r="T563" s="30" t="str">
        <f t="shared" si="126"/>
        <v/>
      </c>
      <c r="U563" s="30" t="str">
        <f t="shared" si="127"/>
        <v/>
      </c>
      <c r="V563" s="31" t="str">
        <f t="shared" si="128"/>
        <v/>
      </c>
      <c r="W563" s="30" t="str">
        <f t="shared" si="129"/>
        <v/>
      </c>
      <c r="X563" s="20" t="str">
        <f t="shared" si="130"/>
        <v/>
      </c>
      <c r="Y563" s="51" t="str">
        <f t="shared" si="131"/>
        <v/>
      </c>
      <c r="Z563" s="22" t="str">
        <f t="shared" si="132"/>
        <v/>
      </c>
      <c r="AA563" s="22" t="str">
        <f t="shared" si="133"/>
        <v/>
      </c>
      <c r="AB563" s="22" t="str">
        <f t="shared" si="134"/>
        <v/>
      </c>
      <c r="AC563" s="22" t="str">
        <f t="shared" si="140"/>
        <v/>
      </c>
      <c r="AD563" s="22" t="str">
        <f t="shared" si="135"/>
        <v/>
      </c>
      <c r="AE563" s="22" t="str">
        <f t="shared" si="136"/>
        <v/>
      </c>
      <c r="AF563" s="51" t="str">
        <f t="shared" si="142"/>
        <v/>
      </c>
    </row>
    <row r="564" spans="1:32" ht="24" hidden="1">
      <c r="A564" s="12" t="str">
        <f t="shared" si="114"/>
        <v>/* 87 */   [ac("", "cp0","")],</v>
      </c>
      <c r="B564" s="12">
        <f t="shared" si="141"/>
        <v>87</v>
      </c>
      <c r="C564" s="12" t="str">
        <f t="shared" si="115"/>
        <v/>
      </c>
      <c r="D564" s="13" t="str">
        <f t="shared" si="116"/>
        <v/>
      </c>
      <c r="E564" s="50" t="s">
        <v>1118</v>
      </c>
      <c r="F564" s="24" t="str">
        <f t="shared" si="117"/>
        <v/>
      </c>
      <c r="G564" s="29" t="s">
        <v>1119</v>
      </c>
      <c r="H564" s="24" t="str">
        <f t="shared" si="137"/>
        <v/>
      </c>
      <c r="I564" s="29" t="s">
        <v>1120</v>
      </c>
      <c r="J564" s="17" t="str">
        <f t="shared" si="118"/>
        <v/>
      </c>
      <c r="K564" s="51" t="str">
        <f t="shared" si="138"/>
        <v/>
      </c>
      <c r="L564" s="32" t="str">
        <f t="shared" si="119"/>
        <v/>
      </c>
      <c r="M564" s="36" t="str">
        <f t="shared" si="120"/>
        <v/>
      </c>
      <c r="N564" s="37" t="str">
        <f t="shared" si="121"/>
        <v/>
      </c>
      <c r="O564" s="32" t="str">
        <f t="shared" si="139"/>
        <v/>
      </c>
      <c r="P564" s="37" t="str">
        <f t="shared" si="122"/>
        <v/>
      </c>
      <c r="Q564" s="21" t="str">
        <f t="shared" si="123"/>
        <v/>
      </c>
      <c r="R564" s="51" t="str">
        <f t="shared" si="124"/>
        <v/>
      </c>
      <c r="S564" s="24" t="str">
        <f t="shared" si="125"/>
        <v/>
      </c>
      <c r="T564" s="29" t="str">
        <f t="shared" si="126"/>
        <v/>
      </c>
      <c r="U564" s="29" t="str">
        <f t="shared" si="127"/>
        <v/>
      </c>
      <c r="V564" s="24" t="str">
        <f t="shared" si="128"/>
        <v/>
      </c>
      <c r="W564" s="29" t="str">
        <f t="shared" si="129"/>
        <v/>
      </c>
      <c r="X564" s="17" t="str">
        <f t="shared" si="130"/>
        <v/>
      </c>
      <c r="Y564" s="51" t="str">
        <f t="shared" si="131"/>
        <v/>
      </c>
      <c r="Z564" s="21" t="str">
        <f t="shared" si="132"/>
        <v/>
      </c>
      <c r="AA564" s="21" t="str">
        <f t="shared" si="133"/>
        <v/>
      </c>
      <c r="AB564" s="21" t="str">
        <f t="shared" si="134"/>
        <v/>
      </c>
      <c r="AC564" s="21" t="str">
        <f t="shared" si="140"/>
        <v/>
      </c>
      <c r="AD564" s="21" t="str">
        <f t="shared" si="135"/>
        <v/>
      </c>
      <c r="AE564" s="21" t="str">
        <f t="shared" si="136"/>
        <v/>
      </c>
      <c r="AF564" s="51" t="str">
        <f t="shared" si="142"/>
        <v/>
      </c>
    </row>
    <row r="565" spans="1:32" ht="24" hidden="1">
      <c r="A565" s="12" t="str">
        <f t="shared" si="114"/>
        <v>/* 88 */   [ac("", "cp0","")],</v>
      </c>
      <c r="B565" s="12">
        <f t="shared" si="141"/>
        <v>88</v>
      </c>
      <c r="C565" s="12" t="str">
        <f t="shared" si="115"/>
        <v/>
      </c>
      <c r="D565" s="13" t="str">
        <f t="shared" si="116"/>
        <v/>
      </c>
      <c r="E565" s="50" t="s">
        <v>1118</v>
      </c>
      <c r="F565" s="31" t="str">
        <f t="shared" si="117"/>
        <v/>
      </c>
      <c r="G565" s="30" t="s">
        <v>1119</v>
      </c>
      <c r="H565" s="31" t="str">
        <f t="shared" si="137"/>
        <v/>
      </c>
      <c r="I565" s="30" t="s">
        <v>1120</v>
      </c>
      <c r="J565" s="20" t="str">
        <f t="shared" si="118"/>
        <v/>
      </c>
      <c r="K565" s="51" t="str">
        <f t="shared" si="138"/>
        <v/>
      </c>
      <c r="L565" s="33" t="str">
        <f t="shared" si="119"/>
        <v/>
      </c>
      <c r="M565" s="38" t="str">
        <f t="shared" si="120"/>
        <v/>
      </c>
      <c r="N565" s="39" t="str">
        <f t="shared" si="121"/>
        <v/>
      </c>
      <c r="O565" s="33" t="str">
        <f t="shared" si="139"/>
        <v/>
      </c>
      <c r="P565" s="39" t="str">
        <f t="shared" si="122"/>
        <v/>
      </c>
      <c r="Q565" s="22" t="str">
        <f t="shared" si="123"/>
        <v/>
      </c>
      <c r="R565" s="51" t="str">
        <f t="shared" si="124"/>
        <v/>
      </c>
      <c r="S565" s="31" t="str">
        <f t="shared" si="125"/>
        <v/>
      </c>
      <c r="T565" s="30" t="str">
        <f t="shared" si="126"/>
        <v/>
      </c>
      <c r="U565" s="30" t="str">
        <f t="shared" si="127"/>
        <v/>
      </c>
      <c r="V565" s="31" t="str">
        <f t="shared" si="128"/>
        <v/>
      </c>
      <c r="W565" s="30" t="str">
        <f t="shared" si="129"/>
        <v/>
      </c>
      <c r="X565" s="20" t="str">
        <f t="shared" si="130"/>
        <v/>
      </c>
      <c r="Y565" s="51" t="str">
        <f t="shared" si="131"/>
        <v/>
      </c>
      <c r="Z565" s="22" t="str">
        <f t="shared" si="132"/>
        <v/>
      </c>
      <c r="AA565" s="22" t="str">
        <f t="shared" si="133"/>
        <v/>
      </c>
      <c r="AB565" s="22" t="str">
        <f t="shared" si="134"/>
        <v/>
      </c>
      <c r="AC565" s="22" t="str">
        <f t="shared" si="140"/>
        <v/>
      </c>
      <c r="AD565" s="22" t="str">
        <f t="shared" si="135"/>
        <v/>
      </c>
      <c r="AE565" s="22" t="str">
        <f t="shared" si="136"/>
        <v/>
      </c>
      <c r="AF565" s="51" t="str">
        <f t="shared" si="142"/>
        <v/>
      </c>
    </row>
    <row r="566" spans="1:32" ht="24" hidden="1">
      <c r="A566" s="12" t="str">
        <f t="shared" si="114"/>
        <v>/* 89 */   [ac("", "cp0","")],</v>
      </c>
      <c r="B566" s="12">
        <f t="shared" si="141"/>
        <v>89</v>
      </c>
      <c r="C566" s="12" t="str">
        <f t="shared" si="115"/>
        <v/>
      </c>
      <c r="D566" s="13" t="str">
        <f t="shared" si="116"/>
        <v/>
      </c>
      <c r="E566" s="50" t="s">
        <v>1118</v>
      </c>
      <c r="F566" s="24" t="str">
        <f t="shared" si="117"/>
        <v/>
      </c>
      <c r="G566" s="29" t="s">
        <v>1119</v>
      </c>
      <c r="H566" s="24" t="str">
        <f t="shared" si="137"/>
        <v/>
      </c>
      <c r="I566" s="29" t="s">
        <v>1120</v>
      </c>
      <c r="J566" s="17" t="str">
        <f t="shared" si="118"/>
        <v/>
      </c>
      <c r="K566" s="51" t="str">
        <f t="shared" si="138"/>
        <v/>
      </c>
      <c r="L566" s="32" t="str">
        <f t="shared" si="119"/>
        <v/>
      </c>
      <c r="M566" s="36" t="str">
        <f t="shared" si="120"/>
        <v/>
      </c>
      <c r="N566" s="37" t="str">
        <f t="shared" si="121"/>
        <v/>
      </c>
      <c r="O566" s="32" t="str">
        <f t="shared" si="139"/>
        <v/>
      </c>
      <c r="P566" s="37" t="str">
        <f t="shared" si="122"/>
        <v/>
      </c>
      <c r="Q566" s="21" t="str">
        <f t="shared" si="123"/>
        <v/>
      </c>
      <c r="R566" s="51" t="str">
        <f t="shared" si="124"/>
        <v/>
      </c>
      <c r="S566" s="24" t="str">
        <f t="shared" si="125"/>
        <v/>
      </c>
      <c r="T566" s="29" t="str">
        <f t="shared" si="126"/>
        <v/>
      </c>
      <c r="U566" s="29" t="str">
        <f t="shared" si="127"/>
        <v/>
      </c>
      <c r="V566" s="24" t="str">
        <f t="shared" si="128"/>
        <v/>
      </c>
      <c r="W566" s="29" t="str">
        <f t="shared" si="129"/>
        <v/>
      </c>
      <c r="X566" s="17" t="str">
        <f t="shared" si="130"/>
        <v/>
      </c>
      <c r="Y566" s="51" t="str">
        <f t="shared" si="131"/>
        <v/>
      </c>
      <c r="Z566" s="21" t="str">
        <f t="shared" si="132"/>
        <v/>
      </c>
      <c r="AA566" s="21" t="str">
        <f t="shared" si="133"/>
        <v/>
      </c>
      <c r="AB566" s="21" t="str">
        <f t="shared" si="134"/>
        <v/>
      </c>
      <c r="AC566" s="21" t="str">
        <f t="shared" si="140"/>
        <v/>
      </c>
      <c r="AD566" s="21" t="str">
        <f t="shared" si="135"/>
        <v/>
      </c>
      <c r="AE566" s="21" t="str">
        <f t="shared" si="136"/>
        <v/>
      </c>
      <c r="AF566" s="51" t="str">
        <f t="shared" si="142"/>
        <v/>
      </c>
    </row>
    <row r="567" spans="1:32" ht="24" hidden="1">
      <c r="A567" s="12" t="str">
        <f t="shared" si="114"/>
        <v>/* 90 */   [ac("", "cp0","")],</v>
      </c>
      <c r="B567" s="12">
        <f t="shared" si="141"/>
        <v>90</v>
      </c>
      <c r="C567" s="12" t="str">
        <f t="shared" si="115"/>
        <v/>
      </c>
      <c r="D567" s="13" t="str">
        <f t="shared" si="116"/>
        <v/>
      </c>
      <c r="E567" s="50" t="s">
        <v>1118</v>
      </c>
      <c r="F567" s="31" t="str">
        <f t="shared" si="117"/>
        <v/>
      </c>
      <c r="G567" s="30" t="s">
        <v>1119</v>
      </c>
      <c r="H567" s="31" t="str">
        <f t="shared" si="137"/>
        <v/>
      </c>
      <c r="I567" s="30" t="s">
        <v>1120</v>
      </c>
      <c r="J567" s="20" t="str">
        <f t="shared" si="118"/>
        <v/>
      </c>
      <c r="K567" s="51" t="str">
        <f t="shared" si="138"/>
        <v/>
      </c>
      <c r="L567" s="33" t="str">
        <f t="shared" si="119"/>
        <v/>
      </c>
      <c r="M567" s="38" t="str">
        <f t="shared" si="120"/>
        <v/>
      </c>
      <c r="N567" s="39" t="str">
        <f t="shared" si="121"/>
        <v/>
      </c>
      <c r="O567" s="33" t="str">
        <f t="shared" si="139"/>
        <v/>
      </c>
      <c r="P567" s="39" t="str">
        <f t="shared" si="122"/>
        <v/>
      </c>
      <c r="Q567" s="22" t="str">
        <f t="shared" si="123"/>
        <v/>
      </c>
      <c r="R567" s="51" t="str">
        <f t="shared" si="124"/>
        <v/>
      </c>
      <c r="S567" s="31" t="str">
        <f t="shared" si="125"/>
        <v/>
      </c>
      <c r="T567" s="30" t="str">
        <f t="shared" si="126"/>
        <v/>
      </c>
      <c r="U567" s="30" t="str">
        <f t="shared" si="127"/>
        <v/>
      </c>
      <c r="V567" s="31" t="str">
        <f t="shared" si="128"/>
        <v/>
      </c>
      <c r="W567" s="30" t="str">
        <f t="shared" si="129"/>
        <v/>
      </c>
      <c r="X567" s="20" t="str">
        <f t="shared" si="130"/>
        <v/>
      </c>
      <c r="Y567" s="51" t="str">
        <f t="shared" si="131"/>
        <v/>
      </c>
      <c r="Z567" s="22" t="str">
        <f t="shared" si="132"/>
        <v/>
      </c>
      <c r="AA567" s="22" t="str">
        <f t="shared" si="133"/>
        <v/>
      </c>
      <c r="AB567" s="22" t="str">
        <f t="shared" si="134"/>
        <v/>
      </c>
      <c r="AC567" s="22" t="str">
        <f t="shared" si="140"/>
        <v/>
      </c>
      <c r="AD567" s="22" t="str">
        <f t="shared" si="135"/>
        <v/>
      </c>
      <c r="AE567" s="22" t="str">
        <f t="shared" si="136"/>
        <v/>
      </c>
      <c r="AF567" s="51" t="str">
        <f t="shared" si="142"/>
        <v/>
      </c>
    </row>
    <row r="568" spans="1:32" ht="24" hidden="1">
      <c r="A568" s="12" t="str">
        <f t="shared" si="114"/>
        <v>/* 91 */   [ac("", "cp0","")],</v>
      </c>
      <c r="B568" s="12">
        <f t="shared" si="141"/>
        <v>91</v>
      </c>
      <c r="C568" s="12" t="str">
        <f t="shared" si="115"/>
        <v/>
      </c>
      <c r="D568" s="13" t="str">
        <f t="shared" si="116"/>
        <v/>
      </c>
      <c r="E568" s="50" t="s">
        <v>1118</v>
      </c>
      <c r="F568" s="24" t="str">
        <f t="shared" si="117"/>
        <v/>
      </c>
      <c r="G568" s="29" t="s">
        <v>1119</v>
      </c>
      <c r="H568" s="24" t="str">
        <f t="shared" si="137"/>
        <v/>
      </c>
      <c r="I568" s="29" t="s">
        <v>1120</v>
      </c>
      <c r="J568" s="17" t="str">
        <f t="shared" si="118"/>
        <v/>
      </c>
      <c r="K568" s="51" t="str">
        <f t="shared" si="138"/>
        <v/>
      </c>
      <c r="L568" s="32" t="str">
        <f t="shared" si="119"/>
        <v/>
      </c>
      <c r="M568" s="36" t="str">
        <f t="shared" si="120"/>
        <v/>
      </c>
      <c r="N568" s="37" t="str">
        <f t="shared" si="121"/>
        <v/>
      </c>
      <c r="O568" s="32" t="str">
        <f t="shared" si="139"/>
        <v/>
      </c>
      <c r="P568" s="37" t="str">
        <f t="shared" si="122"/>
        <v/>
      </c>
      <c r="Q568" s="21" t="str">
        <f t="shared" si="123"/>
        <v/>
      </c>
      <c r="R568" s="51" t="str">
        <f t="shared" si="124"/>
        <v/>
      </c>
      <c r="S568" s="24" t="str">
        <f t="shared" si="125"/>
        <v/>
      </c>
      <c r="T568" s="29" t="str">
        <f t="shared" si="126"/>
        <v/>
      </c>
      <c r="U568" s="29" t="str">
        <f t="shared" si="127"/>
        <v/>
      </c>
      <c r="V568" s="24" t="str">
        <f t="shared" si="128"/>
        <v/>
      </c>
      <c r="W568" s="29" t="str">
        <f t="shared" si="129"/>
        <v/>
      </c>
      <c r="X568" s="17" t="str">
        <f t="shared" si="130"/>
        <v/>
      </c>
      <c r="Y568" s="51" t="str">
        <f t="shared" si="131"/>
        <v/>
      </c>
      <c r="Z568" s="21" t="str">
        <f t="shared" si="132"/>
        <v/>
      </c>
      <c r="AA568" s="21" t="str">
        <f t="shared" si="133"/>
        <v/>
      </c>
      <c r="AB568" s="21" t="str">
        <f t="shared" si="134"/>
        <v/>
      </c>
      <c r="AC568" s="21" t="str">
        <f t="shared" si="140"/>
        <v/>
      </c>
      <c r="AD568" s="21" t="str">
        <f t="shared" si="135"/>
        <v/>
      </c>
      <c r="AE568" s="21" t="str">
        <f t="shared" si="136"/>
        <v/>
      </c>
      <c r="AF568" s="51" t="str">
        <f t="shared" si="142"/>
        <v/>
      </c>
    </row>
    <row r="569" spans="1:32" ht="24" hidden="1">
      <c r="A569" s="12" t="str">
        <f t="shared" si="114"/>
        <v>/* 92 */   [ac("", "cp0","")],</v>
      </c>
      <c r="B569" s="12">
        <f t="shared" si="141"/>
        <v>92</v>
      </c>
      <c r="C569" s="12" t="str">
        <f t="shared" si="115"/>
        <v/>
      </c>
      <c r="D569" s="13" t="str">
        <f t="shared" si="116"/>
        <v/>
      </c>
      <c r="E569" s="50" t="s">
        <v>1118</v>
      </c>
      <c r="F569" s="31" t="str">
        <f t="shared" si="117"/>
        <v/>
      </c>
      <c r="G569" s="30" t="s">
        <v>1119</v>
      </c>
      <c r="H569" s="31" t="str">
        <f t="shared" si="137"/>
        <v/>
      </c>
      <c r="I569" s="30" t="s">
        <v>1120</v>
      </c>
      <c r="J569" s="20" t="str">
        <f t="shared" si="118"/>
        <v/>
      </c>
      <c r="K569" s="51" t="str">
        <f t="shared" si="138"/>
        <v/>
      </c>
      <c r="L569" s="33" t="str">
        <f t="shared" si="119"/>
        <v/>
      </c>
      <c r="M569" s="38" t="str">
        <f t="shared" si="120"/>
        <v/>
      </c>
      <c r="N569" s="39" t="str">
        <f t="shared" si="121"/>
        <v/>
      </c>
      <c r="O569" s="33" t="str">
        <f t="shared" si="139"/>
        <v/>
      </c>
      <c r="P569" s="39" t="str">
        <f t="shared" si="122"/>
        <v/>
      </c>
      <c r="Q569" s="22" t="str">
        <f t="shared" si="123"/>
        <v/>
      </c>
      <c r="R569" s="51" t="str">
        <f t="shared" si="124"/>
        <v/>
      </c>
      <c r="S569" s="31" t="str">
        <f t="shared" si="125"/>
        <v/>
      </c>
      <c r="T569" s="30" t="str">
        <f t="shared" si="126"/>
        <v/>
      </c>
      <c r="U569" s="30" t="str">
        <f t="shared" si="127"/>
        <v/>
      </c>
      <c r="V569" s="31" t="str">
        <f t="shared" si="128"/>
        <v/>
      </c>
      <c r="W569" s="30" t="str">
        <f t="shared" si="129"/>
        <v/>
      </c>
      <c r="X569" s="20" t="str">
        <f t="shared" si="130"/>
        <v/>
      </c>
      <c r="Y569" s="51" t="str">
        <f t="shared" si="131"/>
        <v/>
      </c>
      <c r="Z569" s="22" t="str">
        <f t="shared" si="132"/>
        <v/>
      </c>
      <c r="AA569" s="22" t="str">
        <f t="shared" si="133"/>
        <v/>
      </c>
      <c r="AB569" s="22" t="str">
        <f t="shared" si="134"/>
        <v/>
      </c>
      <c r="AC569" s="22" t="str">
        <f t="shared" si="140"/>
        <v/>
      </c>
      <c r="AD569" s="22" t="str">
        <f t="shared" si="135"/>
        <v/>
      </c>
      <c r="AE569" s="22" t="str">
        <f t="shared" si="136"/>
        <v/>
      </c>
      <c r="AF569" s="51" t="str">
        <f t="shared" si="142"/>
        <v/>
      </c>
    </row>
    <row r="570" spans="1:32" ht="24" hidden="1">
      <c r="A570" s="12" t="str">
        <f t="shared" si="114"/>
        <v>/* 93 */   [ac("", "cp0","")],</v>
      </c>
      <c r="B570" s="12">
        <f t="shared" si="141"/>
        <v>93</v>
      </c>
      <c r="C570" s="12" t="str">
        <f t="shared" si="115"/>
        <v/>
      </c>
      <c r="D570" s="13" t="str">
        <f t="shared" si="116"/>
        <v/>
      </c>
      <c r="E570" s="50" t="s">
        <v>1118</v>
      </c>
      <c r="F570" s="24" t="str">
        <f t="shared" si="117"/>
        <v/>
      </c>
      <c r="G570" s="29" t="s">
        <v>1119</v>
      </c>
      <c r="H570" s="24" t="str">
        <f t="shared" si="137"/>
        <v/>
      </c>
      <c r="I570" s="29" t="s">
        <v>1120</v>
      </c>
      <c r="J570" s="17" t="str">
        <f t="shared" si="118"/>
        <v/>
      </c>
      <c r="K570" s="51" t="str">
        <f t="shared" si="138"/>
        <v/>
      </c>
      <c r="L570" s="32" t="str">
        <f t="shared" si="119"/>
        <v/>
      </c>
      <c r="M570" s="36" t="str">
        <f t="shared" si="120"/>
        <v/>
      </c>
      <c r="N570" s="37" t="str">
        <f t="shared" si="121"/>
        <v/>
      </c>
      <c r="O570" s="32" t="str">
        <f t="shared" si="139"/>
        <v/>
      </c>
      <c r="P570" s="37" t="str">
        <f t="shared" si="122"/>
        <v/>
      </c>
      <c r="Q570" s="21" t="str">
        <f t="shared" si="123"/>
        <v/>
      </c>
      <c r="R570" s="51" t="str">
        <f t="shared" si="124"/>
        <v/>
      </c>
      <c r="S570" s="24" t="str">
        <f t="shared" si="125"/>
        <v/>
      </c>
      <c r="T570" s="29" t="str">
        <f t="shared" si="126"/>
        <v/>
      </c>
      <c r="U570" s="29" t="str">
        <f t="shared" si="127"/>
        <v/>
      </c>
      <c r="V570" s="24" t="str">
        <f t="shared" si="128"/>
        <v/>
      </c>
      <c r="W570" s="29" t="str">
        <f t="shared" si="129"/>
        <v/>
      </c>
      <c r="X570" s="17" t="str">
        <f t="shared" si="130"/>
        <v/>
      </c>
      <c r="Y570" s="51" t="str">
        <f t="shared" si="131"/>
        <v/>
      </c>
      <c r="Z570" s="21" t="str">
        <f t="shared" si="132"/>
        <v/>
      </c>
      <c r="AA570" s="21" t="str">
        <f t="shared" si="133"/>
        <v/>
      </c>
      <c r="AB570" s="21" t="str">
        <f t="shared" si="134"/>
        <v/>
      </c>
      <c r="AC570" s="21" t="str">
        <f t="shared" si="140"/>
        <v/>
      </c>
      <c r="AD570" s="21" t="str">
        <f t="shared" si="135"/>
        <v/>
      </c>
      <c r="AE570" s="21" t="str">
        <f t="shared" si="136"/>
        <v/>
      </c>
      <c r="AF570" s="51" t="str">
        <f t="shared" si="142"/>
        <v/>
      </c>
    </row>
    <row r="571" spans="1:32" ht="24" hidden="1">
      <c r="A571" s="12" t="str">
        <f t="shared" si="114"/>
        <v>/* 94 */   [ac("", "cp0","")],</v>
      </c>
      <c r="B571" s="12">
        <f t="shared" si="141"/>
        <v>94</v>
      </c>
      <c r="C571" s="12" t="str">
        <f t="shared" si="115"/>
        <v/>
      </c>
      <c r="D571" s="13" t="str">
        <f t="shared" si="116"/>
        <v/>
      </c>
      <c r="E571" s="50" t="s">
        <v>1118</v>
      </c>
      <c r="F571" s="31" t="str">
        <f t="shared" si="117"/>
        <v/>
      </c>
      <c r="G571" s="30" t="s">
        <v>1119</v>
      </c>
      <c r="H571" s="31" t="str">
        <f t="shared" si="137"/>
        <v/>
      </c>
      <c r="I571" s="30" t="s">
        <v>1120</v>
      </c>
      <c r="J571" s="20" t="str">
        <f t="shared" si="118"/>
        <v/>
      </c>
      <c r="K571" s="51" t="str">
        <f t="shared" si="138"/>
        <v/>
      </c>
      <c r="L571" s="33" t="str">
        <f t="shared" si="119"/>
        <v/>
      </c>
      <c r="M571" s="38" t="str">
        <f t="shared" si="120"/>
        <v/>
      </c>
      <c r="N571" s="39" t="str">
        <f t="shared" si="121"/>
        <v/>
      </c>
      <c r="O571" s="33" t="str">
        <f t="shared" si="139"/>
        <v/>
      </c>
      <c r="P571" s="39" t="str">
        <f t="shared" si="122"/>
        <v/>
      </c>
      <c r="Q571" s="22" t="str">
        <f t="shared" si="123"/>
        <v/>
      </c>
      <c r="R571" s="51" t="str">
        <f t="shared" si="124"/>
        <v/>
      </c>
      <c r="S571" s="31" t="str">
        <f t="shared" si="125"/>
        <v/>
      </c>
      <c r="T571" s="30" t="str">
        <f t="shared" si="126"/>
        <v/>
      </c>
      <c r="U571" s="30" t="str">
        <f t="shared" si="127"/>
        <v/>
      </c>
      <c r="V571" s="31" t="str">
        <f t="shared" si="128"/>
        <v/>
      </c>
      <c r="W571" s="30" t="str">
        <f t="shared" si="129"/>
        <v/>
      </c>
      <c r="X571" s="20" t="str">
        <f t="shared" si="130"/>
        <v/>
      </c>
      <c r="Y571" s="51" t="str">
        <f t="shared" si="131"/>
        <v/>
      </c>
      <c r="Z571" s="22" t="str">
        <f t="shared" si="132"/>
        <v/>
      </c>
      <c r="AA571" s="22" t="str">
        <f t="shared" si="133"/>
        <v/>
      </c>
      <c r="AB571" s="22" t="str">
        <f t="shared" si="134"/>
        <v/>
      </c>
      <c r="AC571" s="22" t="str">
        <f t="shared" si="140"/>
        <v/>
      </c>
      <c r="AD571" s="22" t="str">
        <f t="shared" si="135"/>
        <v/>
      </c>
      <c r="AE571" s="22" t="str">
        <f t="shared" si="136"/>
        <v/>
      </c>
      <c r="AF571" s="51" t="str">
        <f t="shared" si="142"/>
        <v/>
      </c>
    </row>
    <row r="572" spans="1:32" ht="24" hidden="1">
      <c r="A572" s="12" t="str">
        <f t="shared" si="114"/>
        <v>/* 95 */   [ac("", "cp0","")],</v>
      </c>
      <c r="B572" s="12">
        <f t="shared" si="141"/>
        <v>95</v>
      </c>
      <c r="C572" s="12" t="str">
        <f t="shared" si="115"/>
        <v/>
      </c>
      <c r="D572" s="13" t="str">
        <f t="shared" si="116"/>
        <v/>
      </c>
      <c r="E572" s="50" t="s">
        <v>1118</v>
      </c>
      <c r="F572" s="24" t="str">
        <f t="shared" si="117"/>
        <v/>
      </c>
      <c r="G572" s="29" t="s">
        <v>1119</v>
      </c>
      <c r="H572" s="24" t="str">
        <f t="shared" si="137"/>
        <v/>
      </c>
      <c r="I572" s="29" t="s">
        <v>1120</v>
      </c>
      <c r="J572" s="17" t="str">
        <f t="shared" si="118"/>
        <v/>
      </c>
      <c r="K572" s="51" t="str">
        <f t="shared" si="138"/>
        <v/>
      </c>
      <c r="L572" s="32" t="str">
        <f t="shared" si="119"/>
        <v/>
      </c>
      <c r="M572" s="36" t="str">
        <f t="shared" si="120"/>
        <v/>
      </c>
      <c r="N572" s="37" t="str">
        <f t="shared" si="121"/>
        <v/>
      </c>
      <c r="O572" s="32" t="str">
        <f t="shared" si="139"/>
        <v/>
      </c>
      <c r="P572" s="37" t="str">
        <f t="shared" si="122"/>
        <v/>
      </c>
      <c r="Q572" s="21" t="str">
        <f t="shared" si="123"/>
        <v/>
      </c>
      <c r="R572" s="51" t="str">
        <f t="shared" si="124"/>
        <v/>
      </c>
      <c r="S572" s="24" t="str">
        <f t="shared" si="125"/>
        <v/>
      </c>
      <c r="T572" s="29" t="str">
        <f t="shared" si="126"/>
        <v/>
      </c>
      <c r="U572" s="29" t="str">
        <f t="shared" si="127"/>
        <v/>
      </c>
      <c r="V572" s="24" t="str">
        <f t="shared" si="128"/>
        <v/>
      </c>
      <c r="W572" s="29" t="str">
        <f t="shared" si="129"/>
        <v/>
      </c>
      <c r="X572" s="17" t="str">
        <f t="shared" si="130"/>
        <v/>
      </c>
      <c r="Y572" s="51" t="str">
        <f t="shared" si="131"/>
        <v/>
      </c>
      <c r="Z572" s="21" t="str">
        <f t="shared" si="132"/>
        <v/>
      </c>
      <c r="AA572" s="21" t="str">
        <f t="shared" si="133"/>
        <v/>
      </c>
      <c r="AB572" s="21" t="str">
        <f t="shared" si="134"/>
        <v/>
      </c>
      <c r="AC572" s="21" t="str">
        <f t="shared" si="140"/>
        <v/>
      </c>
      <c r="AD572" s="21" t="str">
        <f t="shared" si="135"/>
        <v/>
      </c>
      <c r="AE572" s="21" t="str">
        <f t="shared" si="136"/>
        <v/>
      </c>
      <c r="AF572" s="51" t="str">
        <f t="shared" si="142"/>
        <v/>
      </c>
    </row>
    <row r="573" spans="1:32" ht="24" hidden="1">
      <c r="A573" s="12" t="str">
        <f t="shared" si="114"/>
        <v>/* 96 */   [ac("", "cp0","")],</v>
      </c>
      <c r="B573" s="12">
        <f t="shared" si="141"/>
        <v>96</v>
      </c>
      <c r="C573" s="12" t="str">
        <f t="shared" si="115"/>
        <v/>
      </c>
      <c r="D573" s="13" t="str">
        <f t="shared" si="116"/>
        <v/>
      </c>
      <c r="E573" s="50" t="s">
        <v>1118</v>
      </c>
      <c r="F573" s="31" t="str">
        <f t="shared" si="117"/>
        <v/>
      </c>
      <c r="G573" s="30" t="s">
        <v>1119</v>
      </c>
      <c r="H573" s="31" t="str">
        <f t="shared" si="137"/>
        <v/>
      </c>
      <c r="I573" s="30" t="s">
        <v>1120</v>
      </c>
      <c r="J573" s="20" t="str">
        <f t="shared" si="118"/>
        <v/>
      </c>
      <c r="K573" s="51" t="str">
        <f t="shared" si="138"/>
        <v/>
      </c>
      <c r="L573" s="33" t="str">
        <f t="shared" si="119"/>
        <v/>
      </c>
      <c r="M573" s="38" t="str">
        <f t="shared" si="120"/>
        <v/>
      </c>
      <c r="N573" s="39" t="str">
        <f t="shared" si="121"/>
        <v/>
      </c>
      <c r="O573" s="33" t="str">
        <f t="shared" si="139"/>
        <v/>
      </c>
      <c r="P573" s="39" t="str">
        <f t="shared" si="122"/>
        <v/>
      </c>
      <c r="Q573" s="22" t="str">
        <f t="shared" si="123"/>
        <v/>
      </c>
      <c r="R573" s="51" t="str">
        <f t="shared" si="124"/>
        <v/>
      </c>
      <c r="S573" s="31" t="str">
        <f t="shared" si="125"/>
        <v/>
      </c>
      <c r="T573" s="30" t="str">
        <f t="shared" si="126"/>
        <v/>
      </c>
      <c r="U573" s="30" t="str">
        <f t="shared" si="127"/>
        <v/>
      </c>
      <c r="V573" s="31" t="str">
        <f t="shared" si="128"/>
        <v/>
      </c>
      <c r="W573" s="30" t="str">
        <f t="shared" si="129"/>
        <v/>
      </c>
      <c r="X573" s="20" t="str">
        <f t="shared" si="130"/>
        <v/>
      </c>
      <c r="Y573" s="51" t="str">
        <f t="shared" si="131"/>
        <v/>
      </c>
      <c r="Z573" s="22" t="str">
        <f t="shared" si="132"/>
        <v/>
      </c>
      <c r="AA573" s="22" t="str">
        <f t="shared" si="133"/>
        <v/>
      </c>
      <c r="AB573" s="22" t="str">
        <f t="shared" si="134"/>
        <v/>
      </c>
      <c r="AC573" s="22" t="str">
        <f t="shared" si="140"/>
        <v/>
      </c>
      <c r="AD573" s="22" t="str">
        <f t="shared" si="135"/>
        <v/>
      </c>
      <c r="AE573" s="22" t="str">
        <f t="shared" si="136"/>
        <v/>
      </c>
      <c r="AF573" s="51" t="str">
        <f t="shared" si="142"/>
        <v/>
      </c>
    </row>
    <row r="574" spans="1:32" ht="24" hidden="1">
      <c r="A574" s="12" t="str">
        <f t="shared" si="114"/>
        <v>/* 97 */   [ac("", "cp0","")],</v>
      </c>
      <c r="B574" s="12">
        <f t="shared" si="141"/>
        <v>97</v>
      </c>
      <c r="C574" s="12" t="str">
        <f t="shared" si="115"/>
        <v/>
      </c>
      <c r="D574" s="13" t="str">
        <f t="shared" si="116"/>
        <v/>
      </c>
      <c r="E574" s="50" t="s">
        <v>1118</v>
      </c>
      <c r="F574" s="24" t="str">
        <f t="shared" si="117"/>
        <v/>
      </c>
      <c r="G574" s="29" t="s">
        <v>1119</v>
      </c>
      <c r="H574" s="24" t="str">
        <f t="shared" si="137"/>
        <v/>
      </c>
      <c r="I574" s="29" t="s">
        <v>1120</v>
      </c>
      <c r="J574" s="17" t="str">
        <f t="shared" si="118"/>
        <v/>
      </c>
      <c r="K574" s="51" t="str">
        <f t="shared" si="138"/>
        <v/>
      </c>
      <c r="L574" s="32" t="str">
        <f t="shared" si="119"/>
        <v/>
      </c>
      <c r="M574" s="36" t="str">
        <f t="shared" si="120"/>
        <v/>
      </c>
      <c r="N574" s="37" t="str">
        <f t="shared" si="121"/>
        <v/>
      </c>
      <c r="O574" s="32" t="str">
        <f t="shared" si="139"/>
        <v/>
      </c>
      <c r="P574" s="37" t="str">
        <f t="shared" si="122"/>
        <v/>
      </c>
      <c r="Q574" s="21" t="str">
        <f t="shared" si="123"/>
        <v/>
      </c>
      <c r="R574" s="51" t="str">
        <f t="shared" si="124"/>
        <v/>
      </c>
      <c r="S574" s="24" t="str">
        <f t="shared" si="125"/>
        <v/>
      </c>
      <c r="T574" s="29" t="str">
        <f t="shared" si="126"/>
        <v/>
      </c>
      <c r="U574" s="29" t="str">
        <f t="shared" si="127"/>
        <v/>
      </c>
      <c r="V574" s="24" t="str">
        <f t="shared" si="128"/>
        <v/>
      </c>
      <c r="W574" s="29" t="str">
        <f t="shared" si="129"/>
        <v/>
      </c>
      <c r="X574" s="17" t="str">
        <f t="shared" si="130"/>
        <v/>
      </c>
      <c r="Y574" s="51" t="str">
        <f t="shared" si="131"/>
        <v/>
      </c>
      <c r="Z574" s="21" t="str">
        <f t="shared" si="132"/>
        <v/>
      </c>
      <c r="AA574" s="21" t="str">
        <f t="shared" si="133"/>
        <v/>
      </c>
      <c r="AB574" s="21" t="str">
        <f t="shared" si="134"/>
        <v/>
      </c>
      <c r="AC574" s="21" t="str">
        <f t="shared" si="140"/>
        <v/>
      </c>
      <c r="AD574" s="21" t="str">
        <f t="shared" si="135"/>
        <v/>
      </c>
      <c r="AE574" s="21" t="str">
        <f t="shared" si="136"/>
        <v/>
      </c>
      <c r="AF574" s="51" t="str">
        <f t="shared" si="142"/>
        <v/>
      </c>
    </row>
    <row r="575" spans="1:32" ht="24" hidden="1">
      <c r="A575" s="12" t="str">
        <f t="shared" si="114"/>
        <v>/* 98 */   [ac("", "cp0","")],</v>
      </c>
      <c r="B575" s="12">
        <f t="shared" si="141"/>
        <v>98</v>
      </c>
      <c r="C575" s="12" t="str">
        <f t="shared" si="115"/>
        <v/>
      </c>
      <c r="D575" s="13" t="str">
        <f t="shared" si="116"/>
        <v/>
      </c>
      <c r="E575" s="50" t="s">
        <v>1118</v>
      </c>
      <c r="F575" s="31" t="str">
        <f t="shared" si="117"/>
        <v/>
      </c>
      <c r="G575" s="30" t="s">
        <v>1119</v>
      </c>
      <c r="H575" s="31" t="str">
        <f t="shared" si="137"/>
        <v/>
      </c>
      <c r="I575" s="30" t="s">
        <v>1120</v>
      </c>
      <c r="J575" s="20" t="str">
        <f t="shared" si="118"/>
        <v/>
      </c>
      <c r="K575" s="51" t="str">
        <f t="shared" si="138"/>
        <v/>
      </c>
      <c r="L575" s="33" t="str">
        <f t="shared" si="119"/>
        <v/>
      </c>
      <c r="M575" s="38" t="str">
        <f t="shared" si="120"/>
        <v/>
      </c>
      <c r="N575" s="39" t="str">
        <f t="shared" si="121"/>
        <v/>
      </c>
      <c r="O575" s="33" t="str">
        <f t="shared" si="139"/>
        <v/>
      </c>
      <c r="P575" s="39" t="str">
        <f t="shared" si="122"/>
        <v/>
      </c>
      <c r="Q575" s="22" t="str">
        <f t="shared" si="123"/>
        <v/>
      </c>
      <c r="R575" s="51" t="str">
        <f t="shared" si="124"/>
        <v/>
      </c>
      <c r="S575" s="31" t="str">
        <f t="shared" si="125"/>
        <v/>
      </c>
      <c r="T575" s="30" t="str">
        <f t="shared" si="126"/>
        <v/>
      </c>
      <c r="U575" s="30" t="str">
        <f t="shared" si="127"/>
        <v/>
      </c>
      <c r="V575" s="31" t="str">
        <f t="shared" si="128"/>
        <v/>
      </c>
      <c r="W575" s="30" t="str">
        <f t="shared" si="129"/>
        <v/>
      </c>
      <c r="X575" s="20" t="str">
        <f t="shared" si="130"/>
        <v/>
      </c>
      <c r="Y575" s="51" t="str">
        <f t="shared" si="131"/>
        <v/>
      </c>
      <c r="Z575" s="22" t="str">
        <f t="shared" si="132"/>
        <v/>
      </c>
      <c r="AA575" s="22" t="str">
        <f t="shared" si="133"/>
        <v/>
      </c>
      <c r="AB575" s="22" t="str">
        <f t="shared" si="134"/>
        <v/>
      </c>
      <c r="AC575" s="22" t="str">
        <f t="shared" si="140"/>
        <v/>
      </c>
      <c r="AD575" s="22" t="str">
        <f t="shared" si="135"/>
        <v/>
      </c>
      <c r="AE575" s="22" t="str">
        <f t="shared" si="136"/>
        <v/>
      </c>
      <c r="AF575" s="51" t="str">
        <f t="shared" si="142"/>
        <v/>
      </c>
    </row>
    <row r="576" spans="1:32" ht="24" hidden="1">
      <c r="A576" s="12" t="str">
        <f t="shared" si="114"/>
        <v>/* 99 */   [ac("", "cp0","")],</v>
      </c>
      <c r="B576" s="12">
        <f t="shared" si="141"/>
        <v>99</v>
      </c>
      <c r="C576" s="12" t="str">
        <f t="shared" si="115"/>
        <v/>
      </c>
      <c r="D576" s="13" t="str">
        <f t="shared" si="116"/>
        <v/>
      </c>
      <c r="E576" s="50" t="s">
        <v>1118</v>
      </c>
      <c r="F576" s="24" t="str">
        <f t="shared" si="117"/>
        <v/>
      </c>
      <c r="G576" s="29" t="s">
        <v>1119</v>
      </c>
      <c r="H576" s="24" t="str">
        <f t="shared" si="137"/>
        <v/>
      </c>
      <c r="I576" s="29" t="s">
        <v>1120</v>
      </c>
      <c r="J576" s="17" t="str">
        <f t="shared" si="118"/>
        <v/>
      </c>
      <c r="K576" s="51" t="str">
        <f t="shared" si="138"/>
        <v/>
      </c>
      <c r="L576" s="32" t="str">
        <f t="shared" si="119"/>
        <v/>
      </c>
      <c r="M576" s="36" t="str">
        <f t="shared" si="120"/>
        <v/>
      </c>
      <c r="N576" s="37" t="str">
        <f t="shared" si="121"/>
        <v/>
      </c>
      <c r="O576" s="32" t="str">
        <f t="shared" si="139"/>
        <v/>
      </c>
      <c r="P576" s="37" t="str">
        <f t="shared" si="122"/>
        <v/>
      </c>
      <c r="Q576" s="21" t="str">
        <f t="shared" si="123"/>
        <v/>
      </c>
      <c r="R576" s="51" t="str">
        <f t="shared" si="124"/>
        <v/>
      </c>
      <c r="S576" s="24" t="str">
        <f t="shared" si="125"/>
        <v/>
      </c>
      <c r="T576" s="29" t="str">
        <f t="shared" si="126"/>
        <v/>
      </c>
      <c r="U576" s="29" t="str">
        <f t="shared" si="127"/>
        <v/>
      </c>
      <c r="V576" s="24" t="str">
        <f t="shared" si="128"/>
        <v/>
      </c>
      <c r="W576" s="29" t="str">
        <f t="shared" si="129"/>
        <v/>
      </c>
      <c r="X576" s="17" t="str">
        <f t="shared" si="130"/>
        <v/>
      </c>
      <c r="Y576" s="51" t="str">
        <f t="shared" si="131"/>
        <v/>
      </c>
      <c r="Z576" s="21" t="str">
        <f t="shared" si="132"/>
        <v/>
      </c>
      <c r="AA576" s="21" t="str">
        <f t="shared" si="133"/>
        <v/>
      </c>
      <c r="AB576" s="21" t="str">
        <f t="shared" si="134"/>
        <v/>
      </c>
      <c r="AC576" s="21" t="str">
        <f t="shared" si="140"/>
        <v/>
      </c>
      <c r="AD576" s="21" t="str">
        <f t="shared" si="135"/>
        <v/>
      </c>
      <c r="AE576" s="21" t="str">
        <f t="shared" si="136"/>
        <v/>
      </c>
      <c r="AF576" s="51" t="str">
        <f t="shared" si="142"/>
        <v/>
      </c>
    </row>
    <row r="577" spans="1:32" ht="24" hidden="1">
      <c r="A577" s="12" t="str">
        <f t="shared" si="114"/>
        <v>/* 100 */   [ac("", "cp0","")],</v>
      </c>
      <c r="B577" s="12">
        <f t="shared" si="141"/>
        <v>100</v>
      </c>
      <c r="C577" s="12" t="str">
        <f t="shared" si="115"/>
        <v/>
      </c>
      <c r="D577" s="13" t="str">
        <f t="shared" si="116"/>
        <v/>
      </c>
      <c r="E577" s="50" t="s">
        <v>1118</v>
      </c>
      <c r="F577" s="31" t="str">
        <f t="shared" si="117"/>
        <v/>
      </c>
      <c r="G577" s="30" t="s">
        <v>1119</v>
      </c>
      <c r="H577" s="31" t="str">
        <f t="shared" si="137"/>
        <v/>
      </c>
      <c r="I577" s="30" t="s">
        <v>1120</v>
      </c>
      <c r="J577" s="20" t="str">
        <f t="shared" si="118"/>
        <v/>
      </c>
      <c r="K577" s="51" t="str">
        <f t="shared" si="138"/>
        <v/>
      </c>
      <c r="L577" s="33" t="str">
        <f t="shared" si="119"/>
        <v/>
      </c>
      <c r="M577" s="38" t="str">
        <f t="shared" si="120"/>
        <v/>
      </c>
      <c r="N577" s="39" t="str">
        <f t="shared" si="121"/>
        <v/>
      </c>
      <c r="O577" s="33" t="str">
        <f t="shared" si="139"/>
        <v/>
      </c>
      <c r="P577" s="39" t="str">
        <f t="shared" si="122"/>
        <v/>
      </c>
      <c r="Q577" s="22" t="str">
        <f t="shared" si="123"/>
        <v/>
      </c>
      <c r="R577" s="51" t="str">
        <f t="shared" si="124"/>
        <v/>
      </c>
      <c r="S577" s="31" t="str">
        <f t="shared" si="125"/>
        <v/>
      </c>
      <c r="T577" s="30" t="str">
        <f t="shared" si="126"/>
        <v/>
      </c>
      <c r="U577" s="30" t="str">
        <f t="shared" si="127"/>
        <v/>
      </c>
      <c r="V577" s="31" t="str">
        <f t="shared" si="128"/>
        <v/>
      </c>
      <c r="W577" s="30" t="str">
        <f t="shared" si="129"/>
        <v/>
      </c>
      <c r="X577" s="20" t="str">
        <f t="shared" si="130"/>
        <v/>
      </c>
      <c r="Y577" s="51" t="str">
        <f t="shared" si="131"/>
        <v/>
      </c>
      <c r="Z577" s="22" t="str">
        <f t="shared" si="132"/>
        <v/>
      </c>
      <c r="AA577" s="22" t="str">
        <f t="shared" si="133"/>
        <v/>
      </c>
      <c r="AB577" s="22" t="str">
        <f t="shared" si="134"/>
        <v/>
      </c>
      <c r="AC577" s="22" t="str">
        <f t="shared" si="140"/>
        <v/>
      </c>
      <c r="AD577" s="22" t="str">
        <f t="shared" si="135"/>
        <v/>
      </c>
      <c r="AE577" s="22" t="str">
        <f t="shared" si="136"/>
        <v/>
      </c>
      <c r="AF577" s="51" t="str">
        <f t="shared" si="142"/>
        <v/>
      </c>
    </row>
    <row r="578" spans="1:32" ht="24" hidden="1">
      <c r="A578" s="12" t="str">
        <f>_xlfn.CONCAT("/* ",B578, " */   ","[ac(""",""", ""","","cp0","""",","""")],")</f>
        <v>/* 101 */   [ac("", "cp0","")],</v>
      </c>
      <c r="B578" s="12">
        <f t="shared" si="141"/>
        <v>101</v>
      </c>
      <c r="C578" s="12" t="str">
        <f t="shared" si="115"/>
        <v/>
      </c>
      <c r="D578" s="13" t="str">
        <f t="shared" si="116"/>
        <v/>
      </c>
      <c r="E578" s="50" t="s">
        <v>1118</v>
      </c>
      <c r="F578" s="24" t="str">
        <f t="shared" si="117"/>
        <v/>
      </c>
      <c r="G578" s="29" t="s">
        <v>1119</v>
      </c>
      <c r="H578" s="24" t="str">
        <f t="shared" si="137"/>
        <v/>
      </c>
      <c r="I578" s="29" t="s">
        <v>1120</v>
      </c>
      <c r="J578" s="17" t="str">
        <f t="shared" si="118"/>
        <v/>
      </c>
      <c r="K578" s="51" t="str">
        <f t="shared" si="138"/>
        <v/>
      </c>
      <c r="L578" s="32" t="str">
        <f t="shared" si="119"/>
        <v/>
      </c>
      <c r="M578" s="36" t="str">
        <f t="shared" si="120"/>
        <v/>
      </c>
      <c r="N578" s="37" t="str">
        <f t="shared" si="121"/>
        <v/>
      </c>
      <c r="O578" s="32" t="str">
        <f t="shared" si="139"/>
        <v/>
      </c>
      <c r="P578" s="37" t="str">
        <f t="shared" si="122"/>
        <v/>
      </c>
      <c r="Q578" s="21" t="str">
        <f t="shared" si="123"/>
        <v/>
      </c>
      <c r="R578" s="51" t="str">
        <f t="shared" si="124"/>
        <v/>
      </c>
      <c r="S578" s="24" t="str">
        <f t="shared" si="125"/>
        <v/>
      </c>
      <c r="T578" s="29" t="str">
        <f t="shared" si="126"/>
        <v/>
      </c>
      <c r="U578" s="29" t="str">
        <f t="shared" si="127"/>
        <v/>
      </c>
      <c r="V578" s="24" t="str">
        <f t="shared" si="128"/>
        <v/>
      </c>
      <c r="W578" s="29" t="str">
        <f t="shared" si="129"/>
        <v/>
      </c>
      <c r="X578" s="17" t="str">
        <f t="shared" si="130"/>
        <v/>
      </c>
      <c r="Y578" s="51" t="str">
        <f t="shared" si="131"/>
        <v/>
      </c>
      <c r="Z578" s="21" t="str">
        <f t="shared" si="132"/>
        <v/>
      </c>
      <c r="AA578" s="21" t="str">
        <f t="shared" si="133"/>
        <v/>
      </c>
      <c r="AB578" s="21" t="str">
        <f t="shared" si="134"/>
        <v/>
      </c>
      <c r="AC578" s="21" t="str">
        <f t="shared" si="140"/>
        <v/>
      </c>
      <c r="AD578" s="21" t="str">
        <f t="shared" si="135"/>
        <v/>
      </c>
      <c r="AE578" s="21" t="str">
        <f t="shared" si="136"/>
        <v/>
      </c>
      <c r="AF578" s="51" t="str">
        <f t="shared" si="142"/>
        <v/>
      </c>
    </row>
    <row r="579" spans="1:32">
      <c r="A579" s="12"/>
      <c r="C579" s="96" t="s">
        <v>1475</v>
      </c>
      <c r="E579" s="12"/>
      <c r="F579" s="147"/>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c r="C580" s="43" t="s">
        <v>1422</v>
      </c>
      <c r="M580" s="16"/>
      <c r="N580" s="40"/>
    </row>
    <row r="581" spans="1:32">
      <c r="C581" s="43" t="s">
        <v>1445</v>
      </c>
    </row>
    <row r="582" spans="1:32">
      <c r="C582" s="43" t="s">
        <v>1432</v>
      </c>
    </row>
    <row r="583" spans="1:32">
      <c r="A583" s="12"/>
      <c r="C583" s="42" t="s">
        <v>1454</v>
      </c>
      <c r="AB583" s="12"/>
      <c r="AC583" s="12"/>
      <c r="AD583" s="12"/>
      <c r="AE583" s="12"/>
      <c r="AF583" s="15"/>
    </row>
    <row r="584" spans="1:32">
      <c r="C584" s="42" t="s">
        <v>1455</v>
      </c>
    </row>
    <row r="585" spans="1:32">
      <c r="C585" s="42" t="s">
        <v>1456</v>
      </c>
    </row>
    <row r="586" spans="1:32">
      <c r="C586" s="42" t="s">
        <v>1457</v>
      </c>
    </row>
    <row r="587" spans="1:32">
      <c r="C587" s="42" t="s">
        <v>1458</v>
      </c>
    </row>
    <row r="588" spans="1:32">
      <c r="C588" s="42" t="s">
        <v>1459</v>
      </c>
    </row>
    <row r="589" spans="1:32">
      <c r="C589" s="88" t="s">
        <v>1166</v>
      </c>
    </row>
    <row r="590" spans="1:32">
      <c r="A590" s="12"/>
      <c r="C590" s="88" t="s">
        <v>1165</v>
      </c>
      <c r="AB590" s="12"/>
      <c r="AC590" s="12"/>
      <c r="AD590" s="12"/>
      <c r="AE590" s="12"/>
      <c r="AF590" s="15"/>
    </row>
    <row r="591" spans="1:32">
      <c r="A591" s="12"/>
      <c r="C591" s="42" t="s">
        <v>1460</v>
      </c>
      <c r="AB591" s="12"/>
      <c r="AC591" s="12"/>
      <c r="AD591" s="12"/>
      <c r="AE591" s="12"/>
      <c r="AF591" s="15"/>
    </row>
    <row r="592" spans="1:32">
      <c r="A592" s="12"/>
      <c r="C592" s="42" t="s">
        <v>1461</v>
      </c>
      <c r="AB592" s="12"/>
      <c r="AC592" s="12"/>
      <c r="AD592" s="12"/>
      <c r="AE592" s="12"/>
      <c r="AF592" s="15"/>
    </row>
    <row r="593" spans="1:32">
      <c r="A593" s="12"/>
      <c r="C593" s="42" t="s">
        <v>1462</v>
      </c>
      <c r="AB593" s="12"/>
      <c r="AC593" s="12"/>
      <c r="AD593" s="12"/>
      <c r="AE593" s="12"/>
      <c r="AF593" s="15"/>
    </row>
    <row r="594" spans="1:32">
      <c r="A594" s="12"/>
      <c r="C594" s="42" t="s">
        <v>1463</v>
      </c>
      <c r="AB594" s="12"/>
      <c r="AC594" s="12"/>
      <c r="AD594" s="12"/>
      <c r="AE594" s="12"/>
      <c r="AF594" s="15"/>
    </row>
    <row r="595" spans="1:32">
      <c r="A595" s="12"/>
      <c r="C595" s="42" t="s">
        <v>1464</v>
      </c>
      <c r="AB595" s="12"/>
      <c r="AC595" s="12"/>
      <c r="AD595" s="12"/>
      <c r="AE595" s="12"/>
      <c r="AF595" s="15"/>
    </row>
    <row r="596" spans="1:32">
      <c r="A596" s="12"/>
      <c r="C596" s="42" t="s">
        <v>1446</v>
      </c>
      <c r="AB596" s="12"/>
      <c r="AC596" s="12"/>
      <c r="AD596" s="12"/>
      <c r="AE596" s="12"/>
      <c r="AF596" s="15"/>
    </row>
    <row r="597" spans="1:32">
      <c r="A597" s="12"/>
      <c r="C597" s="88" t="s">
        <v>1447</v>
      </c>
      <c r="AB597" s="12"/>
      <c r="AC597" s="12"/>
      <c r="AD597" s="12"/>
      <c r="AE597" s="12"/>
      <c r="AF597" s="15"/>
    </row>
    <row r="598" spans="1:32">
      <c r="A598" s="12"/>
      <c r="C598" s="43" t="s">
        <v>1422</v>
      </c>
      <c r="AB598" s="12"/>
      <c r="AC598" s="12"/>
      <c r="AD598" s="12"/>
      <c r="AE598" s="12"/>
      <c r="AF598" s="15"/>
    </row>
    <row r="599" spans="1:32">
      <c r="A599" s="12"/>
      <c r="C599" s="43" t="s">
        <v>1448</v>
      </c>
      <c r="AB599" s="12"/>
      <c r="AC599" s="12"/>
      <c r="AD599" s="12"/>
      <c r="AE599" s="12"/>
      <c r="AF599" s="15"/>
    </row>
    <row r="600" spans="1:32">
      <c r="A600" s="12"/>
      <c r="C600" s="43" t="s">
        <v>1432</v>
      </c>
      <c r="AB600" s="12"/>
      <c r="AC600" s="12"/>
      <c r="AD600" s="12"/>
      <c r="AE600" s="12"/>
      <c r="AF600" s="15"/>
    </row>
    <row r="601" spans="1:32">
      <c r="A601" s="12"/>
      <c r="C601" s="42" t="s">
        <v>1465</v>
      </c>
      <c r="AB601" s="12"/>
      <c r="AC601" s="12"/>
      <c r="AD601" s="12"/>
      <c r="AE601" s="12"/>
      <c r="AF601" s="15"/>
    </row>
    <row r="602" spans="1:32">
      <c r="A602" s="12"/>
      <c r="C602" s="43" t="s">
        <v>1421</v>
      </c>
      <c r="AB602" s="12"/>
      <c r="AC602" s="12"/>
      <c r="AD602" s="12"/>
      <c r="AE602" s="12"/>
      <c r="AF602" s="15"/>
    </row>
    <row r="603" spans="1:32">
      <c r="A603" s="12"/>
      <c r="C603" s="43" t="s">
        <v>1422</v>
      </c>
      <c r="AB603" s="12"/>
      <c r="AC603" s="12"/>
      <c r="AD603" s="12"/>
      <c r="AE603" s="12"/>
      <c r="AF603" s="15"/>
    </row>
    <row r="604" spans="1:32">
      <c r="A604" s="12"/>
      <c r="C604" s="43" t="s">
        <v>1449</v>
      </c>
      <c r="AB604" s="12"/>
      <c r="AC604" s="12"/>
      <c r="AD604" s="12"/>
      <c r="AE604" s="12"/>
      <c r="AF604" s="15"/>
    </row>
    <row r="605" spans="1:32">
      <c r="A605" s="12"/>
      <c r="C605" s="43" t="s">
        <v>1432</v>
      </c>
      <c r="AB605" s="12"/>
      <c r="AC605" s="12"/>
      <c r="AD605" s="12"/>
      <c r="AE605" s="12"/>
      <c r="AF605" s="15"/>
    </row>
    <row r="606" spans="1:32">
      <c r="A606" s="12"/>
      <c r="C606" s="42" t="s">
        <v>1466</v>
      </c>
      <c r="AB606" s="12"/>
      <c r="AC606" s="12"/>
      <c r="AD606" s="12"/>
      <c r="AE606" s="12"/>
      <c r="AF606" s="15"/>
    </row>
    <row r="607" spans="1:32">
      <c r="A607" s="12"/>
      <c r="C607" s="42" t="s">
        <v>1467</v>
      </c>
      <c r="AB607" s="12"/>
      <c r="AC607" s="12"/>
      <c r="AD607" s="12"/>
      <c r="AE607" s="12"/>
      <c r="AF607" s="15"/>
    </row>
    <row r="608" spans="1:32">
      <c r="A608" s="12"/>
      <c r="C608" s="42" t="s">
        <v>1468</v>
      </c>
      <c r="AB608" s="12"/>
      <c r="AC608" s="12"/>
      <c r="AD608" s="12"/>
      <c r="AE608" s="12"/>
      <c r="AF608" s="15"/>
    </row>
    <row r="609" spans="1:32">
      <c r="A609" s="12"/>
      <c r="C609" s="42" t="s">
        <v>1469</v>
      </c>
      <c r="AB609" s="12"/>
      <c r="AC609" s="12"/>
      <c r="AD609" s="12"/>
      <c r="AE609" s="12"/>
      <c r="AF609" s="15"/>
    </row>
    <row r="610" spans="1:32">
      <c r="A610" s="12"/>
      <c r="C610" s="88" t="s">
        <v>1175</v>
      </c>
      <c r="AB610" s="12"/>
      <c r="AC610" s="12"/>
      <c r="AD610" s="12"/>
      <c r="AE610" s="12"/>
      <c r="AF610" s="15"/>
    </row>
    <row r="611" spans="1:32">
      <c r="A611" s="12"/>
      <c r="C611" s="88" t="s">
        <v>1450</v>
      </c>
      <c r="AB611" s="12"/>
      <c r="AC611" s="12"/>
      <c r="AD611" s="12"/>
      <c r="AE611" s="12"/>
      <c r="AF611" s="15"/>
    </row>
    <row r="612" spans="1:32">
      <c r="A612" s="12"/>
      <c r="C612" s="88"/>
      <c r="AB612" s="12"/>
      <c r="AC612" s="12"/>
      <c r="AD612" s="12"/>
      <c r="AE612" s="12"/>
      <c r="AF612" s="15"/>
    </row>
    <row r="613" spans="1:32" ht="90.5">
      <c r="A613" s="12"/>
      <c r="C613" s="144" t="s">
        <v>1985</v>
      </c>
      <c r="AB613" s="12"/>
      <c r="AC613" s="12"/>
      <c r="AD613" s="12"/>
      <c r="AE613" s="12"/>
      <c r="AF613" s="15"/>
    </row>
    <row r="614" spans="1:32" ht="41">
      <c r="A614" s="148">
        <v>34</v>
      </c>
      <c r="C614" s="139" t="s">
        <v>1962</v>
      </c>
    </row>
    <row r="615" spans="1:32">
      <c r="A615" t="str">
        <f>I1</f>
        <v>CANTO DE MOISÉS</v>
      </c>
      <c r="C615" s="139" t="s">
        <v>1963</v>
      </c>
    </row>
    <row r="616" spans="1:32">
      <c r="C616" s="139" t="s">
        <v>1964</v>
      </c>
    </row>
    <row r="617" spans="1:32">
      <c r="C617" s="42" t="s">
        <v>1996</v>
      </c>
    </row>
    <row r="618" spans="1:32">
      <c r="C618" s="42" t="s">
        <v>1997</v>
      </c>
    </row>
    <row r="619" spans="1:32">
      <c r="C619" s="42" t="s">
        <v>1995</v>
      </c>
    </row>
    <row r="620" spans="1:32">
      <c r="C620" s="42" t="s">
        <v>1998</v>
      </c>
    </row>
    <row r="621" spans="1:32">
      <c r="C621" s="42" t="s">
        <v>1999</v>
      </c>
    </row>
    <row r="622" spans="1:32">
      <c r="C622" s="42" t="s">
        <v>2000</v>
      </c>
    </row>
    <row r="623" spans="1:32">
      <c r="C623" s="42" t="s">
        <v>2001</v>
      </c>
    </row>
    <row r="624" spans="1:32">
      <c r="C624" s="140" t="str">
        <f>_xlfn.CONCAT("    &lt;link type=text/css rel=stylesheet href=","""","/cantos/src/css/cssc/",D153,".css",""""," &gt;")</f>
        <v xml:space="preserve">    &lt;link type=text/css rel=stylesheet href="/cantos/src/css/cssc/cantodemoises.css" &gt;</v>
      </c>
    </row>
    <row r="625" spans="3:3">
      <c r="C625" s="43" t="s">
        <v>1965</v>
      </c>
    </row>
    <row r="626" spans="3:3">
      <c r="C626" s="42" t="s">
        <v>2002</v>
      </c>
    </row>
    <row r="627" spans="3:3">
      <c r="C627" s="139" t="s">
        <v>1966</v>
      </c>
    </row>
    <row r="628" spans="3:3">
      <c r="C628" s="139" t="s">
        <v>1967</v>
      </c>
    </row>
    <row r="629" spans="3:3">
      <c r="C629" s="43" t="s">
        <v>1968</v>
      </c>
    </row>
    <row r="630" spans="3:3">
      <c r="C630" s="42" t="s">
        <v>2003</v>
      </c>
    </row>
    <row r="631" spans="3:3">
      <c r="C631" s="42" t="s">
        <v>2004</v>
      </c>
    </row>
    <row r="632" spans="3:3">
      <c r="C632" s="42" t="s">
        <v>2005</v>
      </c>
    </row>
    <row r="633" spans="3:3">
      <c r="C633" s="42" t="s">
        <v>2006</v>
      </c>
    </row>
    <row r="634" spans="3:3">
      <c r="C634" s="84" t="str">
        <f>_xlfn.CONCAT("                            &lt;source src=","""","/audio/",D153,".mp3"""," type=","""","audio/mpeg""","&gt;")</f>
        <v xml:space="preserve">                            &lt;source src="/audio/cantodemoises.mp3" type="audio/mpeg"&gt;</v>
      </c>
    </row>
    <row r="635" spans="3:3">
      <c r="C635" s="42" t="s">
        <v>2007</v>
      </c>
    </row>
    <row r="636" spans="3:3">
      <c r="C636" s="42" t="s">
        <v>2100</v>
      </c>
    </row>
    <row r="637" spans="3:3">
      <c r="C637" s="42" t="s">
        <v>2008</v>
      </c>
    </row>
    <row r="638" spans="3:3">
      <c r="C638" s="42" t="s">
        <v>2009</v>
      </c>
    </row>
    <row r="639" spans="3:3">
      <c r="C639" s="42" t="s">
        <v>2010</v>
      </c>
    </row>
    <row r="640" spans="3:3">
      <c r="C640" s="42" t="s">
        <v>2011</v>
      </c>
    </row>
    <row r="641" spans="1:8">
      <c r="C641" s="42" t="s">
        <v>2012</v>
      </c>
    </row>
    <row r="642" spans="1:8">
      <c r="C642" s="42" t="s">
        <v>2013</v>
      </c>
    </row>
    <row r="643" spans="1:8">
      <c r="C643" s="42" t="s">
        <v>2014</v>
      </c>
    </row>
    <row r="644" spans="1:8" ht="31">
      <c r="A644" s="146"/>
      <c r="C644" s="42" t="s">
        <v>2015</v>
      </c>
    </row>
    <row r="645" spans="1:8">
      <c r="C645" s="42" t="s">
        <v>2101</v>
      </c>
    </row>
    <row r="646" spans="1:8">
      <c r="C646" s="42" t="s">
        <v>2016</v>
      </c>
    </row>
    <row r="647" spans="1:8">
      <c r="C647" s="42" t="s">
        <v>2102</v>
      </c>
    </row>
    <row r="648" spans="1:8">
      <c r="C648" s="42" t="s">
        <v>2103</v>
      </c>
    </row>
    <row r="649" spans="1:8">
      <c r="C649" s="42" t="s">
        <v>2017</v>
      </c>
    </row>
    <row r="650" spans="1:8">
      <c r="C650" s="152" t="str">
        <f>_xlfn.CONCAT("                  &lt;span class=","""mso dbcej1""","&gt;&lt;ojo class=","""ojo""","&gt;visibility&lt;/ojo&gt;&lt;span class=""","dbcej2""","&gt; ",S1,"&lt;","/span&gt;","&lt;","/span&gt;")</f>
        <v xml:space="preserve">                  &lt;span class="mso dbcej1"&gt;&lt;ojo class="ojo"&gt;visibility&lt;/ojo&gt;&lt;span class="dbcej2"&gt; &lt;/span&gt;&lt;/span&gt;</v>
      </c>
      <c r="D650" s="153"/>
      <c r="E650" s="154"/>
      <c r="F650" s="155"/>
      <c r="G650" s="155"/>
      <c r="H650" s="155"/>
    </row>
    <row r="651" spans="1:8">
      <c r="C651" s="42" t="s">
        <v>2018</v>
      </c>
    </row>
    <row r="652" spans="1:8">
      <c r="C652" s="42" t="s">
        <v>2019</v>
      </c>
    </row>
    <row r="653" spans="1:8">
      <c r="C653" s="42" t="s">
        <v>2104</v>
      </c>
    </row>
    <row r="654" spans="1:8">
      <c r="C654" s="42" t="s">
        <v>2105</v>
      </c>
    </row>
    <row r="655" spans="1:8">
      <c r="C655" s="42" t="s">
        <v>2020</v>
      </c>
    </row>
    <row r="656" spans="1:8">
      <c r="C656" s="42" t="s">
        <v>2021</v>
      </c>
    </row>
    <row r="657" spans="3:10">
      <c r="C657" s="42" t="s">
        <v>2022</v>
      </c>
    </row>
    <row r="658" spans="3:10">
      <c r="C658" s="42" t="s">
        <v>2023</v>
      </c>
    </row>
    <row r="659" spans="3:10">
      <c r="C659" s="42" t="s">
        <v>2024</v>
      </c>
    </row>
    <row r="660" spans="3:10">
      <c r="C660" s="42" t="s">
        <v>2025</v>
      </c>
    </row>
    <row r="661" spans="3:10">
      <c r="C661" s="42" t="s">
        <v>2026</v>
      </c>
    </row>
    <row r="662" spans="3:10">
      <c r="C662" s="42" t="s">
        <v>2027</v>
      </c>
    </row>
    <row r="663" spans="3:10">
      <c r="C663" s="42" t="s">
        <v>2028</v>
      </c>
    </row>
    <row r="664" spans="3:10">
      <c r="C664" s="42" t="s">
        <v>2029</v>
      </c>
    </row>
    <row r="665" spans="3:10">
      <c r="C665" s="42" t="s">
        <v>2030</v>
      </c>
    </row>
    <row r="666" spans="3:10">
      <c r="C666" s="43" t="s">
        <v>1969</v>
      </c>
    </row>
    <row r="667" spans="3:10">
      <c r="C667" s="43" t="s">
        <v>2155</v>
      </c>
    </row>
    <row r="668" spans="3:10">
      <c r="C668" s="43" t="s">
        <v>1970</v>
      </c>
    </row>
    <row r="669" spans="3:10">
      <c r="C669" s="43" t="str">
        <f>_xlfn.CONCAT("&lt;!--║--&gt;   &lt;th class=""",D158,""" id=","""catg""","&gt;&lt;/th&gt;                                   &lt;!--║--&gt;")</f>
        <v>&lt;!--║--&gt;   &lt;th class="precat" id="catg"&gt;&lt;/th&gt;                                   &lt;!--║--&gt;</v>
      </c>
    </row>
    <row r="670" spans="3:10">
      <c r="C670" s="43" t="s">
        <v>1971</v>
      </c>
    </row>
    <row r="671" spans="3:10">
      <c r="C671" s="42" t="s">
        <v>2031</v>
      </c>
    </row>
    <row r="672" spans="3:10">
      <c r="C672" s="152" t="str">
        <f>_xlfn.CONCAT("            &lt;th&gt;     &lt;select class=","""dbMiTraste"""," data-default=""",R1,"""&gt;&lt;/select&gt; &lt;!-- Grado ° --&gt;&lt;/th&gt;")</f>
        <v xml:space="preserve">            &lt;th&gt;     &lt;select class="dbMiTraste" data-default=""&gt;&lt;/select&gt; &lt;!-- Grado ° --&gt;&lt;/th&gt;</v>
      </c>
      <c r="D672" s="152"/>
      <c r="E672" s="152"/>
      <c r="F672" s="152"/>
      <c r="G672" s="152"/>
      <c r="H672" s="152"/>
      <c r="J672" s="14"/>
    </row>
    <row r="673" spans="1:33">
      <c r="C673" s="42" t="s">
        <v>2106</v>
      </c>
    </row>
    <row r="674" spans="1:33">
      <c r="C674" s="42" t="s">
        <v>2107</v>
      </c>
    </row>
    <row r="675" spans="1:33">
      <c r="C675" s="42" t="s">
        <v>2175</v>
      </c>
    </row>
    <row r="676" spans="1:33">
      <c r="C676" s="42" t="s">
        <v>2032</v>
      </c>
    </row>
    <row r="677" spans="1:33">
      <c r="C677" s="42" t="s">
        <v>2210</v>
      </c>
    </row>
    <row r="678" spans="1:33" s="12" customFormat="1">
      <c r="A678"/>
      <c r="C678" s="42" t="s">
        <v>2033</v>
      </c>
      <c r="E678"/>
      <c r="F678" s="14"/>
      <c r="G678" s="14"/>
      <c r="H678" s="14"/>
      <c r="I678" s="14"/>
      <c r="J678" s="18"/>
      <c r="K678" s="14"/>
      <c r="L678" s="14"/>
      <c r="M678"/>
      <c r="N678" s="28"/>
      <c r="O678" s="14"/>
      <c r="P678" s="35"/>
      <c r="Q678" s="18"/>
      <c r="R678" s="28"/>
      <c r="S678"/>
      <c r="T678"/>
      <c r="U678"/>
      <c r="V678"/>
      <c r="W678"/>
      <c r="X678"/>
      <c r="Y678" s="14"/>
      <c r="Z678"/>
      <c r="AA678"/>
      <c r="AB678"/>
      <c r="AC678"/>
      <c r="AD678"/>
      <c r="AE678"/>
      <c r="AF678" s="14"/>
      <c r="AG678"/>
    </row>
    <row r="679" spans="1:33" s="12" customFormat="1">
      <c r="A679"/>
      <c r="C679" s="42" t="s">
        <v>2034</v>
      </c>
      <c r="E679"/>
      <c r="F679" s="14"/>
      <c r="G679" s="14"/>
      <c r="H679" s="14"/>
      <c r="I679" s="14"/>
      <c r="J679" s="18"/>
      <c r="K679" s="14"/>
      <c r="L679" s="14"/>
      <c r="M679"/>
      <c r="N679" s="28"/>
      <c r="O679" s="14"/>
      <c r="P679" s="35"/>
      <c r="Q679" s="18"/>
      <c r="R679" s="28"/>
      <c r="S679"/>
      <c r="T679"/>
      <c r="U679"/>
      <c r="V679"/>
      <c r="W679"/>
      <c r="X679"/>
      <c r="Y679" s="14"/>
      <c r="Z679"/>
      <c r="AA679"/>
      <c r="AB679"/>
      <c r="AC679"/>
      <c r="AD679"/>
      <c r="AE679"/>
      <c r="AF679" s="14"/>
      <c r="AG679"/>
    </row>
    <row r="680" spans="1:33" s="12" customFormat="1">
      <c r="A680"/>
      <c r="C680" s="43" t="s">
        <v>1969</v>
      </c>
      <c r="E680"/>
      <c r="F680" s="14"/>
      <c r="G680" s="14"/>
      <c r="H680" s="14"/>
      <c r="I680" s="14"/>
      <c r="J680" s="18"/>
      <c r="K680" s="14"/>
      <c r="L680" s="14"/>
      <c r="M680"/>
      <c r="N680" s="28"/>
      <c r="O680" s="14"/>
      <c r="P680" s="35"/>
      <c r="Q680" s="18"/>
      <c r="R680" s="28"/>
      <c r="S680"/>
      <c r="T680"/>
      <c r="U680"/>
      <c r="V680"/>
      <c r="W680"/>
      <c r="X680"/>
      <c r="Y680" s="14"/>
      <c r="Z680"/>
      <c r="AA680"/>
      <c r="AB680"/>
      <c r="AC680"/>
      <c r="AD680"/>
      <c r="AE680"/>
      <c r="AF680" s="14"/>
      <c r="AG680"/>
    </row>
    <row r="681" spans="1:33" s="12" customFormat="1">
      <c r="A681"/>
      <c r="C681" s="43" t="s">
        <v>1988</v>
      </c>
      <c r="E681"/>
      <c r="F681" s="14"/>
      <c r="G681" s="14"/>
      <c r="H681" s="14"/>
      <c r="I681" s="14"/>
      <c r="J681" s="18"/>
      <c r="K681" s="14"/>
      <c r="L681" s="14"/>
      <c r="M681"/>
      <c r="N681" s="28"/>
      <c r="O681" s="14"/>
      <c r="P681" s="35"/>
      <c r="Q681" s="18"/>
      <c r="R681" s="28"/>
      <c r="S681"/>
      <c r="T681"/>
      <c r="U681"/>
      <c r="V681"/>
      <c r="W681"/>
      <c r="X681"/>
      <c r="Y681" s="14"/>
      <c r="Z681"/>
      <c r="AA681"/>
      <c r="AB681"/>
      <c r="AC681"/>
      <c r="AD681"/>
      <c r="AE681"/>
      <c r="AF681" s="14"/>
      <c r="AG681"/>
    </row>
    <row r="682" spans="1:33" s="12" customFormat="1">
      <c r="A682"/>
      <c r="C682" s="43" t="s">
        <v>1970</v>
      </c>
      <c r="E682"/>
      <c r="F682" s="14"/>
      <c r="G682" s="14"/>
      <c r="H682" s="14"/>
      <c r="I682" s="14"/>
      <c r="J682" s="18"/>
      <c r="K682" s="14"/>
      <c r="L682" s="14"/>
      <c r="M682"/>
      <c r="N682" s="28"/>
      <c r="O682" s="14"/>
      <c r="P682" s="35"/>
      <c r="Q682" s="18"/>
      <c r="R682" s="28"/>
      <c r="S682"/>
      <c r="T682"/>
      <c r="U682"/>
      <c r="V682"/>
      <c r="W682"/>
      <c r="X682"/>
      <c r="Y682" s="14"/>
      <c r="Z682"/>
      <c r="AA682"/>
      <c r="AB682"/>
      <c r="AC682"/>
      <c r="AD682"/>
      <c r="AE682"/>
      <c r="AF682" s="14"/>
      <c r="AG682"/>
    </row>
    <row r="683" spans="1:33" s="12" customFormat="1">
      <c r="A683"/>
      <c r="C683" s="43" t="s">
        <v>2035</v>
      </c>
      <c r="E683"/>
      <c r="F683" s="14"/>
      <c r="G683" s="14"/>
      <c r="H683" s="14"/>
      <c r="I683" s="14"/>
      <c r="J683" s="18"/>
      <c r="K683" s="14"/>
      <c r="L683" s="14"/>
      <c r="M683"/>
      <c r="N683" s="28"/>
      <c r="O683" s="14"/>
      <c r="P683" s="35"/>
      <c r="Q683" s="18"/>
      <c r="R683" s="28"/>
      <c r="S683"/>
      <c r="T683"/>
      <c r="U683"/>
      <c r="V683"/>
      <c r="W683"/>
      <c r="X683"/>
      <c r="Y683" s="14"/>
      <c r="Z683"/>
      <c r="AA683"/>
      <c r="AB683"/>
      <c r="AC683"/>
      <c r="AD683"/>
      <c r="AE683"/>
      <c r="AF683" s="14"/>
      <c r="AG683"/>
    </row>
    <row r="684" spans="1:33" s="12" customFormat="1">
      <c r="A684"/>
      <c r="C684" s="43" t="s">
        <v>1971</v>
      </c>
      <c r="E684"/>
      <c r="F684" s="14"/>
      <c r="G684" s="14"/>
      <c r="H684" s="14"/>
      <c r="I684" s="14"/>
      <c r="J684" s="18"/>
      <c r="K684" s="14"/>
      <c r="L684" s="14"/>
      <c r="M684"/>
      <c r="N684" s="28"/>
      <c r="O684" s="14"/>
      <c r="P684" s="35"/>
      <c r="Q684" s="18"/>
      <c r="R684" s="28"/>
      <c r="S684"/>
      <c r="T684"/>
      <c r="U684"/>
      <c r="V684"/>
      <c r="W684"/>
      <c r="X684"/>
      <c r="Y684" s="14"/>
      <c r="Z684"/>
      <c r="AA684"/>
      <c r="AB684"/>
      <c r="AC684"/>
      <c r="AD684"/>
      <c r="AE684"/>
      <c r="AF684" s="14"/>
      <c r="AG684"/>
    </row>
    <row r="685" spans="1:33" s="12" customFormat="1">
      <c r="A685"/>
      <c r="C685" s="43" t="s">
        <v>1969</v>
      </c>
      <c r="E685"/>
      <c r="F685" s="14"/>
      <c r="G685" s="14"/>
      <c r="H685" s="14"/>
      <c r="I685" s="14"/>
      <c r="J685" s="18"/>
      <c r="K685" s="14"/>
      <c r="L685" s="14"/>
      <c r="M685"/>
      <c r="N685" s="28"/>
      <c r="O685" s="14"/>
      <c r="P685" s="35"/>
      <c r="Q685" s="18"/>
      <c r="R685" s="28"/>
      <c r="S685"/>
      <c r="T685"/>
      <c r="U685"/>
      <c r="V685"/>
      <c r="W685"/>
      <c r="X685"/>
      <c r="Y685" s="14"/>
      <c r="Z685"/>
      <c r="AA685"/>
      <c r="AB685"/>
      <c r="AC685"/>
      <c r="AD685"/>
      <c r="AE685"/>
      <c r="AF685" s="14"/>
      <c r="AG685"/>
    </row>
    <row r="686" spans="1:33" s="12" customFormat="1">
      <c r="A686"/>
      <c r="C686" s="43" t="s">
        <v>1989</v>
      </c>
      <c r="E686"/>
      <c r="F686" s="14"/>
      <c r="G686" s="14"/>
      <c r="H686" s="14"/>
      <c r="I686" s="14"/>
      <c r="J686" s="18"/>
      <c r="K686" s="14"/>
      <c r="L686" s="14"/>
      <c r="M686"/>
      <c r="N686" s="28"/>
      <c r="O686" s="14"/>
      <c r="P686" s="35"/>
      <c r="Q686" s="18"/>
      <c r="R686" s="28"/>
      <c r="S686"/>
      <c r="T686"/>
      <c r="U686"/>
      <c r="V686"/>
      <c r="W686"/>
      <c r="X686"/>
      <c r="Y686" s="14"/>
      <c r="Z686"/>
      <c r="AA686"/>
      <c r="AB686"/>
      <c r="AC686"/>
      <c r="AD686"/>
      <c r="AE686"/>
      <c r="AF686" s="14"/>
      <c r="AG686"/>
    </row>
    <row r="687" spans="1:33" s="12" customFormat="1">
      <c r="A687"/>
      <c r="C687" s="43" t="s">
        <v>1970</v>
      </c>
      <c r="E687"/>
      <c r="F687" s="14"/>
      <c r="G687" s="14"/>
      <c r="H687" s="14"/>
      <c r="I687" s="14"/>
      <c r="J687" s="18"/>
      <c r="K687" s="14"/>
      <c r="L687" s="14"/>
      <c r="M687"/>
      <c r="N687" s="28"/>
      <c r="O687" s="14"/>
      <c r="P687" s="35"/>
      <c r="Q687" s="18"/>
      <c r="R687" s="28"/>
      <c r="S687"/>
      <c r="T687"/>
      <c r="U687"/>
      <c r="V687"/>
      <c r="W687"/>
      <c r="X687"/>
      <c r="Y687" s="14"/>
      <c r="Z687"/>
      <c r="AA687"/>
      <c r="AB687"/>
      <c r="AC687"/>
      <c r="AD687"/>
      <c r="AE687"/>
      <c r="AF687" s="14"/>
      <c r="AG687"/>
    </row>
    <row r="688" spans="1:33" s="12" customFormat="1">
      <c r="A688"/>
      <c r="C688" s="43" t="s">
        <v>2036</v>
      </c>
      <c r="E688"/>
      <c r="F688" s="14"/>
      <c r="G688" s="14"/>
      <c r="H688" s="14"/>
      <c r="I688" s="14"/>
      <c r="J688" s="18"/>
      <c r="K688" s="14"/>
      <c r="L688" s="14"/>
      <c r="M688"/>
      <c r="N688" s="28"/>
      <c r="O688" s="14"/>
      <c r="P688" s="35"/>
      <c r="Q688" s="18"/>
      <c r="R688" s="28"/>
      <c r="S688"/>
      <c r="T688"/>
      <c r="U688"/>
      <c r="V688"/>
      <c r="W688"/>
      <c r="X688"/>
      <c r="Y688" s="14"/>
      <c r="Z688"/>
      <c r="AA688"/>
      <c r="AB688"/>
      <c r="AC688"/>
      <c r="AD688"/>
      <c r="AE688"/>
      <c r="AF688" s="14"/>
      <c r="AG688"/>
    </row>
    <row r="689" spans="1:33" s="12" customFormat="1">
      <c r="A689"/>
      <c r="C689" s="43" t="s">
        <v>2037</v>
      </c>
      <c r="E689"/>
      <c r="F689" s="14"/>
      <c r="G689" s="14"/>
      <c r="H689" s="14"/>
      <c r="I689" s="14"/>
      <c r="J689" s="18"/>
      <c r="K689" s="14"/>
      <c r="L689" s="14"/>
      <c r="M689"/>
      <c r="N689" s="28"/>
      <c r="O689" s="14"/>
      <c r="P689" s="35"/>
      <c r="Q689" s="18"/>
      <c r="R689" s="28"/>
      <c r="S689"/>
      <c r="T689"/>
      <c r="U689"/>
      <c r="V689"/>
      <c r="W689"/>
      <c r="X689"/>
      <c r="Y689" s="14"/>
      <c r="Z689"/>
      <c r="AA689"/>
      <c r="AB689"/>
      <c r="AC689"/>
      <c r="AD689"/>
      <c r="AE689"/>
      <c r="AF689" s="14"/>
      <c r="AG689"/>
    </row>
    <row r="690" spans="1:33" s="12" customFormat="1">
      <c r="A690"/>
      <c r="C690" s="43" t="s">
        <v>1971</v>
      </c>
      <c r="E690"/>
      <c r="F690" s="14"/>
      <c r="G690" s="14"/>
      <c r="H690" s="14"/>
      <c r="I690" s="14"/>
      <c r="J690" s="18"/>
      <c r="K690" s="14"/>
      <c r="L690" s="14"/>
      <c r="M690"/>
      <c r="N690" s="28"/>
      <c r="O690" s="14"/>
      <c r="P690" s="35"/>
      <c r="Q690" s="18"/>
      <c r="R690" s="28"/>
      <c r="S690"/>
      <c r="T690"/>
      <c r="U690"/>
      <c r="V690"/>
      <c r="W690"/>
      <c r="X690"/>
      <c r="Y690" s="14"/>
      <c r="Z690"/>
      <c r="AA690"/>
      <c r="AB690"/>
      <c r="AC690"/>
      <c r="AD690"/>
      <c r="AE690"/>
      <c r="AF690" s="14"/>
      <c r="AG690"/>
    </row>
    <row r="691" spans="1:33" s="12" customFormat="1">
      <c r="A691"/>
      <c r="C691" s="43" t="s">
        <v>1972</v>
      </c>
      <c r="E691"/>
      <c r="F691" s="14"/>
      <c r="G691" s="14"/>
      <c r="H691" s="14"/>
      <c r="I691" s="14"/>
      <c r="J691" s="18"/>
      <c r="K691" s="14"/>
      <c r="L691" s="14"/>
      <c r="M691"/>
      <c r="N691" s="28"/>
      <c r="O691" s="14"/>
      <c r="P691" s="35"/>
      <c r="Q691" s="18"/>
      <c r="R691" s="28"/>
      <c r="S691"/>
      <c r="T691"/>
      <c r="U691"/>
      <c r="V691"/>
      <c r="W691"/>
      <c r="X691"/>
      <c r="Y691" s="14"/>
      <c r="Z691"/>
      <c r="AA691"/>
      <c r="AB691"/>
      <c r="AC691"/>
      <c r="AD691"/>
      <c r="AE691"/>
      <c r="AF691" s="14"/>
      <c r="AG691"/>
    </row>
    <row r="692" spans="1:33" s="12" customFormat="1">
      <c r="A692"/>
      <c r="C692" s="42" t="s">
        <v>2038</v>
      </c>
      <c r="E692"/>
      <c r="F692" s="14"/>
      <c r="G692" s="14"/>
      <c r="H692" s="14"/>
      <c r="I692" s="14"/>
      <c r="J692" s="18"/>
      <c r="K692" s="14"/>
      <c r="L692" s="14"/>
      <c r="M692"/>
      <c r="N692" s="28"/>
      <c r="O692" s="14"/>
      <c r="P692" s="35"/>
      <c r="Q692" s="18"/>
      <c r="R692" s="28"/>
      <c r="S692"/>
      <c r="T692"/>
      <c r="U692"/>
      <c r="V692"/>
      <c r="W692"/>
      <c r="X692"/>
      <c r="Y692" s="14"/>
      <c r="Z692"/>
      <c r="AA692"/>
      <c r="AB692"/>
      <c r="AC692"/>
      <c r="AD692"/>
      <c r="AE692"/>
      <c r="AF692" s="14"/>
      <c r="AG692"/>
    </row>
    <row r="693" spans="1:33" s="12" customFormat="1">
      <c r="A693"/>
      <c r="C693" s="42" t="s">
        <v>2039</v>
      </c>
      <c r="E693"/>
      <c r="F693" s="14"/>
      <c r="G693" s="14"/>
      <c r="H693" s="14"/>
      <c r="I693" s="14"/>
      <c r="J693" s="18"/>
      <c r="K693" s="14"/>
      <c r="L693" s="14"/>
      <c r="M693"/>
      <c r="N693" s="28"/>
      <c r="O693" s="14"/>
      <c r="P693" s="35"/>
      <c r="Q693" s="18"/>
      <c r="R693" s="28"/>
      <c r="S693"/>
      <c r="T693"/>
      <c r="U693"/>
      <c r="V693"/>
      <c r="W693"/>
      <c r="X693"/>
      <c r="Y693" s="14"/>
      <c r="Z693"/>
      <c r="AA693"/>
      <c r="AB693"/>
      <c r="AC693"/>
      <c r="AD693"/>
      <c r="AE693"/>
      <c r="AF693" s="14"/>
      <c r="AG693"/>
    </row>
    <row r="694" spans="1:33" s="12" customFormat="1">
      <c r="A694"/>
      <c r="C694" s="42" t="s">
        <v>2040</v>
      </c>
      <c r="E694"/>
      <c r="F694" s="14"/>
      <c r="G694" s="14"/>
      <c r="H694" s="14"/>
      <c r="I694" s="14"/>
      <c r="J694" s="18"/>
      <c r="K694" s="14"/>
      <c r="L694" s="14"/>
      <c r="M694"/>
      <c r="N694" s="28"/>
      <c r="O694" s="14"/>
      <c r="P694" s="35"/>
      <c r="Q694" s="18"/>
      <c r="R694" s="28"/>
      <c r="S694"/>
      <c r="T694"/>
      <c r="U694"/>
      <c r="V694"/>
      <c r="W694"/>
      <c r="X694"/>
      <c r="Y694" s="14"/>
      <c r="Z694"/>
      <c r="AA694"/>
      <c r="AB694"/>
      <c r="AC694"/>
      <c r="AD694"/>
      <c r="AE694"/>
      <c r="AF694" s="14"/>
      <c r="AG694"/>
    </row>
    <row r="695" spans="1:33" s="12" customFormat="1">
      <c r="A695"/>
      <c r="C695" s="42" t="s">
        <v>2041</v>
      </c>
      <c r="E695"/>
      <c r="F695" s="14"/>
      <c r="G695" s="14"/>
      <c r="H695" s="14"/>
      <c r="I695" s="14"/>
      <c r="J695" s="18"/>
      <c r="K695" s="14"/>
      <c r="L695" s="14"/>
      <c r="M695"/>
      <c r="N695" s="28"/>
      <c r="O695" s="14"/>
      <c r="P695" s="35"/>
      <c r="Q695" s="18"/>
      <c r="R695" s="28"/>
      <c r="S695"/>
      <c r="T695"/>
      <c r="U695"/>
      <c r="V695"/>
      <c r="W695"/>
      <c r="X695"/>
      <c r="Y695" s="14"/>
      <c r="Z695"/>
      <c r="AA695"/>
      <c r="AB695"/>
      <c r="AC695"/>
      <c r="AD695"/>
      <c r="AE695"/>
      <c r="AF695" s="14"/>
      <c r="AG695"/>
    </row>
    <row r="696" spans="1:33" s="12" customFormat="1">
      <c r="A696"/>
      <c r="C696" s="42" t="s">
        <v>2042</v>
      </c>
      <c r="E696"/>
      <c r="F696" s="14"/>
      <c r="G696" s="14"/>
      <c r="H696" s="14"/>
      <c r="I696" s="14"/>
      <c r="J696" s="18"/>
      <c r="K696" s="14"/>
      <c r="L696" s="14"/>
      <c r="M696"/>
      <c r="N696" s="28"/>
      <c r="O696" s="14"/>
      <c r="P696" s="35"/>
      <c r="Q696" s="18"/>
      <c r="R696" s="28"/>
      <c r="S696"/>
      <c r="T696"/>
      <c r="U696"/>
      <c r="V696"/>
      <c r="W696"/>
      <c r="X696"/>
      <c r="Y696" s="14"/>
      <c r="Z696"/>
      <c r="AA696"/>
      <c r="AB696"/>
      <c r="AC696"/>
      <c r="AD696"/>
      <c r="AE696"/>
      <c r="AF696" s="14"/>
      <c r="AG696"/>
    </row>
    <row r="697" spans="1:33" s="12" customFormat="1">
      <c r="A697"/>
      <c r="C697" s="42" t="s">
        <v>2043</v>
      </c>
      <c r="E697"/>
      <c r="F697" s="14"/>
      <c r="G697" s="14"/>
      <c r="H697" s="14"/>
      <c r="I697" s="14"/>
      <c r="J697" s="18"/>
      <c r="K697" s="14"/>
      <c r="L697" s="14"/>
      <c r="M697"/>
      <c r="N697" s="28"/>
      <c r="O697" s="14"/>
      <c r="P697" s="35"/>
      <c r="Q697" s="18"/>
      <c r="R697" s="28"/>
      <c r="S697"/>
      <c r="T697"/>
      <c r="U697"/>
      <c r="V697"/>
      <c r="W697"/>
      <c r="X697"/>
      <c r="Y697" s="14"/>
      <c r="Z697"/>
      <c r="AA697"/>
      <c r="AB697"/>
      <c r="AC697"/>
      <c r="AD697"/>
      <c r="AE697"/>
      <c r="AF697" s="14"/>
      <c r="AG697"/>
    </row>
    <row r="698" spans="1:33" s="12" customFormat="1">
      <c r="A698"/>
      <c r="C698" s="42" t="s">
        <v>2044</v>
      </c>
      <c r="E698"/>
      <c r="F698" s="14"/>
      <c r="G698" s="14"/>
      <c r="H698" s="14"/>
      <c r="I698" s="14"/>
      <c r="J698" s="18"/>
      <c r="K698" s="14"/>
      <c r="L698" s="14"/>
      <c r="M698"/>
      <c r="N698" s="28"/>
      <c r="O698" s="14"/>
      <c r="P698" s="35"/>
      <c r="Q698" s="18"/>
      <c r="R698" s="28"/>
      <c r="S698"/>
      <c r="T698"/>
      <c r="U698"/>
      <c r="V698"/>
      <c r="W698"/>
      <c r="X698"/>
      <c r="Y698" s="14"/>
      <c r="Z698"/>
      <c r="AA698"/>
      <c r="AB698"/>
      <c r="AC698"/>
      <c r="AD698"/>
      <c r="AE698"/>
      <c r="AF698" s="14"/>
      <c r="AG698"/>
    </row>
    <row r="699" spans="1:33" s="12" customFormat="1">
      <c r="A699"/>
      <c r="C699" s="42" t="s">
        <v>2045</v>
      </c>
      <c r="E699"/>
      <c r="F699" s="14"/>
      <c r="G699" s="14"/>
      <c r="H699" s="14"/>
      <c r="I699" s="14"/>
      <c r="J699" s="18"/>
      <c r="K699" s="14"/>
      <c r="L699" s="14"/>
      <c r="M699"/>
      <c r="N699" s="28"/>
      <c r="O699" s="14"/>
      <c r="P699" s="35"/>
      <c r="Q699" s="18"/>
      <c r="R699" s="28"/>
      <c r="S699"/>
      <c r="T699"/>
      <c r="U699"/>
      <c r="V699"/>
      <c r="W699"/>
      <c r="X699"/>
      <c r="Y699" s="14"/>
      <c r="Z699"/>
      <c r="AA699"/>
      <c r="AB699"/>
      <c r="AC699"/>
      <c r="AD699"/>
      <c r="AE699"/>
      <c r="AF699" s="14"/>
      <c r="AG699"/>
    </row>
    <row r="700" spans="1:33" s="12" customFormat="1">
      <c r="A700"/>
      <c r="C700" s="42" t="s">
        <v>2046</v>
      </c>
      <c r="E700"/>
      <c r="F700" s="14"/>
      <c r="G700" s="14"/>
      <c r="H700" s="14"/>
      <c r="I700" s="14"/>
      <c r="J700" s="18"/>
      <c r="K700" s="14"/>
      <c r="L700" s="14"/>
      <c r="M700"/>
      <c r="N700" s="28"/>
      <c r="O700" s="14"/>
      <c r="P700" s="35"/>
      <c r="Q700" s="18"/>
      <c r="R700" s="28"/>
      <c r="S700"/>
      <c r="T700"/>
      <c r="U700"/>
      <c r="V700"/>
      <c r="W700"/>
      <c r="X700"/>
      <c r="Y700" s="14"/>
      <c r="Z700"/>
      <c r="AA700"/>
      <c r="AB700"/>
      <c r="AC700"/>
      <c r="AD700"/>
      <c r="AE700"/>
      <c r="AF700" s="14"/>
      <c r="AG700"/>
    </row>
    <row r="701" spans="1:33" s="12" customFormat="1">
      <c r="A701"/>
      <c r="C701" s="42" t="s">
        <v>2047</v>
      </c>
      <c r="E701"/>
      <c r="F701" s="14"/>
      <c r="G701" s="14"/>
      <c r="H701" s="14"/>
      <c r="I701" s="14"/>
      <c r="J701" s="18"/>
      <c r="K701" s="14"/>
      <c r="L701" s="14"/>
      <c r="M701"/>
      <c r="N701" s="28"/>
      <c r="O701" s="14"/>
      <c r="P701" s="35"/>
      <c r="Q701" s="18"/>
      <c r="R701" s="28"/>
      <c r="S701"/>
      <c r="T701"/>
      <c r="U701"/>
      <c r="V701"/>
      <c r="W701"/>
      <c r="X701"/>
      <c r="Y701" s="14"/>
      <c r="Z701"/>
      <c r="AA701"/>
      <c r="AB701"/>
      <c r="AC701"/>
      <c r="AD701"/>
      <c r="AE701"/>
      <c r="AF701" s="14"/>
      <c r="AG701"/>
    </row>
    <row r="702" spans="1:33" s="12" customFormat="1">
      <c r="A702"/>
      <c r="C702" s="42" t="s">
        <v>2048</v>
      </c>
      <c r="E702"/>
      <c r="F702" s="14"/>
      <c r="G702" s="14"/>
      <c r="H702" s="14"/>
      <c r="I702" s="14"/>
      <c r="J702" s="18"/>
      <c r="K702" s="14"/>
      <c r="L702" s="14"/>
      <c r="M702"/>
      <c r="N702" s="28"/>
      <c r="O702" s="14"/>
      <c r="P702" s="35"/>
      <c r="Q702" s="18"/>
      <c r="R702" s="28"/>
      <c r="S702"/>
      <c r="T702"/>
      <c r="U702"/>
      <c r="V702"/>
      <c r="W702"/>
      <c r="X702"/>
      <c r="Y702" s="14"/>
      <c r="Z702"/>
      <c r="AA702"/>
      <c r="AB702"/>
      <c r="AC702"/>
      <c r="AD702"/>
      <c r="AE702"/>
      <c r="AF702" s="14"/>
      <c r="AG702"/>
    </row>
    <row r="703" spans="1:33" s="12" customFormat="1">
      <c r="A703"/>
      <c r="C703" s="42" t="s">
        <v>2049</v>
      </c>
      <c r="E703"/>
      <c r="F703" s="14"/>
      <c r="G703" s="14"/>
      <c r="H703" s="14"/>
      <c r="I703" s="14"/>
      <c r="J703" s="18"/>
      <c r="K703" s="14"/>
      <c r="L703" s="14"/>
      <c r="M703"/>
      <c r="N703" s="28"/>
      <c r="O703" s="14"/>
      <c r="P703" s="35"/>
      <c r="Q703" s="18"/>
      <c r="R703" s="28"/>
      <c r="S703"/>
      <c r="T703"/>
      <c r="U703"/>
      <c r="V703"/>
      <c r="W703"/>
      <c r="X703"/>
      <c r="Y703" s="14"/>
      <c r="Z703"/>
      <c r="AA703"/>
      <c r="AB703"/>
      <c r="AC703"/>
      <c r="AD703"/>
      <c r="AE703"/>
      <c r="AF703" s="14"/>
      <c r="AG703"/>
    </row>
    <row r="704" spans="1:33">
      <c r="C704" s="42" t="s">
        <v>2050</v>
      </c>
    </row>
    <row r="705" spans="1:33">
      <c r="C705" s="42" t="s">
        <v>2051</v>
      </c>
    </row>
    <row r="706" spans="1:33">
      <c r="C706" s="42" t="s">
        <v>2052</v>
      </c>
    </row>
    <row r="707" spans="1:33">
      <c r="C707" s="42" t="s">
        <v>2053</v>
      </c>
    </row>
    <row r="708" spans="1:33">
      <c r="C708" s="42" t="s">
        <v>2054</v>
      </c>
    </row>
    <row r="709" spans="1:33">
      <c r="C709" s="42" t="s">
        <v>2055</v>
      </c>
    </row>
    <row r="710" spans="1:33">
      <c r="C710" s="42" t="s">
        <v>2056</v>
      </c>
    </row>
    <row r="711" spans="1:33">
      <c r="C711" s="42" t="s">
        <v>2057</v>
      </c>
    </row>
    <row r="712" spans="1:33">
      <c r="C712" s="42" t="s">
        <v>2058</v>
      </c>
    </row>
    <row r="713" spans="1:33">
      <c r="C713" s="42" t="s">
        <v>2060</v>
      </c>
    </row>
    <row r="714" spans="1:33">
      <c r="C714" s="42" t="s">
        <v>2061</v>
      </c>
    </row>
    <row r="715" spans="1:33">
      <c r="C715" s="42" t="s">
        <v>2062</v>
      </c>
    </row>
    <row r="716" spans="1:33">
      <c r="C716" s="42" t="s">
        <v>2063</v>
      </c>
    </row>
    <row r="717" spans="1:33" s="12" customFormat="1">
      <c r="A717"/>
      <c r="C717" s="42" t="s">
        <v>2064</v>
      </c>
      <c r="E717"/>
      <c r="F717" s="14"/>
      <c r="G717" s="14"/>
      <c r="H717" s="14"/>
      <c r="I717" s="14"/>
      <c r="J717" s="18"/>
      <c r="K717" s="14"/>
      <c r="L717" s="14"/>
      <c r="M717"/>
      <c r="N717" s="28"/>
      <c r="O717" s="14"/>
      <c r="P717" s="35"/>
      <c r="Q717" s="18"/>
      <c r="R717" s="28"/>
      <c r="S717"/>
      <c r="T717"/>
      <c r="U717"/>
      <c r="V717"/>
      <c r="W717"/>
      <c r="X717"/>
      <c r="Y717" s="14"/>
      <c r="Z717"/>
      <c r="AA717"/>
      <c r="AB717"/>
      <c r="AC717"/>
      <c r="AD717"/>
      <c r="AE717"/>
      <c r="AF717" s="14"/>
      <c r="AG717"/>
    </row>
    <row r="718" spans="1:33" s="12" customFormat="1">
      <c r="A718"/>
      <c r="C718" s="42" t="s">
        <v>2156</v>
      </c>
      <c r="E718"/>
      <c r="F718" s="14"/>
      <c r="G718" s="14"/>
      <c r="H718" s="14"/>
      <c r="I718" s="14"/>
      <c r="J718" s="18"/>
      <c r="K718" s="14"/>
      <c r="L718" s="14"/>
      <c r="M718"/>
      <c r="N718" s="28"/>
      <c r="O718" s="14"/>
      <c r="P718" s="35"/>
      <c r="Q718" s="18"/>
      <c r="R718" s="28"/>
      <c r="S718"/>
      <c r="T718"/>
      <c r="U718"/>
      <c r="V718"/>
      <c r="W718"/>
      <c r="X718"/>
      <c r="Y718" s="14"/>
      <c r="Z718"/>
      <c r="AA718"/>
      <c r="AB718"/>
      <c r="AC718"/>
      <c r="AD718"/>
      <c r="AE718"/>
      <c r="AF718" s="14"/>
      <c r="AG718"/>
    </row>
    <row r="719" spans="1:33" s="12" customFormat="1">
      <c r="A719"/>
      <c r="C719" s="42" t="s">
        <v>2157</v>
      </c>
      <c r="E719"/>
      <c r="F719" s="14"/>
      <c r="G719" s="14"/>
      <c r="H719" s="14"/>
      <c r="I719" s="14"/>
      <c r="J719" s="18"/>
      <c r="K719" s="14"/>
      <c r="L719" s="14"/>
      <c r="M719"/>
      <c r="N719" s="28"/>
      <c r="O719" s="14"/>
      <c r="P719" s="35"/>
      <c r="Q719" s="18"/>
      <c r="R719" s="28"/>
      <c r="S719"/>
      <c r="T719"/>
      <c r="U719"/>
      <c r="V719"/>
      <c r="W719"/>
      <c r="X719"/>
      <c r="Y719" s="14"/>
      <c r="Z719"/>
      <c r="AA719"/>
      <c r="AB719"/>
      <c r="AC719"/>
      <c r="AD719"/>
      <c r="AE719"/>
      <c r="AF719" s="14"/>
      <c r="AG719"/>
    </row>
    <row r="720" spans="1:33" s="12" customFormat="1">
      <c r="A720"/>
      <c r="C720" s="42" t="s">
        <v>2158</v>
      </c>
      <c r="E720"/>
      <c r="F720" s="14"/>
      <c r="G720" s="14"/>
      <c r="H720" s="14"/>
      <c r="I720" s="14"/>
      <c r="J720" s="18"/>
      <c r="K720" s="14"/>
      <c r="L720" s="14"/>
      <c r="M720"/>
      <c r="N720" s="28"/>
      <c r="O720" s="14"/>
      <c r="P720" s="35"/>
      <c r="Q720" s="18"/>
      <c r="R720" s="28"/>
      <c r="S720"/>
      <c r="T720"/>
      <c r="U720"/>
      <c r="V720"/>
      <c r="W720"/>
      <c r="X720"/>
      <c r="Y720" s="14"/>
      <c r="Z720"/>
      <c r="AA720"/>
      <c r="AB720"/>
      <c r="AC720"/>
      <c r="AD720"/>
      <c r="AE720"/>
      <c r="AF720" s="14"/>
      <c r="AG720"/>
    </row>
    <row r="721" spans="1:33" s="12" customFormat="1">
      <c r="A721"/>
      <c r="C721" s="42" t="s">
        <v>2159</v>
      </c>
      <c r="E721"/>
      <c r="F721" s="14"/>
      <c r="G721" s="14"/>
      <c r="H721" s="14"/>
      <c r="I721" s="14"/>
      <c r="J721" s="18"/>
      <c r="K721" s="14"/>
      <c r="L721" s="14"/>
      <c r="M721"/>
      <c r="N721" s="28"/>
      <c r="O721" s="14"/>
      <c r="P721" s="35"/>
      <c r="Q721" s="18"/>
      <c r="R721" s="28"/>
      <c r="S721"/>
      <c r="T721"/>
      <c r="U721"/>
      <c r="V721"/>
      <c r="W721"/>
      <c r="X721"/>
      <c r="Y721" s="14"/>
      <c r="Z721"/>
      <c r="AA721"/>
      <c r="AB721"/>
      <c r="AC721"/>
      <c r="AD721"/>
      <c r="AE721"/>
      <c r="AF721" s="14"/>
      <c r="AG721"/>
    </row>
    <row r="722" spans="1:33" s="12" customFormat="1">
      <c r="A722"/>
      <c r="C722" s="42" t="s">
        <v>2118</v>
      </c>
      <c r="E722"/>
      <c r="F722" s="14"/>
      <c r="G722" s="14"/>
      <c r="H722" s="14"/>
      <c r="I722" s="14"/>
      <c r="J722" s="18"/>
      <c r="K722" s="14"/>
      <c r="L722" s="14"/>
      <c r="M722"/>
      <c r="N722" s="28"/>
      <c r="O722" s="14"/>
      <c r="P722" s="35"/>
      <c r="Q722" s="18"/>
      <c r="R722" s="28"/>
      <c r="S722"/>
      <c r="T722"/>
      <c r="U722"/>
      <c r="V722"/>
      <c r="W722"/>
      <c r="X722"/>
      <c r="Y722" s="14"/>
      <c r="Z722"/>
      <c r="AA722"/>
      <c r="AB722"/>
      <c r="AC722"/>
      <c r="AD722"/>
      <c r="AE722"/>
      <c r="AF722" s="14"/>
      <c r="AG722"/>
    </row>
    <row r="723" spans="1:33" s="12" customFormat="1">
      <c r="A723"/>
      <c r="C723" s="42" t="s">
        <v>2059</v>
      </c>
      <c r="E723"/>
      <c r="F723" s="14"/>
      <c r="G723" s="14"/>
      <c r="H723" s="14"/>
      <c r="I723" s="14"/>
      <c r="J723" s="18"/>
      <c r="K723" s="14"/>
      <c r="L723" s="14"/>
      <c r="M723"/>
      <c r="N723" s="28"/>
      <c r="O723" s="14"/>
      <c r="P723" s="35"/>
      <c r="Q723" s="18"/>
      <c r="R723" s="28"/>
      <c r="S723"/>
      <c r="T723"/>
      <c r="U723"/>
      <c r="V723"/>
      <c r="W723"/>
      <c r="X723"/>
      <c r="Y723" s="14"/>
      <c r="Z723"/>
      <c r="AA723"/>
      <c r="AB723"/>
      <c r="AC723"/>
      <c r="AD723"/>
      <c r="AE723"/>
      <c r="AF723" s="14"/>
      <c r="AG723"/>
    </row>
    <row r="724" spans="1:33" s="12" customFormat="1">
      <c r="A724"/>
      <c r="C724" s="42" t="s">
        <v>2108</v>
      </c>
      <c r="E724"/>
      <c r="F724" s="14"/>
      <c r="G724" s="14"/>
      <c r="H724" s="14"/>
      <c r="I724" s="14"/>
      <c r="J724" s="18"/>
      <c r="K724" s="14"/>
      <c r="L724" s="14"/>
      <c r="M724"/>
      <c r="N724" s="28"/>
      <c r="O724" s="14"/>
      <c r="P724" s="35"/>
      <c r="Q724" s="18"/>
      <c r="R724" s="28"/>
      <c r="S724"/>
      <c r="T724"/>
      <c r="U724"/>
      <c r="V724"/>
      <c r="W724"/>
      <c r="X724"/>
      <c r="Y724" s="14"/>
      <c r="Z724"/>
      <c r="AA724"/>
      <c r="AB724"/>
      <c r="AC724"/>
      <c r="AD724"/>
      <c r="AE724"/>
      <c r="AF724" s="14"/>
      <c r="AG724"/>
    </row>
    <row r="725" spans="1:33" s="12" customFormat="1">
      <c r="A725"/>
      <c r="C725" s="42" t="s">
        <v>2109</v>
      </c>
      <c r="E725"/>
      <c r="F725" s="14"/>
      <c r="G725" s="14"/>
      <c r="H725" s="14"/>
      <c r="I725" s="14"/>
      <c r="J725" s="18"/>
      <c r="K725" s="14"/>
      <c r="L725" s="14"/>
      <c r="M725"/>
      <c r="N725" s="28"/>
      <c r="O725" s="14"/>
      <c r="P725" s="35"/>
      <c r="Q725" s="18"/>
      <c r="R725" s="28"/>
      <c r="S725"/>
      <c r="T725"/>
      <c r="U725"/>
      <c r="V725"/>
      <c r="W725"/>
      <c r="X725"/>
      <c r="Y725" s="14"/>
      <c r="Z725"/>
      <c r="AA725"/>
      <c r="AB725"/>
      <c r="AC725"/>
      <c r="AD725"/>
      <c r="AE725"/>
      <c r="AF725" s="14"/>
      <c r="AG725"/>
    </row>
    <row r="726" spans="1:33" s="12" customFormat="1">
      <c r="A726"/>
      <c r="C726" s="42" t="s">
        <v>2110</v>
      </c>
      <c r="E726"/>
      <c r="F726" s="14"/>
      <c r="G726" s="14"/>
      <c r="H726" s="14"/>
      <c r="I726" s="14"/>
      <c r="J726" s="18"/>
      <c r="K726" s="14"/>
      <c r="L726" s="14"/>
      <c r="M726"/>
      <c r="N726" s="28"/>
      <c r="O726" s="14"/>
      <c r="P726" s="35"/>
      <c r="Q726" s="18"/>
      <c r="R726" s="28"/>
      <c r="S726"/>
      <c r="T726"/>
      <c r="U726"/>
      <c r="V726"/>
      <c r="W726"/>
      <c r="X726"/>
      <c r="Y726" s="14"/>
      <c r="Z726"/>
      <c r="AA726"/>
      <c r="AB726"/>
      <c r="AC726"/>
      <c r="AD726"/>
      <c r="AE726"/>
      <c r="AF726" s="14"/>
      <c r="AG726"/>
    </row>
    <row r="727" spans="1:33" s="12" customFormat="1">
      <c r="A727"/>
      <c r="C727" s="42" t="s">
        <v>2111</v>
      </c>
      <c r="E727"/>
      <c r="F727" s="14"/>
      <c r="G727" s="14"/>
      <c r="H727" s="14"/>
      <c r="I727" s="14"/>
      <c r="J727" s="18"/>
      <c r="K727" s="14"/>
      <c r="L727" s="14"/>
      <c r="M727"/>
      <c r="N727" s="28"/>
      <c r="O727" s="14"/>
      <c r="P727" s="35"/>
      <c r="Q727" s="18"/>
      <c r="R727" s="28"/>
      <c r="S727"/>
      <c r="T727"/>
      <c r="U727"/>
      <c r="V727"/>
      <c r="W727"/>
      <c r="X727"/>
      <c r="Y727" s="14"/>
      <c r="Z727"/>
      <c r="AA727"/>
      <c r="AB727"/>
      <c r="AC727"/>
      <c r="AD727"/>
      <c r="AE727"/>
      <c r="AF727" s="14"/>
      <c r="AG727"/>
    </row>
    <row r="728" spans="1:33" s="12" customFormat="1">
      <c r="A728"/>
      <c r="C728" s="42" t="s">
        <v>2112</v>
      </c>
      <c r="E728"/>
      <c r="F728" s="14"/>
      <c r="G728" s="14"/>
      <c r="H728" s="14"/>
      <c r="I728" s="14"/>
      <c r="J728" s="18"/>
      <c r="K728" s="14"/>
      <c r="L728" s="14"/>
      <c r="M728"/>
      <c r="N728" s="28"/>
      <c r="O728" s="14"/>
      <c r="P728" s="35"/>
      <c r="Q728" s="18"/>
      <c r="R728" s="28"/>
      <c r="S728"/>
      <c r="T728"/>
      <c r="U728"/>
      <c r="V728"/>
      <c r="W728"/>
      <c r="X728"/>
      <c r="Y728" s="14"/>
      <c r="Z728"/>
      <c r="AA728"/>
      <c r="AB728"/>
      <c r="AC728"/>
      <c r="AD728"/>
      <c r="AE728"/>
      <c r="AF728" s="14"/>
      <c r="AG728"/>
    </row>
    <row r="729" spans="1:33" s="12" customFormat="1">
      <c r="A729"/>
      <c r="C729" s="42" t="s">
        <v>2160</v>
      </c>
      <c r="E729"/>
      <c r="F729" s="14"/>
      <c r="G729" s="14"/>
      <c r="H729" s="14"/>
      <c r="I729" s="14"/>
      <c r="J729" s="18"/>
      <c r="K729" s="14"/>
      <c r="L729" s="14"/>
      <c r="M729"/>
      <c r="N729" s="28"/>
      <c r="O729" s="14"/>
      <c r="P729" s="35"/>
      <c r="Q729" s="18"/>
      <c r="R729" s="28"/>
      <c r="S729"/>
      <c r="T729"/>
      <c r="U729"/>
      <c r="V729"/>
      <c r="W729"/>
      <c r="X729"/>
      <c r="Y729" s="14"/>
      <c r="Z729"/>
      <c r="AA729"/>
      <c r="AB729"/>
      <c r="AC729"/>
      <c r="AD729"/>
      <c r="AE729"/>
      <c r="AF729" s="14"/>
      <c r="AG729"/>
    </row>
    <row r="730" spans="1:33" s="12" customFormat="1">
      <c r="A730"/>
      <c r="C730" s="42" t="s">
        <v>2113</v>
      </c>
      <c r="E730"/>
      <c r="F730" s="14"/>
      <c r="G730" s="14"/>
      <c r="H730" s="14"/>
      <c r="I730" s="14"/>
      <c r="J730" s="18"/>
      <c r="K730" s="14"/>
      <c r="L730" s="14"/>
      <c r="M730"/>
      <c r="N730" s="28"/>
      <c r="O730" s="14"/>
      <c r="P730" s="35"/>
      <c r="Q730" s="18"/>
      <c r="R730" s="28"/>
      <c r="S730"/>
      <c r="T730"/>
      <c r="U730"/>
      <c r="V730"/>
      <c r="W730"/>
      <c r="X730"/>
      <c r="Y730" s="14"/>
      <c r="Z730"/>
      <c r="AA730"/>
      <c r="AB730"/>
      <c r="AC730"/>
      <c r="AD730"/>
      <c r="AE730"/>
      <c r="AF730" s="14"/>
      <c r="AG730"/>
    </row>
    <row r="731" spans="1:33" s="12" customFormat="1">
      <c r="A731"/>
      <c r="C731" s="42" t="s">
        <v>2160</v>
      </c>
      <c r="E731"/>
      <c r="F731" s="14"/>
      <c r="G731" s="14"/>
      <c r="H731" s="14"/>
      <c r="I731" s="14"/>
      <c r="J731" s="18"/>
      <c r="K731" s="14"/>
      <c r="L731" s="14"/>
      <c r="M731"/>
      <c r="N731" s="28"/>
      <c r="O731" s="14"/>
      <c r="P731" s="35"/>
      <c r="Q731" s="18"/>
      <c r="R731" s="28"/>
      <c r="S731"/>
      <c r="T731"/>
      <c r="U731"/>
      <c r="V731"/>
      <c r="W731"/>
      <c r="X731"/>
      <c r="Y731" s="14"/>
      <c r="Z731"/>
      <c r="AA731"/>
      <c r="AB731"/>
      <c r="AC731"/>
      <c r="AD731"/>
      <c r="AE731"/>
      <c r="AF731" s="14"/>
      <c r="AG731"/>
    </row>
    <row r="732" spans="1:33" s="12" customFormat="1">
      <c r="A732"/>
      <c r="C732" s="42" t="s">
        <v>2160</v>
      </c>
      <c r="E732"/>
      <c r="F732" s="14"/>
      <c r="G732" s="14"/>
      <c r="H732" s="14"/>
      <c r="I732" s="14"/>
      <c r="J732" s="18"/>
      <c r="K732" s="14"/>
      <c r="L732" s="14"/>
      <c r="M732"/>
      <c r="N732" s="28"/>
      <c r="O732" s="14"/>
      <c r="P732" s="35"/>
      <c r="Q732" s="18"/>
      <c r="R732" s="28"/>
      <c r="S732"/>
      <c r="T732"/>
      <c r="U732"/>
      <c r="V732"/>
      <c r="W732"/>
      <c r="X732"/>
      <c r="Y732" s="14"/>
      <c r="Z732"/>
      <c r="AA732"/>
      <c r="AB732"/>
      <c r="AC732"/>
      <c r="AD732"/>
      <c r="AE732"/>
      <c r="AF732" s="14"/>
      <c r="AG732"/>
    </row>
    <row r="733" spans="1:33" s="12" customFormat="1">
      <c r="A733"/>
      <c r="C733" s="42" t="s">
        <v>2160</v>
      </c>
      <c r="E733"/>
      <c r="F733" s="14"/>
      <c r="G733" s="14"/>
      <c r="H733" s="14"/>
      <c r="I733" s="14"/>
      <c r="J733" s="18"/>
      <c r="K733" s="14"/>
      <c r="L733" s="14"/>
      <c r="M733"/>
      <c r="N733" s="28"/>
      <c r="O733" s="14"/>
      <c r="P733" s="35"/>
      <c r="Q733" s="18"/>
      <c r="R733" s="28"/>
      <c r="S733"/>
      <c r="T733"/>
      <c r="U733"/>
      <c r="V733"/>
      <c r="W733"/>
      <c r="X733"/>
      <c r="Y733" s="14"/>
      <c r="Z733"/>
      <c r="AA733"/>
      <c r="AB733"/>
      <c r="AC733"/>
      <c r="AD733"/>
      <c r="AE733"/>
      <c r="AF733" s="14"/>
      <c r="AG733"/>
    </row>
    <row r="734" spans="1:33" s="12" customFormat="1">
      <c r="A734"/>
      <c r="C734" s="42" t="s">
        <v>2100</v>
      </c>
      <c r="E734"/>
      <c r="F734" s="14"/>
      <c r="G734" s="14"/>
      <c r="H734" s="14"/>
      <c r="I734" s="14"/>
      <c r="J734" s="18"/>
      <c r="K734" s="14"/>
      <c r="L734" s="14"/>
      <c r="M734"/>
      <c r="N734" s="28"/>
      <c r="O734" s="14"/>
      <c r="P734" s="35"/>
      <c r="Q734" s="18"/>
      <c r="R734" s="28"/>
      <c r="S734"/>
      <c r="T734"/>
      <c r="U734"/>
      <c r="V734"/>
      <c r="W734"/>
      <c r="X734"/>
      <c r="Y734" s="14"/>
      <c r="Z734"/>
      <c r="AA734"/>
      <c r="AB734"/>
      <c r="AC734"/>
      <c r="AD734"/>
      <c r="AE734"/>
      <c r="AF734" s="14"/>
      <c r="AG734"/>
    </row>
    <row r="735" spans="1:33" s="12" customFormat="1">
      <c r="A735"/>
      <c r="C735" s="43" t="s">
        <v>1969</v>
      </c>
      <c r="E735"/>
      <c r="F735" s="14"/>
      <c r="G735" s="14"/>
      <c r="H735" s="14"/>
      <c r="I735" s="14"/>
      <c r="J735" s="18"/>
      <c r="K735" s="14"/>
      <c r="L735" s="14"/>
      <c r="M735"/>
      <c r="N735" s="28"/>
      <c r="O735" s="14"/>
      <c r="P735" s="35"/>
      <c r="Q735" s="18"/>
      <c r="R735" s="28"/>
      <c r="S735"/>
      <c r="T735"/>
      <c r="U735"/>
      <c r="V735"/>
      <c r="W735"/>
      <c r="X735"/>
      <c r="Y735" s="14"/>
      <c r="Z735"/>
      <c r="AA735"/>
      <c r="AB735"/>
      <c r="AC735"/>
      <c r="AD735"/>
      <c r="AE735"/>
      <c r="AF735" s="14"/>
      <c r="AG735"/>
    </row>
    <row r="736" spans="1:33" s="12" customFormat="1">
      <c r="A736"/>
      <c r="C736" s="43" t="s">
        <v>1989</v>
      </c>
      <c r="E736"/>
      <c r="F736" s="14"/>
      <c r="G736" s="14"/>
      <c r="H736" s="14"/>
      <c r="I736" s="14"/>
      <c r="J736" s="18"/>
      <c r="K736" s="14"/>
      <c r="L736" s="14"/>
      <c r="M736"/>
      <c r="N736" s="28"/>
      <c r="O736" s="14"/>
      <c r="P736" s="35"/>
      <c r="Q736" s="18"/>
      <c r="R736" s="28"/>
      <c r="S736"/>
      <c r="T736"/>
      <c r="U736"/>
      <c r="V736"/>
      <c r="W736"/>
      <c r="X736"/>
      <c r="Y736" s="14"/>
      <c r="Z736"/>
      <c r="AA736"/>
      <c r="AB736"/>
      <c r="AC736"/>
      <c r="AD736"/>
      <c r="AE736"/>
      <c r="AF736" s="14"/>
      <c r="AG736"/>
    </row>
    <row r="737" spans="1:33" s="12" customFormat="1">
      <c r="A737"/>
      <c r="C737" s="43" t="s">
        <v>1970</v>
      </c>
      <c r="E737"/>
      <c r="F737" s="14"/>
      <c r="G737" s="14"/>
      <c r="H737" s="14"/>
      <c r="I737" s="14"/>
      <c r="J737" s="18"/>
      <c r="K737" s="14"/>
      <c r="L737" s="14"/>
      <c r="M737"/>
      <c r="N737" s="28"/>
      <c r="O737" s="14"/>
      <c r="P737" s="35"/>
      <c r="Q737" s="18"/>
      <c r="R737" s="28"/>
      <c r="S737"/>
      <c r="T737"/>
      <c r="U737"/>
      <c r="V737"/>
      <c r="W737"/>
      <c r="X737"/>
      <c r="Y737" s="14"/>
      <c r="Z737"/>
      <c r="AA737"/>
      <c r="AB737"/>
      <c r="AC737"/>
      <c r="AD737"/>
      <c r="AE737"/>
      <c r="AF737" s="14"/>
      <c r="AG737"/>
    </row>
    <row r="738" spans="1:33" s="12" customFormat="1">
      <c r="A738"/>
      <c r="C738" s="43" t="s">
        <v>2114</v>
      </c>
      <c r="E738"/>
      <c r="F738" s="14"/>
      <c r="G738" s="14"/>
      <c r="H738" s="14"/>
      <c r="I738" s="14"/>
      <c r="J738" s="18"/>
      <c r="K738" s="14"/>
      <c r="L738" s="14"/>
      <c r="M738"/>
      <c r="N738" s="28"/>
      <c r="O738" s="14"/>
      <c r="P738" s="35"/>
      <c r="Q738" s="18"/>
      <c r="R738" s="28"/>
      <c r="S738"/>
      <c r="T738"/>
      <c r="U738"/>
      <c r="V738"/>
      <c r="W738"/>
      <c r="X738"/>
      <c r="Y738" s="14"/>
      <c r="Z738"/>
      <c r="AA738"/>
      <c r="AB738"/>
      <c r="AC738"/>
      <c r="AD738"/>
      <c r="AE738"/>
      <c r="AF738" s="14"/>
      <c r="AG738"/>
    </row>
    <row r="739" spans="1:33" s="12" customFormat="1">
      <c r="A739"/>
      <c r="C739" s="43" t="s">
        <v>2115</v>
      </c>
      <c r="E739"/>
      <c r="F739" s="14"/>
      <c r="G739" s="14"/>
      <c r="H739" s="14"/>
      <c r="I739" s="14"/>
      <c r="J739" s="18"/>
      <c r="K739" s="14"/>
      <c r="L739" s="14"/>
      <c r="M739"/>
      <c r="N739" s="28"/>
      <c r="O739" s="14"/>
      <c r="P739" s="35"/>
      <c r="Q739" s="18"/>
      <c r="R739" s="28"/>
      <c r="S739"/>
      <c r="T739"/>
      <c r="U739"/>
      <c r="V739"/>
      <c r="W739"/>
      <c r="X739"/>
      <c r="Y739" s="14"/>
      <c r="Z739"/>
      <c r="AA739"/>
      <c r="AB739"/>
      <c r="AC739"/>
      <c r="AD739"/>
      <c r="AE739"/>
      <c r="AF739" s="14"/>
      <c r="AG739"/>
    </row>
    <row r="740" spans="1:33" s="12" customFormat="1">
      <c r="A740"/>
      <c r="C740" s="43" t="s">
        <v>1971</v>
      </c>
      <c r="E740"/>
      <c r="F740" s="14"/>
      <c r="G740" s="14"/>
      <c r="H740" s="14"/>
      <c r="I740" s="14"/>
      <c r="J740" s="18"/>
      <c r="K740" s="14"/>
      <c r="L740" s="14"/>
      <c r="M740"/>
      <c r="N740" s="28"/>
      <c r="O740" s="14"/>
      <c r="P740" s="35"/>
      <c r="Q740" s="18"/>
      <c r="R740" s="28"/>
      <c r="S740"/>
      <c r="T740"/>
      <c r="U740"/>
      <c r="V740"/>
      <c r="W740"/>
      <c r="X740"/>
      <c r="Y740" s="14"/>
      <c r="Z740"/>
      <c r="AA740"/>
      <c r="AB740"/>
      <c r="AC740"/>
      <c r="AD740"/>
      <c r="AE740"/>
      <c r="AF740" s="14"/>
      <c r="AG740"/>
    </row>
    <row r="741" spans="1:33" s="12" customFormat="1">
      <c r="A741"/>
      <c r="C741" s="43" t="s">
        <v>1969</v>
      </c>
      <c r="E741"/>
      <c r="F741" s="14"/>
      <c r="G741" s="14"/>
      <c r="H741" s="14"/>
      <c r="I741" s="14"/>
      <c r="J741" s="18"/>
      <c r="K741" s="14"/>
      <c r="L741" s="14"/>
      <c r="M741"/>
      <c r="N741" s="28"/>
      <c r="O741" s="14"/>
      <c r="P741" s="35"/>
      <c r="Q741" s="18"/>
      <c r="R741" s="28"/>
      <c r="S741"/>
      <c r="T741"/>
      <c r="U741"/>
      <c r="V741"/>
      <c r="W741"/>
      <c r="X741"/>
      <c r="Y741" s="14"/>
      <c r="Z741"/>
      <c r="AA741"/>
      <c r="AB741"/>
      <c r="AC741"/>
      <c r="AD741"/>
      <c r="AE741"/>
      <c r="AF741" s="14"/>
      <c r="AG741"/>
    </row>
    <row r="742" spans="1:33" s="12" customFormat="1">
      <c r="A742"/>
      <c r="C742" s="43" t="s">
        <v>1990</v>
      </c>
      <c r="E742"/>
      <c r="F742" s="14"/>
      <c r="G742" s="14"/>
      <c r="H742" s="14"/>
      <c r="I742" s="14"/>
      <c r="J742" s="18"/>
      <c r="K742" s="14"/>
      <c r="L742" s="14"/>
      <c r="M742"/>
      <c r="N742" s="28"/>
      <c r="O742" s="14"/>
      <c r="P742" s="35"/>
      <c r="Q742" s="18"/>
      <c r="R742" s="28"/>
      <c r="S742"/>
      <c r="T742"/>
      <c r="U742"/>
      <c r="V742"/>
      <c r="W742"/>
      <c r="X742"/>
      <c r="Y742" s="14"/>
      <c r="Z742"/>
      <c r="AA742"/>
      <c r="AB742"/>
      <c r="AC742"/>
      <c r="AD742"/>
      <c r="AE742"/>
      <c r="AF742" s="14"/>
      <c r="AG742"/>
    </row>
    <row r="743" spans="1:33" s="12" customFormat="1">
      <c r="A743"/>
      <c r="C743" s="43" t="s">
        <v>1970</v>
      </c>
      <c r="E743"/>
      <c r="F743" s="14"/>
      <c r="G743" s="14"/>
      <c r="H743" s="14"/>
      <c r="I743" s="14"/>
      <c r="J743" s="18"/>
      <c r="K743" s="14"/>
      <c r="L743" s="14"/>
      <c r="M743"/>
      <c r="N743" s="28"/>
      <c r="O743" s="14"/>
      <c r="P743" s="35"/>
      <c r="Q743" s="18"/>
      <c r="R743" s="28"/>
      <c r="S743"/>
      <c r="T743"/>
      <c r="U743"/>
      <c r="V743"/>
      <c r="W743"/>
      <c r="X743"/>
      <c r="Y743" s="14"/>
      <c r="Z743"/>
      <c r="AA743"/>
      <c r="AB743"/>
      <c r="AC743"/>
      <c r="AD743"/>
      <c r="AE743"/>
      <c r="AF743" s="14"/>
      <c r="AG743"/>
    </row>
    <row r="744" spans="1:33" s="12" customFormat="1">
      <c r="A744"/>
      <c r="C744" s="43" t="s">
        <v>1991</v>
      </c>
      <c r="E744"/>
      <c r="F744" s="14"/>
      <c r="G744" s="14"/>
      <c r="H744" s="14"/>
      <c r="I744" s="14"/>
      <c r="J744" s="18"/>
      <c r="K744" s="14"/>
      <c r="L744" s="14"/>
      <c r="M744"/>
      <c r="N744" s="28"/>
      <c r="O744" s="14"/>
      <c r="P744" s="35"/>
      <c r="Q744" s="18"/>
      <c r="R744" s="28"/>
      <c r="S744"/>
      <c r="T744"/>
      <c r="U744"/>
      <c r="V744"/>
      <c r="W744"/>
      <c r="X744"/>
      <c r="Y744" s="14"/>
      <c r="Z744"/>
      <c r="AA744"/>
      <c r="AB744"/>
      <c r="AC744"/>
      <c r="AD744"/>
      <c r="AE744"/>
      <c r="AF744" s="14"/>
      <c r="AG744"/>
    </row>
    <row r="745" spans="1:33" s="12" customFormat="1">
      <c r="A745"/>
      <c r="C745" s="43" t="s">
        <v>1971</v>
      </c>
      <c r="E745"/>
      <c r="F745" s="14"/>
      <c r="G745" s="14"/>
      <c r="H745" s="14"/>
      <c r="I745" s="14"/>
      <c r="J745" s="18"/>
      <c r="K745" s="14"/>
      <c r="L745" s="14"/>
      <c r="M745"/>
      <c r="N745" s="28"/>
      <c r="O745" s="14"/>
      <c r="P745" s="35"/>
      <c r="Q745" s="18"/>
      <c r="R745" s="28"/>
      <c r="S745"/>
      <c r="T745"/>
      <c r="U745"/>
      <c r="V745"/>
      <c r="W745"/>
      <c r="X745"/>
      <c r="Y745" s="14"/>
      <c r="Z745"/>
      <c r="AA745"/>
      <c r="AB745"/>
      <c r="AC745"/>
      <c r="AD745"/>
      <c r="AE745"/>
      <c r="AF745" s="14"/>
      <c r="AG745"/>
    </row>
    <row r="746" spans="1:33" s="12" customFormat="1">
      <c r="A746"/>
      <c r="C746" s="43" t="s">
        <v>1969</v>
      </c>
      <c r="E746"/>
      <c r="F746" s="14"/>
      <c r="G746" s="14"/>
      <c r="H746" s="14"/>
      <c r="I746" s="14"/>
      <c r="J746" s="18"/>
      <c r="K746" s="14"/>
      <c r="L746" s="14"/>
      <c r="M746"/>
      <c r="N746" s="28"/>
      <c r="O746" s="14"/>
      <c r="P746" s="35"/>
      <c r="Q746" s="18"/>
      <c r="R746" s="28"/>
      <c r="S746"/>
      <c r="T746"/>
      <c r="U746"/>
      <c r="V746"/>
      <c r="W746"/>
      <c r="X746"/>
      <c r="Y746" s="14"/>
      <c r="Z746"/>
      <c r="AA746"/>
      <c r="AB746"/>
      <c r="AC746"/>
      <c r="AD746"/>
      <c r="AE746"/>
      <c r="AF746" s="14"/>
      <c r="AG746"/>
    </row>
    <row r="747" spans="1:33" s="12" customFormat="1">
      <c r="A747"/>
      <c r="C747" s="43" t="s">
        <v>1992</v>
      </c>
      <c r="E747"/>
      <c r="F747" s="14"/>
      <c r="G747" s="14"/>
      <c r="H747" s="14"/>
      <c r="I747" s="14"/>
      <c r="J747" s="18"/>
      <c r="K747" s="14"/>
      <c r="L747" s="14"/>
      <c r="M747"/>
      <c r="N747" s="28"/>
      <c r="O747" s="14"/>
      <c r="P747" s="35"/>
      <c r="Q747" s="18"/>
      <c r="R747" s="28"/>
      <c r="S747"/>
      <c r="T747"/>
      <c r="U747"/>
      <c r="V747"/>
      <c r="W747"/>
      <c r="X747"/>
      <c r="Y747" s="14"/>
      <c r="Z747"/>
      <c r="AA747"/>
      <c r="AB747"/>
      <c r="AC747"/>
      <c r="AD747"/>
      <c r="AE747"/>
      <c r="AF747" s="14"/>
      <c r="AG747"/>
    </row>
    <row r="748" spans="1:33" s="12" customFormat="1">
      <c r="A748"/>
      <c r="C748" s="43" t="s">
        <v>1970</v>
      </c>
      <c r="E748"/>
      <c r="F748" s="14"/>
      <c r="G748" s="14"/>
      <c r="H748" s="14"/>
      <c r="I748" s="14"/>
      <c r="J748" s="18"/>
      <c r="K748" s="14"/>
      <c r="L748" s="14"/>
      <c r="M748"/>
      <c r="N748" s="28"/>
      <c r="O748" s="14"/>
      <c r="P748" s="35"/>
      <c r="Q748" s="18"/>
      <c r="R748" s="28"/>
      <c r="S748"/>
      <c r="T748"/>
      <c r="U748"/>
      <c r="V748"/>
      <c r="W748"/>
      <c r="X748"/>
      <c r="Y748" s="14"/>
      <c r="Z748"/>
      <c r="AA748"/>
      <c r="AB748"/>
      <c r="AC748"/>
      <c r="AD748"/>
      <c r="AE748"/>
      <c r="AF748" s="14"/>
      <c r="AG748"/>
    </row>
    <row r="749" spans="1:33" s="12" customFormat="1">
      <c r="A749"/>
      <c r="C749" s="43" t="s">
        <v>2116</v>
      </c>
      <c r="E749"/>
      <c r="F749" s="14"/>
      <c r="G749" s="14"/>
      <c r="H749" s="14"/>
      <c r="I749" s="14"/>
      <c r="J749" s="18"/>
      <c r="K749" s="14"/>
      <c r="L749" s="14"/>
      <c r="M749"/>
      <c r="N749" s="28"/>
      <c r="O749" s="14"/>
      <c r="P749" s="35"/>
      <c r="Q749" s="18"/>
      <c r="R749" s="28"/>
      <c r="S749"/>
      <c r="T749"/>
      <c r="U749"/>
      <c r="V749"/>
      <c r="W749"/>
      <c r="X749"/>
      <c r="Y749" s="14"/>
      <c r="Z749"/>
      <c r="AA749"/>
      <c r="AB749"/>
      <c r="AC749"/>
      <c r="AD749"/>
      <c r="AE749"/>
      <c r="AF749" s="14"/>
      <c r="AG749"/>
    </row>
    <row r="750" spans="1:33" s="12" customFormat="1">
      <c r="A750"/>
      <c r="C750" s="43" t="s">
        <v>2117</v>
      </c>
      <c r="E750"/>
      <c r="F750" s="14"/>
      <c r="G750" s="14"/>
      <c r="H750" s="14"/>
      <c r="I750" s="14"/>
      <c r="J750" s="18"/>
      <c r="K750" s="14"/>
      <c r="L750" s="14"/>
      <c r="M750"/>
      <c r="N750" s="28"/>
      <c r="O750" s="14"/>
      <c r="P750" s="35"/>
      <c r="Q750" s="18"/>
      <c r="R750" s="28"/>
      <c r="S750"/>
      <c r="T750"/>
      <c r="U750"/>
      <c r="V750"/>
      <c r="W750"/>
      <c r="X750"/>
      <c r="Y750" s="14"/>
      <c r="Z750"/>
      <c r="AA750"/>
      <c r="AB750"/>
      <c r="AC750"/>
      <c r="AD750"/>
      <c r="AE750"/>
      <c r="AF750" s="14"/>
      <c r="AG750"/>
    </row>
    <row r="751" spans="1:33" s="12" customFormat="1">
      <c r="A751"/>
      <c r="C751" s="43" t="s">
        <v>1971</v>
      </c>
      <c r="E751"/>
      <c r="F751" s="14"/>
      <c r="G751" s="14"/>
      <c r="H751" s="14"/>
      <c r="I751" s="14"/>
      <c r="J751" s="18"/>
      <c r="K751" s="14"/>
      <c r="L751" s="14"/>
      <c r="M751"/>
      <c r="N751" s="28"/>
      <c r="O751" s="14"/>
      <c r="P751" s="35"/>
      <c r="Q751" s="18"/>
      <c r="R751" s="28"/>
      <c r="S751"/>
      <c r="T751"/>
      <c r="U751"/>
      <c r="V751"/>
      <c r="W751"/>
      <c r="X751"/>
      <c r="Y751" s="14"/>
      <c r="Z751"/>
      <c r="AA751"/>
      <c r="AB751"/>
      <c r="AC751"/>
      <c r="AD751"/>
      <c r="AE751"/>
      <c r="AF751" s="14"/>
      <c r="AG751"/>
    </row>
    <row r="752" spans="1:33" s="12" customFormat="1">
      <c r="A752"/>
      <c r="C752" s="43" t="s">
        <v>1972</v>
      </c>
      <c r="E752"/>
      <c r="F752" s="14"/>
      <c r="G752" s="14"/>
      <c r="H752" s="14"/>
      <c r="I752" s="14"/>
      <c r="J752" s="18"/>
      <c r="K752" s="14"/>
      <c r="L752" s="14"/>
      <c r="M752"/>
      <c r="N752" s="28"/>
      <c r="O752" s="14"/>
      <c r="P752" s="35"/>
      <c r="Q752" s="18"/>
      <c r="R752" s="28"/>
      <c r="S752"/>
      <c r="T752"/>
      <c r="U752"/>
      <c r="V752"/>
      <c r="W752"/>
      <c r="X752"/>
      <c r="Y752" s="14"/>
      <c r="Z752"/>
      <c r="AA752"/>
      <c r="AB752"/>
      <c r="AC752"/>
      <c r="AD752"/>
      <c r="AE752"/>
      <c r="AF752" s="14"/>
      <c r="AG752"/>
    </row>
    <row r="753" spans="1:33" s="12" customFormat="1">
      <c r="A753"/>
      <c r="C753" s="42" t="s">
        <v>2038</v>
      </c>
      <c r="E753"/>
      <c r="F753" s="14"/>
      <c r="G753" s="14"/>
      <c r="H753" s="14"/>
      <c r="I753" s="14"/>
      <c r="J753" s="18"/>
      <c r="K753" s="14"/>
      <c r="L753" s="14"/>
      <c r="M753"/>
      <c r="N753" s="28"/>
      <c r="O753" s="14"/>
      <c r="P753" s="35"/>
      <c r="Q753" s="18"/>
      <c r="R753" s="28"/>
      <c r="S753"/>
      <c r="T753"/>
      <c r="U753"/>
      <c r="V753"/>
      <c r="W753"/>
      <c r="X753"/>
      <c r="Y753" s="14"/>
      <c r="Z753"/>
      <c r="AA753"/>
      <c r="AB753"/>
      <c r="AC753"/>
      <c r="AD753"/>
      <c r="AE753"/>
      <c r="AF753" s="14"/>
      <c r="AG753"/>
    </row>
    <row r="754" spans="1:33" s="12" customFormat="1">
      <c r="A754"/>
      <c r="C754" s="42" t="s">
        <v>2119</v>
      </c>
      <c r="E754"/>
      <c r="F754" s="14"/>
      <c r="G754" s="14"/>
      <c r="H754" s="14"/>
      <c r="I754" s="14"/>
      <c r="J754" s="18"/>
      <c r="K754" s="14"/>
      <c r="L754" s="14"/>
      <c r="M754"/>
      <c r="N754" s="28"/>
      <c r="O754" s="14"/>
      <c r="P754" s="35"/>
      <c r="Q754" s="18"/>
      <c r="R754" s="28"/>
      <c r="S754"/>
      <c r="T754"/>
      <c r="U754"/>
      <c r="V754"/>
      <c r="W754"/>
      <c r="X754"/>
      <c r="Y754" s="14"/>
      <c r="Z754"/>
      <c r="AA754"/>
      <c r="AB754"/>
      <c r="AC754"/>
      <c r="AD754"/>
      <c r="AE754"/>
      <c r="AF754" s="14"/>
      <c r="AG754"/>
    </row>
    <row r="755" spans="1:33" s="12" customFormat="1">
      <c r="A755"/>
      <c r="C755" s="42" t="s">
        <v>2120</v>
      </c>
      <c r="E755"/>
      <c r="F755" s="14"/>
      <c r="G755" s="14"/>
      <c r="H755" s="14"/>
      <c r="I755" s="14"/>
      <c r="J755" s="18"/>
      <c r="K755" s="14"/>
      <c r="L755" s="14"/>
      <c r="M755"/>
      <c r="N755" s="28"/>
      <c r="O755" s="14"/>
      <c r="P755" s="35"/>
      <c r="Q755" s="18"/>
      <c r="R755" s="28"/>
      <c r="S755"/>
      <c r="T755"/>
      <c r="U755"/>
      <c r="V755"/>
      <c r="W755"/>
      <c r="X755"/>
      <c r="Y755" s="14"/>
      <c r="Z755"/>
      <c r="AA755"/>
      <c r="AB755"/>
      <c r="AC755"/>
      <c r="AD755"/>
      <c r="AE755"/>
      <c r="AF755" s="14"/>
      <c r="AG755"/>
    </row>
    <row r="756" spans="1:33" s="12" customFormat="1">
      <c r="A756"/>
      <c r="C756" s="42" t="s">
        <v>2121</v>
      </c>
      <c r="E756"/>
      <c r="F756" s="14"/>
      <c r="G756" s="14"/>
      <c r="H756" s="14"/>
      <c r="I756" s="14"/>
      <c r="J756" s="18"/>
      <c r="K756" s="14"/>
      <c r="L756" s="14"/>
      <c r="M756"/>
      <c r="N756" s="28"/>
      <c r="O756" s="14"/>
      <c r="P756" s="35"/>
      <c r="Q756" s="18"/>
      <c r="R756" s="28"/>
      <c r="S756"/>
      <c r="T756"/>
      <c r="U756"/>
      <c r="V756"/>
      <c r="W756"/>
      <c r="X756"/>
      <c r="Y756" s="14"/>
      <c r="Z756"/>
      <c r="AA756"/>
      <c r="AB756"/>
      <c r="AC756"/>
      <c r="AD756"/>
      <c r="AE756"/>
      <c r="AF756" s="14"/>
      <c r="AG756"/>
    </row>
    <row r="757" spans="1:33" s="12" customFormat="1">
      <c r="A757"/>
      <c r="C757" s="42" t="s">
        <v>2122</v>
      </c>
      <c r="E757"/>
      <c r="F757" s="14"/>
      <c r="G757" s="14"/>
      <c r="H757" s="14"/>
      <c r="I757" s="14"/>
      <c r="J757" s="18"/>
      <c r="K757" s="14"/>
      <c r="L757" s="14"/>
      <c r="M757"/>
      <c r="N757" s="28"/>
      <c r="O757" s="14"/>
      <c r="P757" s="35"/>
      <c r="Q757" s="18"/>
      <c r="R757" s="28"/>
      <c r="S757"/>
      <c r="T757"/>
      <c r="U757"/>
      <c r="V757"/>
      <c r="W757"/>
      <c r="X757"/>
      <c r="Y757" s="14"/>
      <c r="Z757"/>
      <c r="AA757"/>
      <c r="AB757"/>
      <c r="AC757"/>
      <c r="AD757"/>
      <c r="AE757"/>
      <c r="AF757" s="14"/>
      <c r="AG757"/>
    </row>
    <row r="758" spans="1:33" s="12" customFormat="1">
      <c r="A758"/>
      <c r="C758" s="42" t="s">
        <v>2123</v>
      </c>
      <c r="E758"/>
      <c r="F758" s="14"/>
      <c r="G758" s="14"/>
      <c r="H758" s="14"/>
      <c r="I758" s="14"/>
      <c r="J758" s="18"/>
      <c r="K758" s="14"/>
      <c r="L758" s="14"/>
      <c r="M758"/>
      <c r="N758" s="28"/>
      <c r="O758" s="14"/>
      <c r="P758" s="35"/>
      <c r="Q758" s="18"/>
      <c r="R758" s="28"/>
      <c r="S758"/>
      <c r="T758"/>
      <c r="U758"/>
      <c r="V758"/>
      <c r="W758"/>
      <c r="X758"/>
      <c r="Y758" s="14"/>
      <c r="Z758"/>
      <c r="AA758"/>
      <c r="AB758"/>
      <c r="AC758"/>
      <c r="AD758"/>
      <c r="AE758"/>
      <c r="AF758" s="14"/>
      <c r="AG758"/>
    </row>
    <row r="759" spans="1:33" s="12" customFormat="1">
      <c r="A759"/>
      <c r="C759" s="42" t="s">
        <v>2124</v>
      </c>
      <c r="E759"/>
      <c r="F759" s="14"/>
      <c r="G759" s="14"/>
      <c r="H759" s="14"/>
      <c r="I759" s="14"/>
      <c r="J759" s="18"/>
      <c r="K759" s="14"/>
      <c r="L759" s="14"/>
      <c r="M759"/>
      <c r="N759" s="28"/>
      <c r="O759" s="14"/>
      <c r="P759" s="35"/>
      <c r="Q759" s="18"/>
      <c r="R759" s="28"/>
      <c r="S759"/>
      <c r="T759"/>
      <c r="U759"/>
      <c r="V759"/>
      <c r="W759"/>
      <c r="X759"/>
      <c r="Y759" s="14"/>
      <c r="Z759"/>
      <c r="AA759"/>
      <c r="AB759"/>
      <c r="AC759"/>
      <c r="AD759"/>
      <c r="AE759"/>
      <c r="AF759" s="14"/>
      <c r="AG759"/>
    </row>
    <row r="760" spans="1:33" s="12" customFormat="1">
      <c r="A760"/>
      <c r="C760" s="42" t="s">
        <v>2125</v>
      </c>
      <c r="E760"/>
      <c r="F760" s="14"/>
      <c r="G760" s="14"/>
      <c r="H760" s="14"/>
      <c r="I760" s="14"/>
      <c r="J760" s="18"/>
      <c r="K760" s="14"/>
      <c r="L760" s="14"/>
      <c r="M760"/>
      <c r="N760" s="28"/>
      <c r="O760" s="14"/>
      <c r="P760" s="35"/>
      <c r="Q760" s="18"/>
      <c r="R760" s="28"/>
      <c r="S760"/>
      <c r="T760"/>
      <c r="U760"/>
      <c r="V760"/>
      <c r="W760"/>
      <c r="X760"/>
      <c r="Y760" s="14"/>
      <c r="Z760"/>
      <c r="AA760"/>
      <c r="AB760"/>
      <c r="AC760"/>
      <c r="AD760"/>
      <c r="AE760"/>
      <c r="AF760" s="14"/>
      <c r="AG760"/>
    </row>
    <row r="761" spans="1:33" s="12" customFormat="1">
      <c r="A761"/>
      <c r="C761" s="42" t="s">
        <v>2126</v>
      </c>
      <c r="E761"/>
      <c r="F761" s="14"/>
      <c r="G761" s="14"/>
      <c r="H761" s="14"/>
      <c r="I761" s="14"/>
      <c r="J761" s="18"/>
      <c r="K761" s="14"/>
      <c r="L761" s="14"/>
      <c r="M761"/>
      <c r="N761" s="28"/>
      <c r="O761" s="14"/>
      <c r="P761" s="35"/>
      <c r="Q761" s="18"/>
      <c r="R761" s="28"/>
      <c r="S761"/>
      <c r="T761"/>
      <c r="U761"/>
      <c r="V761"/>
      <c r="W761"/>
      <c r="X761"/>
      <c r="Y761" s="14"/>
      <c r="Z761"/>
      <c r="AA761"/>
      <c r="AB761"/>
      <c r="AC761"/>
      <c r="AD761"/>
      <c r="AE761"/>
      <c r="AF761" s="14"/>
      <c r="AG761"/>
    </row>
    <row r="762" spans="1:33" s="12" customFormat="1">
      <c r="A762"/>
      <c r="C762" s="42" t="s">
        <v>2127</v>
      </c>
      <c r="E762"/>
      <c r="F762" s="14"/>
      <c r="G762" s="14"/>
      <c r="H762" s="14"/>
      <c r="I762" s="14"/>
      <c r="J762" s="18"/>
      <c r="K762" s="14"/>
      <c r="L762" s="14"/>
      <c r="M762"/>
      <c r="N762" s="28"/>
      <c r="O762" s="14"/>
      <c r="P762" s="35"/>
      <c r="Q762" s="18"/>
      <c r="R762" s="28"/>
      <c r="S762"/>
      <c r="T762"/>
      <c r="U762"/>
      <c r="V762"/>
      <c r="W762"/>
      <c r="X762"/>
      <c r="Y762" s="14"/>
      <c r="Z762"/>
      <c r="AA762"/>
      <c r="AB762"/>
      <c r="AC762"/>
      <c r="AD762"/>
      <c r="AE762"/>
      <c r="AF762" s="14"/>
      <c r="AG762"/>
    </row>
    <row r="763" spans="1:33" s="12" customFormat="1">
      <c r="A763"/>
      <c r="C763" s="42" t="s">
        <v>2128</v>
      </c>
      <c r="E763"/>
      <c r="F763" s="14"/>
      <c r="G763" s="14"/>
      <c r="H763" s="14"/>
      <c r="I763" s="14"/>
      <c r="J763" s="18"/>
      <c r="K763" s="14"/>
      <c r="L763" s="14"/>
      <c r="M763"/>
      <c r="N763" s="28"/>
      <c r="O763" s="14"/>
      <c r="P763" s="35"/>
      <c r="Q763" s="18"/>
      <c r="R763" s="28"/>
      <c r="S763"/>
      <c r="T763"/>
      <c r="U763"/>
      <c r="V763"/>
      <c r="W763"/>
      <c r="X763"/>
      <c r="Y763" s="14"/>
      <c r="Z763"/>
      <c r="AA763"/>
      <c r="AB763"/>
      <c r="AC763"/>
      <c r="AD763"/>
      <c r="AE763"/>
      <c r="AF763" s="14"/>
      <c r="AG763"/>
    </row>
    <row r="764" spans="1:33" s="12" customFormat="1">
      <c r="A764"/>
      <c r="C764" s="42" t="s">
        <v>2129</v>
      </c>
      <c r="E764"/>
      <c r="F764" s="14"/>
      <c r="G764" s="14"/>
      <c r="H764" s="14"/>
      <c r="I764" s="14"/>
      <c r="J764" s="18"/>
      <c r="K764" s="14"/>
      <c r="L764" s="14"/>
      <c r="M764"/>
      <c r="N764" s="28"/>
      <c r="O764" s="14"/>
      <c r="P764" s="35"/>
      <c r="Q764" s="18"/>
      <c r="R764" s="28"/>
      <c r="S764"/>
      <c r="T764"/>
      <c r="U764"/>
      <c r="V764"/>
      <c r="W764"/>
      <c r="X764"/>
      <c r="Y764" s="14"/>
      <c r="Z764"/>
      <c r="AA764"/>
      <c r="AB764"/>
      <c r="AC764"/>
      <c r="AD764"/>
      <c r="AE764"/>
      <c r="AF764" s="14"/>
      <c r="AG764"/>
    </row>
    <row r="765" spans="1:33" s="12" customFormat="1">
      <c r="A765"/>
      <c r="C765" s="42" t="s">
        <v>2130</v>
      </c>
      <c r="E765"/>
      <c r="F765" s="14"/>
      <c r="G765" s="14"/>
      <c r="H765" s="14"/>
      <c r="I765" s="14"/>
      <c r="J765" s="18"/>
      <c r="K765" s="14"/>
      <c r="L765" s="14"/>
      <c r="M765"/>
      <c r="N765" s="28"/>
      <c r="O765" s="14"/>
      <c r="P765" s="35"/>
      <c r="Q765" s="18"/>
      <c r="R765" s="28"/>
      <c r="S765"/>
      <c r="T765"/>
      <c r="U765"/>
      <c r="V765"/>
      <c r="W765"/>
      <c r="X765"/>
      <c r="Y765" s="14"/>
      <c r="Z765"/>
      <c r="AA765"/>
      <c r="AB765"/>
      <c r="AC765"/>
      <c r="AD765"/>
      <c r="AE765"/>
      <c r="AF765" s="14"/>
      <c r="AG765"/>
    </row>
    <row r="766" spans="1:33" s="12" customFormat="1">
      <c r="A766"/>
      <c r="C766" s="42" t="s">
        <v>2131</v>
      </c>
      <c r="E766"/>
      <c r="F766" s="14"/>
      <c r="G766" s="14"/>
      <c r="H766" s="14"/>
      <c r="I766" s="14"/>
      <c r="J766" s="18"/>
      <c r="K766" s="14"/>
      <c r="L766" s="14"/>
      <c r="M766"/>
      <c r="N766" s="28"/>
      <c r="O766" s="14"/>
      <c r="P766" s="35"/>
      <c r="Q766" s="18"/>
      <c r="R766" s="28"/>
      <c r="S766"/>
      <c r="T766"/>
      <c r="U766"/>
      <c r="V766"/>
      <c r="W766"/>
      <c r="X766"/>
      <c r="Y766" s="14"/>
      <c r="Z766"/>
      <c r="AA766"/>
      <c r="AB766"/>
      <c r="AC766"/>
      <c r="AD766"/>
      <c r="AE766"/>
      <c r="AF766" s="14"/>
      <c r="AG766"/>
    </row>
    <row r="767" spans="1:33" s="12" customFormat="1">
      <c r="A767"/>
      <c r="C767" s="42" t="s">
        <v>2132</v>
      </c>
      <c r="E767"/>
      <c r="F767" s="14"/>
      <c r="G767" s="14"/>
      <c r="H767" s="14"/>
      <c r="I767" s="14"/>
      <c r="J767" s="18"/>
      <c r="K767" s="14"/>
      <c r="L767" s="14"/>
      <c r="M767"/>
      <c r="N767" s="28"/>
      <c r="O767" s="14"/>
      <c r="P767" s="35"/>
      <c r="Q767" s="18"/>
      <c r="R767" s="28"/>
      <c r="S767"/>
      <c r="T767"/>
      <c r="U767"/>
      <c r="V767"/>
      <c r="W767"/>
      <c r="X767"/>
      <c r="Y767" s="14"/>
      <c r="Z767"/>
      <c r="AA767"/>
      <c r="AB767"/>
      <c r="AC767"/>
      <c r="AD767"/>
      <c r="AE767"/>
      <c r="AF767" s="14"/>
      <c r="AG767"/>
    </row>
    <row r="768" spans="1:33" s="12" customFormat="1">
      <c r="A768"/>
      <c r="C768" s="42" t="s">
        <v>2133</v>
      </c>
      <c r="E768"/>
      <c r="F768" s="14"/>
      <c r="G768" s="14"/>
      <c r="H768" s="14"/>
      <c r="I768" s="14"/>
      <c r="J768" s="18"/>
      <c r="K768" s="14"/>
      <c r="L768" s="14"/>
      <c r="M768"/>
      <c r="N768" s="28"/>
      <c r="O768" s="14"/>
      <c r="P768" s="35"/>
      <c r="Q768" s="18"/>
      <c r="R768" s="28"/>
      <c r="S768"/>
      <c r="T768"/>
      <c r="U768"/>
      <c r="V768"/>
      <c r="W768"/>
      <c r="X768"/>
      <c r="Y768" s="14"/>
      <c r="Z768"/>
      <c r="AA768"/>
      <c r="AB768"/>
      <c r="AC768"/>
      <c r="AD768"/>
      <c r="AE768"/>
      <c r="AF768" s="14"/>
      <c r="AG768"/>
    </row>
    <row r="769" spans="1:33" s="12" customFormat="1">
      <c r="A769"/>
      <c r="C769" s="42" t="s">
        <v>2134</v>
      </c>
      <c r="E769"/>
      <c r="F769" s="14"/>
      <c r="G769" s="14"/>
      <c r="H769" s="14"/>
      <c r="I769" s="14"/>
      <c r="J769" s="18"/>
      <c r="K769" s="14"/>
      <c r="L769" s="14"/>
      <c r="M769"/>
      <c r="N769" s="28"/>
      <c r="O769" s="14"/>
      <c r="P769" s="35"/>
      <c r="Q769" s="18"/>
      <c r="R769" s="28"/>
      <c r="S769"/>
      <c r="T769"/>
      <c r="U769"/>
      <c r="V769"/>
      <c r="W769"/>
      <c r="X769"/>
      <c r="Y769" s="14"/>
      <c r="Z769"/>
      <c r="AA769"/>
      <c r="AB769"/>
      <c r="AC769"/>
      <c r="AD769"/>
      <c r="AE769"/>
      <c r="AF769" s="14"/>
      <c r="AG769"/>
    </row>
    <row r="770" spans="1:33" s="12" customFormat="1">
      <c r="A770"/>
      <c r="C770" s="42" t="s">
        <v>2135</v>
      </c>
      <c r="E770"/>
      <c r="F770" s="14"/>
      <c r="G770" s="14"/>
      <c r="H770" s="14"/>
      <c r="I770" s="14"/>
      <c r="J770" s="18"/>
      <c r="K770" s="14"/>
      <c r="L770" s="14"/>
      <c r="M770"/>
      <c r="N770" s="28"/>
      <c r="O770" s="14"/>
      <c r="P770" s="35"/>
      <c r="Q770" s="18"/>
      <c r="R770" s="28"/>
      <c r="S770"/>
      <c r="T770"/>
      <c r="U770"/>
      <c r="V770"/>
      <c r="W770"/>
      <c r="X770"/>
      <c r="Y770" s="14"/>
      <c r="Z770"/>
      <c r="AA770"/>
      <c r="AB770"/>
      <c r="AC770"/>
      <c r="AD770"/>
      <c r="AE770"/>
      <c r="AF770" s="14"/>
      <c r="AG770"/>
    </row>
    <row r="771" spans="1:33" s="12" customFormat="1">
      <c r="A771"/>
      <c r="C771" s="42" t="s">
        <v>2136</v>
      </c>
      <c r="E771"/>
      <c r="F771" s="14"/>
      <c r="G771" s="14"/>
      <c r="H771" s="14"/>
      <c r="I771" s="14"/>
      <c r="J771" s="18"/>
      <c r="K771" s="14"/>
      <c r="L771" s="14"/>
      <c r="M771"/>
      <c r="N771" s="28"/>
      <c r="O771" s="14"/>
      <c r="P771" s="35"/>
      <c r="Q771" s="18"/>
      <c r="R771" s="28"/>
      <c r="S771"/>
      <c r="T771"/>
      <c r="U771"/>
      <c r="V771"/>
      <c r="W771"/>
      <c r="X771"/>
      <c r="Y771" s="14"/>
      <c r="Z771"/>
      <c r="AA771"/>
      <c r="AB771"/>
      <c r="AC771"/>
      <c r="AD771"/>
      <c r="AE771"/>
      <c r="AF771" s="14"/>
      <c r="AG771"/>
    </row>
    <row r="772" spans="1:33" s="12" customFormat="1">
      <c r="A772"/>
      <c r="C772" s="42" t="s">
        <v>2137</v>
      </c>
      <c r="E772"/>
      <c r="F772" s="14"/>
      <c r="G772" s="14"/>
      <c r="H772" s="14"/>
      <c r="I772" s="14"/>
      <c r="J772" s="18"/>
      <c r="K772" s="14"/>
      <c r="L772" s="14"/>
      <c r="M772"/>
      <c r="N772" s="28"/>
      <c r="O772" s="14"/>
      <c r="P772" s="35"/>
      <c r="Q772" s="18"/>
      <c r="R772" s="28"/>
      <c r="S772"/>
      <c r="T772"/>
      <c r="U772"/>
      <c r="V772"/>
      <c r="W772"/>
      <c r="X772"/>
      <c r="Y772" s="14"/>
      <c r="Z772"/>
      <c r="AA772"/>
      <c r="AB772"/>
      <c r="AC772"/>
      <c r="AD772"/>
      <c r="AE772"/>
      <c r="AF772" s="14"/>
      <c r="AG772"/>
    </row>
    <row r="773" spans="1:33" s="12" customFormat="1">
      <c r="A773"/>
      <c r="C773" s="42" t="s">
        <v>2138</v>
      </c>
      <c r="E773"/>
      <c r="F773" s="14"/>
      <c r="G773" s="14"/>
      <c r="H773" s="14"/>
      <c r="I773" s="14"/>
      <c r="J773" s="18"/>
      <c r="K773" s="14"/>
      <c r="L773" s="14"/>
      <c r="M773"/>
      <c r="N773" s="28"/>
      <c r="O773" s="14"/>
      <c r="P773" s="35"/>
      <c r="Q773" s="18"/>
      <c r="R773" s="28"/>
      <c r="S773"/>
      <c r="T773"/>
      <c r="U773"/>
      <c r="V773"/>
      <c r="W773"/>
      <c r="X773"/>
      <c r="Y773" s="14"/>
      <c r="Z773"/>
      <c r="AA773"/>
      <c r="AB773"/>
      <c r="AC773"/>
      <c r="AD773"/>
      <c r="AE773"/>
      <c r="AF773" s="14"/>
      <c r="AG773"/>
    </row>
    <row r="774" spans="1:33" s="12" customFormat="1">
      <c r="A774"/>
      <c r="C774" s="42" t="s">
        <v>2161</v>
      </c>
      <c r="E774"/>
      <c r="F774" s="14"/>
      <c r="G774" s="14"/>
      <c r="H774" s="14"/>
      <c r="I774" s="14"/>
      <c r="J774" s="18"/>
      <c r="K774" s="14"/>
      <c r="L774" s="14"/>
      <c r="M774"/>
      <c r="N774" s="28"/>
      <c r="O774" s="14"/>
      <c r="P774" s="35"/>
      <c r="Q774" s="18"/>
      <c r="R774" s="28"/>
      <c r="S774"/>
      <c r="T774"/>
      <c r="U774"/>
      <c r="V774"/>
      <c r="W774"/>
      <c r="X774"/>
      <c r="Y774" s="14"/>
      <c r="Z774"/>
      <c r="AA774"/>
      <c r="AB774"/>
      <c r="AC774"/>
      <c r="AD774"/>
      <c r="AE774"/>
      <c r="AF774" s="14"/>
      <c r="AG774"/>
    </row>
    <row r="775" spans="1:33" s="12" customFormat="1">
      <c r="A775"/>
      <c r="C775" s="42" t="s">
        <v>2162</v>
      </c>
      <c r="E775"/>
      <c r="F775" s="14"/>
      <c r="G775" s="14"/>
      <c r="H775" s="14"/>
      <c r="I775" s="14"/>
      <c r="J775" s="18"/>
      <c r="K775" s="14"/>
      <c r="L775" s="14"/>
      <c r="M775"/>
      <c r="N775" s="28"/>
      <c r="O775" s="14"/>
      <c r="P775" s="35"/>
      <c r="Q775" s="18"/>
      <c r="R775" s="28"/>
      <c r="S775"/>
      <c r="T775"/>
      <c r="U775"/>
      <c r="V775"/>
      <c r="W775"/>
      <c r="X775"/>
      <c r="Y775" s="14"/>
      <c r="Z775"/>
      <c r="AA775"/>
      <c r="AB775"/>
      <c r="AC775"/>
      <c r="AD775"/>
      <c r="AE775"/>
      <c r="AF775" s="14"/>
      <c r="AG775"/>
    </row>
    <row r="776" spans="1:33" s="12" customFormat="1">
      <c r="A776"/>
      <c r="C776" s="42" t="s">
        <v>2163</v>
      </c>
      <c r="E776"/>
      <c r="F776" s="14"/>
      <c r="G776" s="14"/>
      <c r="H776" s="14"/>
      <c r="I776" s="14"/>
      <c r="J776" s="18"/>
      <c r="K776" s="14"/>
      <c r="L776" s="14"/>
      <c r="M776"/>
      <c r="N776" s="28"/>
      <c r="O776" s="14"/>
      <c r="P776" s="35"/>
      <c r="Q776" s="18"/>
      <c r="R776" s="28"/>
      <c r="S776"/>
      <c r="T776"/>
      <c r="U776"/>
      <c r="V776"/>
      <c r="W776"/>
      <c r="X776"/>
      <c r="Y776" s="14"/>
      <c r="Z776"/>
      <c r="AA776"/>
      <c r="AB776"/>
      <c r="AC776"/>
      <c r="AD776"/>
      <c r="AE776"/>
      <c r="AF776" s="14"/>
      <c r="AG776"/>
    </row>
    <row r="777" spans="1:33" s="12" customFormat="1">
      <c r="A777"/>
      <c r="C777" s="42" t="s">
        <v>2165</v>
      </c>
      <c r="E777"/>
      <c r="F777" s="14"/>
      <c r="G777" s="14"/>
      <c r="H777" s="14"/>
      <c r="I777" s="14"/>
      <c r="J777" s="18"/>
      <c r="K777" s="14"/>
      <c r="L777" s="14"/>
      <c r="M777"/>
      <c r="N777" s="28"/>
      <c r="O777" s="14"/>
      <c r="P777" s="35"/>
      <c r="Q777" s="18"/>
      <c r="R777" s="28"/>
      <c r="S777"/>
      <c r="T777"/>
      <c r="U777"/>
      <c r="V777"/>
      <c r="W777"/>
      <c r="X777"/>
      <c r="Y777" s="14"/>
      <c r="Z777"/>
      <c r="AA777"/>
      <c r="AB777"/>
      <c r="AC777"/>
      <c r="AD777"/>
      <c r="AE777"/>
      <c r="AF777" s="14"/>
      <c r="AG777"/>
    </row>
    <row r="778" spans="1:33" s="12" customFormat="1">
      <c r="A778"/>
      <c r="C778" s="42" t="s">
        <v>2164</v>
      </c>
      <c r="E778"/>
      <c r="F778" s="14"/>
      <c r="G778" s="14"/>
      <c r="H778" s="14"/>
      <c r="I778" s="14"/>
      <c r="J778" s="18"/>
      <c r="K778" s="14"/>
      <c r="L778" s="14"/>
      <c r="M778"/>
      <c r="N778" s="28"/>
      <c r="O778" s="14"/>
      <c r="P778" s="35"/>
      <c r="Q778" s="18"/>
      <c r="R778" s="28"/>
      <c r="S778"/>
      <c r="T778"/>
      <c r="U778"/>
      <c r="V778"/>
      <c r="W778"/>
      <c r="X778"/>
      <c r="Y778" s="14"/>
      <c r="Z778"/>
      <c r="AA778"/>
      <c r="AB778"/>
      <c r="AC778"/>
      <c r="AD778"/>
      <c r="AE778"/>
      <c r="AF778" s="14"/>
      <c r="AG778"/>
    </row>
    <row r="779" spans="1:33" s="12" customFormat="1">
      <c r="A779"/>
      <c r="C779" s="42" t="s">
        <v>2166</v>
      </c>
      <c r="E779"/>
      <c r="F779" s="14"/>
      <c r="G779" s="14"/>
      <c r="H779" s="14"/>
      <c r="I779" s="14"/>
      <c r="J779" s="18"/>
      <c r="K779" s="14"/>
      <c r="L779" s="14"/>
      <c r="M779"/>
      <c r="N779" s="28"/>
      <c r="O779" s="14"/>
      <c r="P779" s="35"/>
      <c r="Q779" s="18"/>
      <c r="R779" s="28"/>
      <c r="S779"/>
      <c r="T779"/>
      <c r="U779"/>
      <c r="V779"/>
      <c r="W779"/>
      <c r="X779"/>
      <c r="Y779" s="14"/>
      <c r="Z779"/>
      <c r="AA779"/>
      <c r="AB779"/>
      <c r="AC779"/>
      <c r="AD779"/>
      <c r="AE779"/>
      <c r="AF779" s="14"/>
      <c r="AG779"/>
    </row>
    <row r="780" spans="1:33" s="12" customFormat="1">
      <c r="A780"/>
      <c r="C780" s="42" t="s">
        <v>2167</v>
      </c>
      <c r="E780"/>
      <c r="F780" s="14"/>
      <c r="G780" s="14"/>
      <c r="H780" s="14"/>
      <c r="I780" s="14"/>
      <c r="J780" s="18"/>
      <c r="K780" s="14"/>
      <c r="L780" s="14"/>
      <c r="M780"/>
      <c r="N780" s="28"/>
      <c r="O780" s="14"/>
      <c r="P780" s="35"/>
      <c r="Q780" s="18"/>
      <c r="R780" s="28"/>
      <c r="S780"/>
      <c r="T780"/>
      <c r="U780"/>
      <c r="V780"/>
      <c r="W780"/>
      <c r="X780"/>
      <c r="Y780" s="14"/>
      <c r="Z780"/>
      <c r="AA780"/>
      <c r="AB780"/>
      <c r="AC780"/>
      <c r="AD780"/>
      <c r="AE780"/>
      <c r="AF780" s="14"/>
      <c r="AG780"/>
    </row>
    <row r="781" spans="1:33" s="12" customFormat="1">
      <c r="A781"/>
      <c r="C781" s="42" t="s">
        <v>2168</v>
      </c>
      <c r="E781"/>
      <c r="F781" s="14"/>
      <c r="G781" s="14"/>
      <c r="H781" s="14"/>
      <c r="I781" s="14"/>
      <c r="J781" s="18"/>
      <c r="K781" s="14"/>
      <c r="L781" s="14"/>
      <c r="M781"/>
      <c r="N781" s="28"/>
      <c r="O781" s="14"/>
      <c r="P781" s="35"/>
      <c r="Q781" s="18"/>
      <c r="R781" s="28"/>
      <c r="S781"/>
      <c r="T781"/>
      <c r="U781"/>
      <c r="V781"/>
      <c r="W781"/>
      <c r="X781"/>
      <c r="Y781" s="14"/>
      <c r="Z781"/>
      <c r="AA781"/>
      <c r="AB781"/>
      <c r="AC781"/>
      <c r="AD781"/>
      <c r="AE781"/>
      <c r="AF781" s="14"/>
      <c r="AG781"/>
    </row>
    <row r="782" spans="1:33" s="12" customFormat="1">
      <c r="A782"/>
      <c r="C782" s="42" t="s">
        <v>2169</v>
      </c>
      <c r="E782"/>
      <c r="F782" s="14"/>
      <c r="G782" s="14"/>
      <c r="H782" s="14"/>
      <c r="I782" s="14"/>
      <c r="J782" s="18"/>
      <c r="K782" s="14"/>
      <c r="L782" s="14"/>
      <c r="M782"/>
      <c r="N782" s="28"/>
      <c r="O782" s="14"/>
      <c r="P782" s="35"/>
      <c r="Q782" s="18"/>
      <c r="R782" s="28"/>
      <c r="S782"/>
      <c r="T782"/>
      <c r="U782"/>
      <c r="V782"/>
      <c r="W782"/>
      <c r="X782"/>
      <c r="Y782" s="14"/>
      <c r="Z782"/>
      <c r="AA782"/>
      <c r="AB782"/>
      <c r="AC782"/>
      <c r="AD782"/>
      <c r="AE782"/>
      <c r="AF782" s="14"/>
      <c r="AG782"/>
    </row>
    <row r="783" spans="1:33" s="12" customFormat="1">
      <c r="A783"/>
      <c r="C783" s="42" t="s">
        <v>2170</v>
      </c>
      <c r="E783"/>
      <c r="F783" s="14"/>
      <c r="G783" s="14"/>
      <c r="H783" s="14"/>
      <c r="I783" s="14"/>
      <c r="J783" s="18"/>
      <c r="K783" s="14"/>
      <c r="L783" s="14"/>
      <c r="M783"/>
      <c r="N783" s="28"/>
      <c r="O783" s="14"/>
      <c r="P783" s="35"/>
      <c r="Q783" s="18"/>
      <c r="R783" s="28"/>
      <c r="S783"/>
      <c r="T783"/>
      <c r="U783"/>
      <c r="V783"/>
      <c r="W783"/>
      <c r="X783"/>
      <c r="Y783" s="14"/>
      <c r="Z783"/>
      <c r="AA783"/>
      <c r="AB783"/>
      <c r="AC783"/>
      <c r="AD783"/>
      <c r="AE783"/>
      <c r="AF783" s="14"/>
      <c r="AG783"/>
    </row>
    <row r="784" spans="1:33" s="12" customFormat="1">
      <c r="A784"/>
      <c r="C784" s="42" t="s">
        <v>2139</v>
      </c>
      <c r="E784"/>
      <c r="F784" s="14"/>
      <c r="G784" s="14"/>
      <c r="H784" s="14"/>
      <c r="I784" s="14"/>
      <c r="J784" s="18"/>
      <c r="K784" s="14"/>
      <c r="L784" s="14"/>
      <c r="M784"/>
      <c r="N784" s="28"/>
      <c r="O784" s="14"/>
      <c r="P784" s="35"/>
      <c r="Q784" s="18"/>
      <c r="R784" s="28"/>
      <c r="S784"/>
      <c r="T784"/>
      <c r="U784"/>
      <c r="V784"/>
      <c r="W784"/>
      <c r="X784"/>
      <c r="Y784" s="14"/>
      <c r="Z784"/>
      <c r="AA784"/>
      <c r="AB784"/>
      <c r="AC784"/>
      <c r="AD784"/>
      <c r="AE784"/>
      <c r="AF784" s="14"/>
      <c r="AG784"/>
    </row>
    <row r="785" spans="1:33" s="12" customFormat="1">
      <c r="A785"/>
      <c r="C785" s="43" t="s">
        <v>2140</v>
      </c>
      <c r="E785"/>
      <c r="F785" s="14"/>
      <c r="G785" s="14"/>
      <c r="H785" s="14"/>
      <c r="I785" s="14"/>
      <c r="J785" s="18"/>
      <c r="K785" s="14"/>
      <c r="L785" s="14"/>
      <c r="M785"/>
      <c r="N785" s="28"/>
      <c r="O785" s="14"/>
      <c r="P785" s="35"/>
      <c r="Q785" s="18"/>
      <c r="R785" s="28"/>
      <c r="S785"/>
      <c r="T785"/>
      <c r="U785"/>
      <c r="V785"/>
      <c r="W785"/>
      <c r="X785"/>
      <c r="Y785" s="14"/>
      <c r="Z785"/>
      <c r="AA785"/>
      <c r="AB785"/>
      <c r="AC785"/>
      <c r="AD785"/>
      <c r="AE785"/>
      <c r="AF785" s="14"/>
      <c r="AG785"/>
    </row>
    <row r="786" spans="1:33" s="12" customFormat="1">
      <c r="A786"/>
      <c r="C786" s="43" t="s">
        <v>2141</v>
      </c>
      <c r="E786"/>
      <c r="F786" s="14"/>
      <c r="G786" s="14"/>
      <c r="H786" s="14"/>
      <c r="I786" s="14"/>
      <c r="J786" s="18"/>
      <c r="K786" s="14"/>
      <c r="L786" s="14"/>
      <c r="M786"/>
      <c r="N786" s="28"/>
      <c r="O786" s="14"/>
      <c r="P786" s="35"/>
      <c r="Q786" s="18"/>
      <c r="R786" s="28"/>
      <c r="S786"/>
      <c r="T786"/>
      <c r="U786"/>
      <c r="V786"/>
      <c r="W786"/>
      <c r="X786"/>
      <c r="Y786" s="14"/>
      <c r="Z786"/>
      <c r="AA786"/>
      <c r="AB786"/>
      <c r="AC786"/>
      <c r="AD786"/>
      <c r="AE786"/>
      <c r="AF786" s="14"/>
      <c r="AG786"/>
    </row>
    <row r="787" spans="1:33" s="12" customFormat="1">
      <c r="A787"/>
      <c r="C787" s="43" t="s">
        <v>2142</v>
      </c>
      <c r="E787"/>
      <c r="F787" s="14"/>
      <c r="G787" s="14"/>
      <c r="H787" s="14"/>
      <c r="I787" s="14"/>
      <c r="J787" s="18"/>
      <c r="K787" s="14"/>
      <c r="L787" s="14"/>
      <c r="M787"/>
      <c r="N787" s="28"/>
      <c r="O787" s="14"/>
      <c r="P787" s="35"/>
      <c r="Q787" s="18"/>
      <c r="R787" s="28"/>
      <c r="S787"/>
      <c r="T787"/>
      <c r="U787"/>
      <c r="V787"/>
      <c r="W787"/>
      <c r="X787"/>
      <c r="Y787" s="14"/>
      <c r="Z787"/>
      <c r="AA787"/>
      <c r="AB787"/>
      <c r="AC787"/>
      <c r="AD787"/>
      <c r="AE787"/>
      <c r="AF787" s="14"/>
      <c r="AG787"/>
    </row>
    <row r="788" spans="1:33" s="12" customFormat="1">
      <c r="A788"/>
      <c r="C788" s="42" t="s">
        <v>2171</v>
      </c>
      <c r="E788"/>
      <c r="F788" s="14"/>
      <c r="G788" s="14"/>
      <c r="H788" s="14"/>
      <c r="I788" s="14"/>
      <c r="J788" s="18"/>
      <c r="K788" s="14"/>
      <c r="L788" s="14"/>
      <c r="M788"/>
      <c r="N788" s="28"/>
      <c r="O788" s="14"/>
      <c r="P788" s="35"/>
      <c r="Q788" s="18"/>
      <c r="R788" s="28"/>
      <c r="S788"/>
      <c r="T788"/>
      <c r="U788"/>
      <c r="V788"/>
      <c r="W788"/>
      <c r="X788"/>
      <c r="Y788" s="14"/>
      <c r="Z788"/>
      <c r="AA788"/>
      <c r="AB788"/>
      <c r="AC788"/>
      <c r="AD788"/>
      <c r="AE788"/>
      <c r="AF788" s="14"/>
      <c r="AG788"/>
    </row>
    <row r="789" spans="1:33" s="12" customFormat="1">
      <c r="A789"/>
      <c r="C789" s="42" t="s">
        <v>2172</v>
      </c>
      <c r="E789"/>
      <c r="F789" s="14"/>
      <c r="G789" s="14"/>
      <c r="H789" s="14"/>
      <c r="I789" s="14"/>
      <c r="J789" s="18"/>
      <c r="K789" s="14"/>
      <c r="L789" s="14"/>
      <c r="M789"/>
      <c r="N789" s="28"/>
      <c r="O789" s="14"/>
      <c r="P789" s="35"/>
      <c r="Q789" s="18"/>
      <c r="R789" s="28"/>
      <c r="S789"/>
      <c r="T789"/>
      <c r="U789"/>
      <c r="V789"/>
      <c r="W789"/>
      <c r="X789"/>
      <c r="Y789" s="14"/>
      <c r="Z789"/>
      <c r="AA789"/>
      <c r="AB789"/>
      <c r="AC789"/>
      <c r="AD789"/>
      <c r="AE789"/>
      <c r="AF789" s="14"/>
      <c r="AG789"/>
    </row>
    <row r="790" spans="1:33" s="12" customFormat="1">
      <c r="A790"/>
      <c r="C790" s="42" t="s">
        <v>2153</v>
      </c>
      <c r="E790"/>
      <c r="F790" s="14"/>
      <c r="G790" s="14"/>
      <c r="H790" s="14"/>
      <c r="I790" s="14"/>
      <c r="J790" s="18"/>
      <c r="K790" s="14"/>
      <c r="L790" s="14"/>
      <c r="M790"/>
      <c r="N790" s="28"/>
      <c r="O790" s="14"/>
      <c r="P790" s="35"/>
      <c r="Q790" s="18"/>
      <c r="R790" s="28"/>
      <c r="S790"/>
      <c r="T790"/>
      <c r="U790"/>
      <c r="V790"/>
      <c r="W790"/>
      <c r="X790"/>
      <c r="Y790" s="14"/>
      <c r="Z790"/>
      <c r="AA790"/>
      <c r="AB790"/>
      <c r="AC790"/>
      <c r="AD790"/>
      <c r="AE790"/>
      <c r="AF790" s="14"/>
      <c r="AG790"/>
    </row>
    <row r="791" spans="1:33" s="12" customFormat="1">
      <c r="A791"/>
      <c r="C791" s="42" t="s">
        <v>2143</v>
      </c>
      <c r="E791"/>
      <c r="F791" s="14"/>
      <c r="G791" s="14"/>
      <c r="H791" s="14"/>
      <c r="I791" s="14"/>
      <c r="J791" s="18"/>
      <c r="K791" s="14"/>
      <c r="L791" s="14"/>
      <c r="M791"/>
      <c r="N791" s="28"/>
      <c r="O791" s="14"/>
      <c r="P791" s="35"/>
      <c r="Q791" s="18"/>
      <c r="R791" s="28"/>
      <c r="S791"/>
      <c r="T791"/>
      <c r="U791"/>
      <c r="V791"/>
      <c r="W791"/>
      <c r="X791"/>
      <c r="Y791" s="14"/>
      <c r="Z791"/>
      <c r="AA791"/>
      <c r="AB791"/>
      <c r="AC791"/>
      <c r="AD791"/>
      <c r="AE791"/>
      <c r="AF791" s="14"/>
      <c r="AG791"/>
    </row>
    <row r="792" spans="1:33" s="12" customFormat="1">
      <c r="A792"/>
      <c r="C792" s="42" t="s">
        <v>2110</v>
      </c>
      <c r="E792"/>
      <c r="F792" s="14"/>
      <c r="G792" s="14"/>
      <c r="H792" s="14"/>
      <c r="I792" s="14"/>
      <c r="J792" s="18"/>
      <c r="K792" s="14"/>
      <c r="L792" s="14"/>
      <c r="M792"/>
      <c r="N792" s="28"/>
      <c r="O792" s="14"/>
      <c r="P792" s="35"/>
      <c r="Q792" s="18"/>
      <c r="R792" s="28"/>
      <c r="S792"/>
      <c r="T792"/>
      <c r="U792"/>
      <c r="V792"/>
      <c r="W792"/>
      <c r="X792"/>
      <c r="Y792" s="14"/>
      <c r="Z792"/>
      <c r="AA792"/>
      <c r="AB792"/>
      <c r="AC792"/>
      <c r="AD792"/>
      <c r="AE792"/>
      <c r="AF792" s="14"/>
      <c r="AG792"/>
    </row>
    <row r="793" spans="1:33" s="12" customFormat="1">
      <c r="A793"/>
      <c r="C793" s="42" t="s">
        <v>2111</v>
      </c>
      <c r="E793"/>
      <c r="F793" s="14"/>
      <c r="G793" s="14"/>
      <c r="H793" s="14"/>
      <c r="I793" s="14"/>
      <c r="J793" s="18"/>
      <c r="K793" s="14"/>
      <c r="L793" s="14"/>
      <c r="M793"/>
      <c r="N793" s="28"/>
      <c r="O793" s="14"/>
      <c r="P793" s="35"/>
      <c r="Q793" s="18"/>
      <c r="R793" s="28"/>
      <c r="S793"/>
      <c r="T793"/>
      <c r="U793"/>
      <c r="V793"/>
      <c r="W793"/>
      <c r="X793"/>
      <c r="Y793" s="14"/>
      <c r="Z793"/>
      <c r="AA793"/>
      <c r="AB793"/>
      <c r="AC793"/>
      <c r="AD793"/>
      <c r="AE793"/>
      <c r="AF793" s="14"/>
      <c r="AG793"/>
    </row>
    <row r="794" spans="1:33" s="12" customFormat="1">
      <c r="A794"/>
      <c r="C794" s="42" t="s">
        <v>2112</v>
      </c>
      <c r="E794"/>
      <c r="F794" s="14"/>
      <c r="G794" s="14"/>
      <c r="H794" s="14"/>
      <c r="I794" s="14"/>
      <c r="J794" s="18"/>
      <c r="K794" s="14"/>
      <c r="L794" s="14"/>
      <c r="M794"/>
      <c r="N794" s="28"/>
      <c r="O794" s="14"/>
      <c r="P794" s="35"/>
      <c r="Q794" s="18"/>
      <c r="R794" s="28"/>
      <c r="S794"/>
      <c r="T794"/>
      <c r="U794"/>
      <c r="V794"/>
      <c r="W794"/>
      <c r="X794"/>
      <c r="Y794" s="14"/>
      <c r="Z794"/>
      <c r="AA794"/>
      <c r="AB794"/>
      <c r="AC794"/>
      <c r="AD794"/>
      <c r="AE794"/>
      <c r="AF794" s="14"/>
      <c r="AG794"/>
    </row>
    <row r="795" spans="1:33" s="12" customFormat="1">
      <c r="A795"/>
      <c r="C795" s="42" t="s">
        <v>2160</v>
      </c>
      <c r="E795"/>
      <c r="F795" s="14"/>
      <c r="G795" s="14"/>
      <c r="H795" s="14"/>
      <c r="I795" s="14"/>
      <c r="J795" s="18"/>
      <c r="K795" s="14"/>
      <c r="L795" s="14"/>
      <c r="M795"/>
      <c r="N795" s="28"/>
      <c r="O795" s="14"/>
      <c r="P795" s="35"/>
      <c r="Q795" s="18"/>
      <c r="R795" s="28"/>
      <c r="S795"/>
      <c r="T795"/>
      <c r="U795"/>
      <c r="V795"/>
      <c r="W795"/>
      <c r="X795"/>
      <c r="Y795" s="14"/>
      <c r="Z795"/>
      <c r="AA795"/>
      <c r="AB795"/>
      <c r="AC795"/>
      <c r="AD795"/>
      <c r="AE795"/>
      <c r="AF795" s="14"/>
      <c r="AG795"/>
    </row>
    <row r="796" spans="1:33" s="12" customFormat="1">
      <c r="A796"/>
      <c r="C796" s="42" t="s">
        <v>2144</v>
      </c>
      <c r="E796"/>
      <c r="F796" s="14"/>
      <c r="G796" s="14"/>
      <c r="H796" s="14"/>
      <c r="I796" s="14"/>
      <c r="J796" s="18"/>
      <c r="K796" s="14"/>
      <c r="L796" s="14"/>
      <c r="M796"/>
      <c r="N796" s="28"/>
      <c r="O796" s="14"/>
      <c r="P796" s="35"/>
      <c r="Q796" s="18"/>
      <c r="R796" s="28"/>
      <c r="S796"/>
      <c r="T796"/>
      <c r="U796"/>
      <c r="V796"/>
      <c r="W796"/>
      <c r="X796"/>
      <c r="Y796" s="14"/>
      <c r="Z796"/>
      <c r="AA796"/>
      <c r="AB796"/>
      <c r="AC796"/>
      <c r="AD796"/>
      <c r="AE796"/>
      <c r="AF796" s="14"/>
      <c r="AG796"/>
    </row>
    <row r="797" spans="1:33" s="12" customFormat="1">
      <c r="A797"/>
      <c r="C797" s="42" t="s">
        <v>2160</v>
      </c>
      <c r="E797"/>
      <c r="F797" s="14"/>
      <c r="G797" s="14"/>
      <c r="H797" s="14"/>
      <c r="I797" s="14"/>
      <c r="J797" s="18"/>
      <c r="K797" s="14"/>
      <c r="L797" s="14"/>
      <c r="M797"/>
      <c r="N797" s="28"/>
      <c r="O797" s="14"/>
      <c r="P797" s="35"/>
      <c r="Q797" s="18"/>
      <c r="R797" s="28"/>
      <c r="S797"/>
      <c r="T797"/>
      <c r="U797"/>
      <c r="V797"/>
      <c r="W797"/>
      <c r="X797"/>
      <c r="Y797" s="14"/>
      <c r="Z797"/>
      <c r="AA797"/>
      <c r="AB797"/>
      <c r="AC797"/>
      <c r="AD797"/>
      <c r="AE797"/>
      <c r="AF797" s="14"/>
      <c r="AG797"/>
    </row>
    <row r="798" spans="1:33" s="12" customFormat="1">
      <c r="A798"/>
      <c r="C798" s="42" t="s">
        <v>2160</v>
      </c>
      <c r="E798"/>
      <c r="F798" s="14"/>
      <c r="G798" s="14"/>
      <c r="H798" s="14"/>
      <c r="I798" s="14"/>
      <c r="J798" s="18"/>
      <c r="K798" s="14"/>
      <c r="L798" s="14"/>
      <c r="M798"/>
      <c r="N798" s="28"/>
      <c r="O798" s="14"/>
      <c r="P798" s="35"/>
      <c r="Q798" s="18"/>
      <c r="R798" s="28"/>
      <c r="S798"/>
      <c r="T798"/>
      <c r="U798"/>
      <c r="V798"/>
      <c r="W798"/>
      <c r="X798"/>
      <c r="Y798" s="14"/>
      <c r="Z798"/>
      <c r="AA798"/>
      <c r="AB798"/>
      <c r="AC798"/>
      <c r="AD798"/>
      <c r="AE798"/>
      <c r="AF798" s="14"/>
      <c r="AG798"/>
    </row>
    <row r="799" spans="1:33" s="12" customFormat="1">
      <c r="A799"/>
      <c r="C799" s="42" t="s">
        <v>2160</v>
      </c>
      <c r="E799"/>
      <c r="F799" s="14"/>
      <c r="G799" s="14"/>
      <c r="H799" s="14"/>
      <c r="I799" s="14"/>
      <c r="J799" s="18"/>
      <c r="K799" s="14"/>
      <c r="L799" s="14"/>
      <c r="M799"/>
      <c r="N799" s="28"/>
      <c r="O799" s="14"/>
      <c r="P799" s="35"/>
      <c r="Q799" s="18"/>
      <c r="R799" s="28"/>
      <c r="S799"/>
      <c r="T799"/>
      <c r="U799"/>
      <c r="V799"/>
      <c r="W799"/>
      <c r="X799"/>
      <c r="Y799" s="14"/>
      <c r="Z799"/>
      <c r="AA799"/>
      <c r="AB799"/>
      <c r="AC799"/>
      <c r="AD799"/>
      <c r="AE799"/>
      <c r="AF799" s="14"/>
      <c r="AG799"/>
    </row>
    <row r="800" spans="1:33" s="12" customFormat="1">
      <c r="A800"/>
      <c r="C800" s="42" t="s">
        <v>2160</v>
      </c>
      <c r="E800"/>
      <c r="F800" s="14"/>
      <c r="G800" s="14"/>
      <c r="H800" s="14"/>
      <c r="I800" s="14"/>
      <c r="J800" s="18"/>
      <c r="K800" s="14"/>
      <c r="L800" s="14"/>
      <c r="M800"/>
      <c r="N800" s="28"/>
      <c r="O800" s="14"/>
      <c r="P800" s="35"/>
      <c r="Q800" s="18"/>
      <c r="R800" s="28"/>
      <c r="S800"/>
      <c r="T800"/>
      <c r="U800"/>
      <c r="V800"/>
      <c r="W800"/>
      <c r="X800"/>
      <c r="Y800" s="14"/>
      <c r="Z800"/>
      <c r="AA800"/>
      <c r="AB800"/>
      <c r="AC800"/>
      <c r="AD800"/>
      <c r="AE800"/>
      <c r="AF800" s="14"/>
      <c r="AG800"/>
    </row>
    <row r="801" spans="1:33" s="12" customFormat="1">
      <c r="A801"/>
      <c r="C801" s="42" t="s">
        <v>2100</v>
      </c>
      <c r="E801"/>
      <c r="F801" s="14"/>
      <c r="G801" s="14"/>
      <c r="H801" s="14"/>
      <c r="I801" s="14"/>
      <c r="J801" s="18"/>
      <c r="K801" s="14"/>
      <c r="L801" s="14"/>
      <c r="M801"/>
      <c r="N801" s="28"/>
      <c r="O801" s="14"/>
      <c r="P801" s="35"/>
      <c r="Q801" s="18"/>
      <c r="R801" s="28"/>
      <c r="S801"/>
      <c r="T801"/>
      <c r="U801"/>
      <c r="V801"/>
      <c r="W801"/>
      <c r="X801"/>
      <c r="Y801" s="14"/>
      <c r="Z801"/>
      <c r="AA801"/>
      <c r="AB801"/>
      <c r="AC801"/>
      <c r="AD801"/>
      <c r="AE801"/>
      <c r="AF801" s="14"/>
      <c r="AG801"/>
    </row>
    <row r="802" spans="1:33" s="12" customFormat="1">
      <c r="A802"/>
      <c r="C802" s="42" t="s">
        <v>2109</v>
      </c>
      <c r="E802"/>
      <c r="F802" s="14"/>
      <c r="G802" s="14"/>
      <c r="H802" s="14"/>
      <c r="I802" s="14"/>
      <c r="J802" s="18"/>
      <c r="K802" s="14"/>
      <c r="L802" s="14"/>
      <c r="M802"/>
      <c r="N802" s="28"/>
      <c r="O802" s="14"/>
      <c r="P802" s="35"/>
      <c r="Q802" s="18"/>
      <c r="R802" s="28"/>
      <c r="S802"/>
      <c r="T802"/>
      <c r="U802"/>
      <c r="V802"/>
      <c r="W802"/>
      <c r="X802"/>
      <c r="Y802" s="14"/>
      <c r="Z802"/>
      <c r="AA802"/>
      <c r="AB802"/>
      <c r="AC802"/>
      <c r="AD802"/>
      <c r="AE802"/>
      <c r="AF802" s="14"/>
      <c r="AG802"/>
    </row>
    <row r="803" spans="1:33" s="12" customFormat="1">
      <c r="A803"/>
      <c r="C803" s="43" t="s">
        <v>1969</v>
      </c>
      <c r="E803"/>
      <c r="F803" s="14"/>
      <c r="G803" s="14"/>
      <c r="H803" s="14"/>
      <c r="I803" s="14"/>
      <c r="J803" s="18"/>
      <c r="K803" s="14"/>
      <c r="L803" s="14"/>
      <c r="M803"/>
      <c r="N803" s="28"/>
      <c r="O803" s="14"/>
      <c r="P803" s="35"/>
      <c r="Q803" s="18"/>
      <c r="R803" s="28"/>
      <c r="S803"/>
      <c r="T803"/>
      <c r="U803"/>
      <c r="V803"/>
      <c r="W803"/>
      <c r="X803"/>
      <c r="Y803" s="14"/>
      <c r="Z803"/>
      <c r="AA803"/>
      <c r="AB803"/>
      <c r="AC803"/>
      <c r="AD803"/>
      <c r="AE803"/>
      <c r="AF803" s="14"/>
      <c r="AG803"/>
    </row>
    <row r="804" spans="1:33" s="12" customFormat="1">
      <c r="A804"/>
      <c r="C804" s="43" t="s">
        <v>1992</v>
      </c>
      <c r="E804"/>
      <c r="F804" s="14"/>
      <c r="G804" s="14"/>
      <c r="H804" s="14"/>
      <c r="I804" s="14"/>
      <c r="J804" s="18"/>
      <c r="K804" s="14"/>
      <c r="L804" s="14"/>
      <c r="M804"/>
      <c r="N804" s="28"/>
      <c r="O804" s="14"/>
      <c r="P804" s="35"/>
      <c r="Q804" s="18"/>
      <c r="R804" s="28"/>
      <c r="S804"/>
      <c r="T804"/>
      <c r="U804"/>
      <c r="V804"/>
      <c r="W804"/>
      <c r="X804"/>
      <c r="Y804" s="14"/>
      <c r="Z804"/>
      <c r="AA804"/>
      <c r="AB804"/>
      <c r="AC804"/>
      <c r="AD804"/>
      <c r="AE804"/>
      <c r="AF804" s="14"/>
      <c r="AG804"/>
    </row>
    <row r="805" spans="1:33" s="12" customFormat="1">
      <c r="A805"/>
      <c r="C805" s="43" t="s">
        <v>1970</v>
      </c>
      <c r="E805"/>
      <c r="F805" s="14"/>
      <c r="G805" s="14"/>
      <c r="H805" s="14"/>
      <c r="I805" s="14"/>
      <c r="J805" s="18"/>
      <c r="K805" s="14"/>
      <c r="L805" s="14"/>
      <c r="M805"/>
      <c r="N805" s="28"/>
      <c r="O805" s="14"/>
      <c r="P805" s="35"/>
      <c r="Q805" s="18"/>
      <c r="R805" s="28"/>
      <c r="S805"/>
      <c r="T805"/>
      <c r="U805"/>
      <c r="V805"/>
      <c r="W805"/>
      <c r="X805"/>
      <c r="Y805" s="14"/>
      <c r="Z805"/>
      <c r="AA805"/>
      <c r="AB805"/>
      <c r="AC805"/>
      <c r="AD805"/>
      <c r="AE805"/>
      <c r="AF805" s="14"/>
      <c r="AG805"/>
    </row>
    <row r="806" spans="1:33" s="12" customFormat="1">
      <c r="A806"/>
      <c r="C806" s="43" t="s">
        <v>2145</v>
      </c>
      <c r="E806"/>
      <c r="F806" s="14"/>
      <c r="G806" s="14"/>
      <c r="H806" s="14"/>
      <c r="I806" s="14"/>
      <c r="J806" s="18"/>
      <c r="K806" s="14"/>
      <c r="L806" s="14"/>
      <c r="M806"/>
      <c r="N806" s="28"/>
      <c r="O806" s="14"/>
      <c r="P806" s="35"/>
      <c r="Q806" s="18"/>
      <c r="R806" s="28"/>
      <c r="S806"/>
      <c r="T806"/>
      <c r="U806"/>
      <c r="V806"/>
      <c r="W806"/>
      <c r="X806"/>
      <c r="Y806" s="14"/>
      <c r="Z806"/>
      <c r="AA806"/>
      <c r="AB806"/>
      <c r="AC806"/>
      <c r="AD806"/>
      <c r="AE806"/>
      <c r="AF806" s="14"/>
      <c r="AG806"/>
    </row>
    <row r="807" spans="1:33" s="12" customFormat="1">
      <c r="A807"/>
      <c r="C807" s="43" t="s">
        <v>2146</v>
      </c>
      <c r="E807"/>
      <c r="F807" s="14"/>
      <c r="G807" s="14"/>
      <c r="H807" s="14"/>
      <c r="I807" s="14"/>
      <c r="J807" s="18"/>
      <c r="K807" s="14"/>
      <c r="L807" s="14"/>
      <c r="M807"/>
      <c r="N807" s="28"/>
      <c r="O807" s="14"/>
      <c r="P807" s="35"/>
      <c r="Q807" s="18"/>
      <c r="R807" s="28"/>
      <c r="S807"/>
      <c r="T807"/>
      <c r="U807"/>
      <c r="V807"/>
      <c r="W807"/>
      <c r="X807"/>
      <c r="Y807" s="14"/>
      <c r="Z807"/>
      <c r="AA807"/>
      <c r="AB807"/>
      <c r="AC807"/>
      <c r="AD807"/>
      <c r="AE807"/>
      <c r="AF807" s="14"/>
      <c r="AG807"/>
    </row>
    <row r="808" spans="1:33" s="12" customFormat="1">
      <c r="A808"/>
      <c r="C808" s="43" t="s">
        <v>1971</v>
      </c>
      <c r="E808"/>
      <c r="F808" s="14"/>
      <c r="G808" s="14"/>
      <c r="H808" s="14"/>
      <c r="I808" s="14"/>
      <c r="J808" s="18"/>
      <c r="K808" s="14"/>
      <c r="L808" s="14"/>
      <c r="M808"/>
      <c r="N808" s="28"/>
      <c r="O808" s="14"/>
      <c r="P808" s="35"/>
      <c r="Q808" s="18"/>
      <c r="R808" s="28"/>
      <c r="S808"/>
      <c r="T808"/>
      <c r="U808"/>
      <c r="V808"/>
      <c r="W808"/>
      <c r="X808"/>
      <c r="Y808" s="14"/>
      <c r="Z808"/>
      <c r="AA808"/>
      <c r="AB808"/>
      <c r="AC808"/>
      <c r="AD808"/>
      <c r="AE808"/>
      <c r="AF808" s="14"/>
      <c r="AG808"/>
    </row>
    <row r="809" spans="1:33" s="12" customFormat="1">
      <c r="A809"/>
      <c r="C809" s="43" t="s">
        <v>1969</v>
      </c>
      <c r="E809"/>
      <c r="F809" s="14"/>
      <c r="G809" s="14"/>
      <c r="H809" s="14"/>
      <c r="I809" s="14"/>
      <c r="J809" s="18"/>
      <c r="K809" s="14"/>
      <c r="L809" s="14"/>
      <c r="M809"/>
      <c r="N809" s="28"/>
      <c r="O809" s="14"/>
      <c r="P809" s="35"/>
      <c r="Q809" s="18"/>
      <c r="R809" s="28"/>
      <c r="S809"/>
      <c r="T809"/>
      <c r="U809"/>
      <c r="V809"/>
      <c r="W809"/>
      <c r="X809"/>
      <c r="Y809" s="14"/>
      <c r="Z809"/>
      <c r="AA809"/>
      <c r="AB809"/>
      <c r="AC809"/>
      <c r="AD809"/>
      <c r="AE809"/>
      <c r="AF809" s="14"/>
      <c r="AG809"/>
    </row>
    <row r="810" spans="1:33" s="12" customFormat="1">
      <c r="A810"/>
      <c r="C810" s="43" t="s">
        <v>1993</v>
      </c>
      <c r="E810"/>
      <c r="F810" s="14"/>
      <c r="G810" s="14"/>
      <c r="H810" s="14"/>
      <c r="I810" s="14"/>
      <c r="J810" s="18"/>
      <c r="K810" s="14"/>
      <c r="L810" s="14"/>
      <c r="M810"/>
      <c r="N810" s="28"/>
      <c r="O810" s="14"/>
      <c r="P810" s="35"/>
      <c r="Q810" s="18"/>
      <c r="R810" s="28"/>
      <c r="S810"/>
      <c r="T810"/>
      <c r="U810"/>
      <c r="V810"/>
      <c r="W810"/>
      <c r="X810"/>
      <c r="Y810" s="14"/>
      <c r="Z810"/>
      <c r="AA810"/>
      <c r="AB810"/>
      <c r="AC810"/>
      <c r="AD810"/>
      <c r="AE810"/>
      <c r="AF810" s="14"/>
      <c r="AG810"/>
    </row>
    <row r="811" spans="1:33" s="12" customFormat="1">
      <c r="A811"/>
      <c r="C811" s="43" t="s">
        <v>1970</v>
      </c>
      <c r="E811"/>
      <c r="F811" s="14"/>
      <c r="G811" s="14"/>
      <c r="H811" s="14"/>
      <c r="I811" s="14"/>
      <c r="J811" s="18"/>
      <c r="K811" s="14"/>
      <c r="L811" s="14"/>
      <c r="M811"/>
      <c r="N811" s="28"/>
      <c r="O811" s="14"/>
      <c r="P811" s="35"/>
      <c r="Q811" s="18"/>
      <c r="R811" s="28"/>
      <c r="S811"/>
      <c r="T811"/>
      <c r="U811"/>
      <c r="V811"/>
      <c r="W811"/>
      <c r="X811"/>
      <c r="Y811" s="14"/>
      <c r="Z811"/>
      <c r="AA811"/>
      <c r="AB811"/>
      <c r="AC811"/>
      <c r="AD811"/>
      <c r="AE811"/>
      <c r="AF811" s="14"/>
      <c r="AG811"/>
    </row>
    <row r="812" spans="1:33" s="12" customFormat="1">
      <c r="A812"/>
      <c r="C812" s="43" t="s">
        <v>2173</v>
      </c>
      <c r="E812"/>
      <c r="F812" s="14"/>
      <c r="G812" s="14"/>
      <c r="H812" s="14"/>
      <c r="I812" s="14"/>
      <c r="J812" s="18"/>
      <c r="K812" s="14"/>
      <c r="L812" s="14"/>
      <c r="M812"/>
      <c r="N812" s="28"/>
      <c r="O812" s="14"/>
      <c r="P812" s="35"/>
      <c r="Q812" s="18"/>
      <c r="R812" s="28"/>
      <c r="S812"/>
      <c r="T812"/>
      <c r="U812"/>
      <c r="V812"/>
      <c r="W812"/>
      <c r="X812"/>
      <c r="Y812" s="14"/>
      <c r="Z812"/>
      <c r="AA812"/>
      <c r="AB812"/>
      <c r="AC812"/>
      <c r="AD812"/>
      <c r="AE812"/>
      <c r="AF812" s="14"/>
      <c r="AG812"/>
    </row>
    <row r="813" spans="1:33" s="12" customFormat="1">
      <c r="A813"/>
      <c r="C813" s="43" t="s">
        <v>1971</v>
      </c>
      <c r="E813"/>
      <c r="F813" s="14"/>
      <c r="G813" s="14"/>
      <c r="H813" s="14"/>
      <c r="I813" s="14"/>
      <c r="J813" s="18"/>
      <c r="K813" s="14"/>
      <c r="L813" s="14"/>
      <c r="M813"/>
      <c r="N813" s="28"/>
      <c r="O813" s="14"/>
      <c r="P813" s="35"/>
      <c r="Q813" s="18"/>
      <c r="R813" s="28"/>
      <c r="S813"/>
      <c r="T813"/>
      <c r="U813"/>
      <c r="V813"/>
      <c r="W813"/>
      <c r="X813"/>
      <c r="Y813" s="14"/>
      <c r="Z813"/>
      <c r="AA813"/>
      <c r="AB813"/>
      <c r="AC813"/>
      <c r="AD813"/>
      <c r="AE813"/>
      <c r="AF813" s="14"/>
      <c r="AG813"/>
    </row>
    <row r="814" spans="1:33" s="12" customFormat="1">
      <c r="A814"/>
      <c r="C814" s="43" t="s">
        <v>1969</v>
      </c>
      <c r="E814"/>
      <c r="F814" s="14"/>
      <c r="G814" s="14"/>
      <c r="H814" s="14"/>
      <c r="I814" s="14"/>
      <c r="J814" s="18"/>
      <c r="K814" s="14"/>
      <c r="L814" s="14"/>
      <c r="M814"/>
      <c r="N814" s="28"/>
      <c r="O814" s="14"/>
      <c r="P814" s="35"/>
      <c r="Q814" s="18"/>
      <c r="R814" s="28"/>
      <c r="S814"/>
      <c r="T814"/>
      <c r="U814"/>
      <c r="V814"/>
      <c r="W814"/>
      <c r="X814"/>
      <c r="Y814" s="14"/>
      <c r="Z814"/>
      <c r="AA814"/>
      <c r="AB814"/>
      <c r="AC814"/>
      <c r="AD814"/>
      <c r="AE814"/>
      <c r="AF814" s="14"/>
      <c r="AG814"/>
    </row>
    <row r="815" spans="1:33" s="12" customFormat="1">
      <c r="A815"/>
      <c r="C815" s="43" t="s">
        <v>1994</v>
      </c>
      <c r="E815"/>
      <c r="F815" s="14"/>
      <c r="G815" s="14"/>
      <c r="H815" s="14"/>
      <c r="I815" s="14"/>
      <c r="J815" s="18"/>
      <c r="K815" s="14"/>
      <c r="L815" s="14"/>
      <c r="M815"/>
      <c r="N815" s="28"/>
      <c r="O815" s="14"/>
      <c r="P815" s="35"/>
      <c r="Q815" s="18"/>
      <c r="R815" s="28"/>
      <c r="S815"/>
      <c r="T815"/>
      <c r="U815"/>
      <c r="V815"/>
      <c r="W815"/>
      <c r="X815"/>
      <c r="Y815" s="14"/>
      <c r="Z815"/>
      <c r="AA815"/>
      <c r="AB815"/>
      <c r="AC815"/>
      <c r="AD815"/>
      <c r="AE815"/>
      <c r="AF815" s="14"/>
      <c r="AG815"/>
    </row>
    <row r="816" spans="1:33" s="12" customFormat="1">
      <c r="A816"/>
      <c r="C816" s="43" t="s">
        <v>1970</v>
      </c>
      <c r="E816"/>
      <c r="F816" s="14"/>
      <c r="G816" s="14"/>
      <c r="H816" s="14"/>
      <c r="I816" s="14"/>
      <c r="J816" s="18"/>
      <c r="K816" s="14"/>
      <c r="L816" s="14"/>
      <c r="M816"/>
      <c r="N816" s="28"/>
      <c r="O816" s="14"/>
      <c r="P816" s="35"/>
      <c r="Q816" s="18"/>
      <c r="R816" s="28"/>
      <c r="S816"/>
      <c r="T816"/>
      <c r="U816"/>
      <c r="V816"/>
      <c r="W816"/>
      <c r="X816"/>
      <c r="Y816" s="14"/>
      <c r="Z816"/>
      <c r="AA816"/>
      <c r="AB816"/>
      <c r="AC816"/>
      <c r="AD816"/>
      <c r="AE816"/>
      <c r="AF816" s="14"/>
      <c r="AG816"/>
    </row>
    <row r="817" spans="1:33" s="12" customFormat="1">
      <c r="A817"/>
      <c r="C817" s="43" t="s">
        <v>2154</v>
      </c>
      <c r="E817"/>
      <c r="F817" s="14"/>
      <c r="G817" s="14"/>
      <c r="H817" s="14"/>
      <c r="I817" s="14"/>
      <c r="J817" s="18"/>
      <c r="K817" s="14"/>
      <c r="L817" s="14"/>
      <c r="M817"/>
      <c r="N817" s="28"/>
      <c r="O817" s="14"/>
      <c r="P817" s="35"/>
      <c r="Q817" s="18"/>
      <c r="R817" s="28"/>
      <c r="S817"/>
      <c r="T817"/>
      <c r="U817"/>
      <c r="V817"/>
      <c r="W817"/>
      <c r="X817"/>
      <c r="Y817" s="14"/>
      <c r="Z817"/>
      <c r="AA817"/>
      <c r="AB817"/>
      <c r="AC817"/>
      <c r="AD817"/>
      <c r="AE817"/>
      <c r="AF817" s="14"/>
      <c r="AG817"/>
    </row>
    <row r="818" spans="1:33" s="12" customFormat="1">
      <c r="A818"/>
      <c r="C818" s="43" t="s">
        <v>1971</v>
      </c>
      <c r="E818"/>
      <c r="F818" s="14"/>
      <c r="G818" s="14"/>
      <c r="H818" s="14"/>
      <c r="I818" s="14"/>
      <c r="J818" s="18"/>
      <c r="K818" s="14"/>
      <c r="L818" s="14"/>
      <c r="M818"/>
      <c r="N818" s="28"/>
      <c r="O818" s="14"/>
      <c r="P818" s="35"/>
      <c r="Q818" s="18"/>
      <c r="R818" s="28"/>
      <c r="S818"/>
      <c r="T818"/>
      <c r="U818"/>
      <c r="V818"/>
      <c r="W818"/>
      <c r="X818"/>
      <c r="Y818" s="14"/>
      <c r="Z818"/>
      <c r="AA818"/>
      <c r="AB818"/>
      <c r="AC818"/>
      <c r="AD818"/>
      <c r="AE818"/>
      <c r="AF818" s="14"/>
      <c r="AG818"/>
    </row>
    <row r="819" spans="1:33" s="12" customFormat="1">
      <c r="A819"/>
      <c r="C819" s="43" t="s">
        <v>1973</v>
      </c>
      <c r="E819"/>
      <c r="F819" s="14"/>
      <c r="G819" s="14"/>
      <c r="H819" s="14"/>
      <c r="I819" s="14"/>
      <c r="J819" s="18"/>
      <c r="K819" s="14"/>
      <c r="L819" s="14"/>
      <c r="M819"/>
      <c r="N819" s="28"/>
      <c r="O819" s="14"/>
      <c r="P819" s="35"/>
      <c r="Q819" s="18"/>
      <c r="R819" s="28"/>
      <c r="S819"/>
      <c r="T819"/>
      <c r="U819"/>
      <c r="V819"/>
      <c r="W819"/>
      <c r="X819"/>
      <c r="Y819" s="14"/>
      <c r="Z819"/>
      <c r="AA819"/>
      <c r="AB819"/>
      <c r="AC819"/>
      <c r="AD819"/>
      <c r="AE819"/>
      <c r="AF819" s="14"/>
      <c r="AG819"/>
    </row>
    <row r="820" spans="1:33" s="12" customFormat="1">
      <c r="A820"/>
      <c r="C820" s="42" t="s">
        <v>2147</v>
      </c>
      <c r="E820"/>
      <c r="F820" s="14"/>
      <c r="G820" s="14"/>
      <c r="H820" s="14"/>
      <c r="I820" s="14"/>
      <c r="J820" s="18"/>
      <c r="K820" s="14"/>
      <c r="L820" s="14"/>
      <c r="M820"/>
      <c r="N820" s="28"/>
      <c r="O820" s="14"/>
      <c r="P820" s="35"/>
      <c r="Q820" s="18"/>
      <c r="R820" s="28"/>
      <c r="S820"/>
      <c r="T820"/>
      <c r="U820"/>
      <c r="V820"/>
      <c r="W820"/>
      <c r="X820"/>
      <c r="Y820" s="14"/>
      <c r="Z820"/>
      <c r="AA820"/>
      <c r="AB820"/>
      <c r="AC820"/>
      <c r="AD820"/>
      <c r="AE820"/>
      <c r="AF820" s="14"/>
      <c r="AG820"/>
    </row>
    <row r="821" spans="1:33" s="12" customFormat="1">
      <c r="A821"/>
      <c r="C821" s="42" t="s">
        <v>2148</v>
      </c>
      <c r="E821"/>
      <c r="F821" s="14"/>
      <c r="G821" s="14"/>
      <c r="H821" s="14"/>
      <c r="I821" s="14"/>
      <c r="J821" s="18"/>
      <c r="K821" s="14"/>
      <c r="L821" s="14"/>
      <c r="M821"/>
      <c r="N821" s="28"/>
      <c r="O821" s="14"/>
      <c r="P821" s="35"/>
      <c r="Q821" s="18"/>
      <c r="R821" s="28"/>
      <c r="S821"/>
      <c r="T821"/>
      <c r="U821"/>
      <c r="V821"/>
      <c r="W821"/>
      <c r="X821"/>
      <c r="Y821" s="14"/>
      <c r="Z821"/>
      <c r="AA821"/>
      <c r="AB821"/>
      <c r="AC821"/>
      <c r="AD821"/>
      <c r="AE821"/>
      <c r="AF821" s="14"/>
      <c r="AG821"/>
    </row>
    <row r="822" spans="1:33" s="12" customFormat="1">
      <c r="A822"/>
      <c r="C822" s="142"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8"/>
      <c r="O822" s="14"/>
      <c r="P822" s="35"/>
      <c r="Q822" s="18"/>
      <c r="R822" s="28"/>
      <c r="S822"/>
      <c r="T822"/>
      <c r="U822"/>
      <c r="V822"/>
      <c r="W822"/>
      <c r="X822"/>
      <c r="Y822" s="14"/>
      <c r="Z822"/>
      <c r="AA822"/>
      <c r="AB822"/>
      <c r="AC822"/>
      <c r="AD822"/>
      <c r="AE822"/>
      <c r="AF822" s="14"/>
      <c r="AG822"/>
    </row>
    <row r="823" spans="1:33" s="12" customFormat="1">
      <c r="A823"/>
      <c r="C823" s="142"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8"/>
      <c r="O823" s="14"/>
      <c r="P823" s="35"/>
      <c r="Q823" s="18"/>
      <c r="R823" s="28"/>
      <c r="S823"/>
      <c r="T823"/>
      <c r="U823"/>
      <c r="V823"/>
      <c r="W823"/>
      <c r="X823"/>
      <c r="Y823" s="14"/>
      <c r="Z823"/>
      <c r="AA823"/>
      <c r="AB823"/>
      <c r="AC823"/>
      <c r="AD823"/>
      <c r="AE823"/>
      <c r="AF823" s="14"/>
      <c r="AG823"/>
    </row>
    <row r="824" spans="1:33" s="12" customFormat="1">
      <c r="A824"/>
      <c r="C824" s="42" t="s">
        <v>2149</v>
      </c>
      <c r="E824"/>
      <c r="F824" s="14"/>
      <c r="G824" s="14"/>
      <c r="H824" s="14"/>
      <c r="I824" s="14"/>
      <c r="J824" s="18"/>
      <c r="K824" s="14"/>
      <c r="L824" s="14"/>
      <c r="M824"/>
      <c r="N824" s="28"/>
      <c r="O824" s="14"/>
      <c r="P824" s="35"/>
      <c r="Q824" s="18"/>
      <c r="R824" s="28"/>
      <c r="S824"/>
      <c r="T824"/>
      <c r="U824"/>
      <c r="V824"/>
      <c r="W824"/>
      <c r="X824"/>
      <c r="Y824" s="14"/>
      <c r="Z824"/>
      <c r="AA824"/>
      <c r="AB824"/>
      <c r="AC824"/>
      <c r="AD824"/>
      <c r="AE824"/>
      <c r="AF824" s="14"/>
      <c r="AG824"/>
    </row>
    <row r="825" spans="1:33" s="12" customFormat="1">
      <c r="A825"/>
      <c r="C825" s="43" t="s">
        <v>1974</v>
      </c>
      <c r="E825"/>
      <c r="F825" s="14"/>
      <c r="G825" s="14"/>
      <c r="H825" s="14"/>
      <c r="I825" s="14"/>
      <c r="J825" s="18"/>
      <c r="K825" s="14"/>
      <c r="L825" s="14"/>
      <c r="M825"/>
      <c r="N825" s="28"/>
      <c r="O825" s="14"/>
      <c r="P825" s="35"/>
      <c r="Q825" s="18"/>
      <c r="R825" s="28"/>
      <c r="S825"/>
      <c r="T825"/>
      <c r="U825"/>
      <c r="V825"/>
      <c r="W825"/>
      <c r="X825"/>
      <c r="Y825" s="14"/>
      <c r="Z825"/>
      <c r="AA825"/>
      <c r="AB825"/>
      <c r="AC825"/>
      <c r="AD825"/>
      <c r="AE825"/>
      <c r="AF825" s="14"/>
      <c r="AG825"/>
    </row>
    <row r="826" spans="1:33" s="12" customFormat="1">
      <c r="A826"/>
      <c r="C826" s="139" t="s">
        <v>1975</v>
      </c>
      <c r="E826"/>
      <c r="F826" s="14"/>
      <c r="G826" s="14"/>
      <c r="H826" s="14"/>
      <c r="I826" s="14"/>
      <c r="J826" s="18"/>
      <c r="K826" s="14"/>
      <c r="L826" s="14"/>
      <c r="M826"/>
      <c r="N826" s="28"/>
      <c r="O826" s="14"/>
      <c r="P826" s="35"/>
      <c r="Q826" s="18"/>
      <c r="R826" s="28"/>
      <c r="S826"/>
      <c r="T826"/>
      <c r="U826"/>
      <c r="V826"/>
      <c r="W826"/>
      <c r="X826"/>
      <c r="Y826" s="14"/>
      <c r="Z826"/>
      <c r="AA826"/>
      <c r="AB826"/>
      <c r="AC826"/>
      <c r="AD826"/>
      <c r="AE826"/>
      <c r="AF826" s="14"/>
      <c r="AG826"/>
    </row>
    <row r="827" spans="1:33" s="12" customFormat="1">
      <c r="A827"/>
      <c r="C827" s="139" t="s">
        <v>1976</v>
      </c>
      <c r="E827"/>
      <c r="F827" s="14"/>
      <c r="G827" s="14"/>
      <c r="H827" s="14"/>
      <c r="I827" s="14"/>
      <c r="J827" s="18"/>
      <c r="K827" s="14"/>
      <c r="L827" s="14"/>
      <c r="M827"/>
      <c r="N827" s="28"/>
      <c r="O827" s="14"/>
      <c r="P827" s="35"/>
      <c r="Q827" s="18"/>
      <c r="R827" s="28"/>
      <c r="S827"/>
      <c r="T827"/>
      <c r="U827"/>
      <c r="V827"/>
      <c r="W827"/>
      <c r="X827"/>
      <c r="Y827" s="14"/>
      <c r="Z827"/>
      <c r="AA827"/>
      <c r="AB827"/>
      <c r="AC827"/>
      <c r="AD827"/>
      <c r="AE827"/>
      <c r="AF827" s="14"/>
      <c r="AG827"/>
    </row>
    <row r="828" spans="1:33" s="12" customFormat="1">
      <c r="A828"/>
      <c r="C828" s="139" t="s">
        <v>1977</v>
      </c>
      <c r="E828"/>
      <c r="F828" s="14"/>
      <c r="G828" s="14"/>
      <c r="H828" s="14"/>
      <c r="I828" s="14"/>
      <c r="J828" s="18"/>
      <c r="K828" s="14"/>
      <c r="L828" s="14"/>
      <c r="M828"/>
      <c r="N828" s="28"/>
      <c r="O828" s="14"/>
      <c r="P828" s="35"/>
      <c r="Q828" s="18"/>
      <c r="R828" s="28"/>
      <c r="S828"/>
      <c r="T828"/>
      <c r="U828"/>
      <c r="V828"/>
      <c r="W828"/>
      <c r="X828"/>
      <c r="Y828" s="14"/>
      <c r="Z828"/>
      <c r="AA828"/>
      <c r="AB828"/>
      <c r="AC828"/>
      <c r="AD828"/>
      <c r="AE828"/>
      <c r="AF828" s="14"/>
      <c r="AG828"/>
    </row>
    <row r="829" spans="1:33" s="12" customFormat="1">
      <c r="A829"/>
      <c r="C829" s="139" t="s">
        <v>1978</v>
      </c>
      <c r="E829"/>
      <c r="F829" s="14"/>
      <c r="G829" s="14"/>
      <c r="H829" s="14"/>
      <c r="I829" s="14"/>
      <c r="J829" s="18"/>
      <c r="K829" s="14"/>
      <c r="L829" s="14"/>
      <c r="M829"/>
      <c r="N829" s="28"/>
      <c r="O829" s="14"/>
      <c r="P829" s="35"/>
      <c r="Q829" s="18"/>
      <c r="R829" s="28"/>
      <c r="S829"/>
      <c r="T829"/>
      <c r="U829"/>
      <c r="V829"/>
      <c r="W829"/>
      <c r="X829"/>
      <c r="Y829" s="14"/>
      <c r="Z829"/>
      <c r="AA829"/>
      <c r="AB829"/>
      <c r="AC829"/>
      <c r="AD829"/>
      <c r="AE829"/>
      <c r="AF829" s="14"/>
      <c r="AG829"/>
    </row>
    <row r="830" spans="1:33" s="12" customFormat="1">
      <c r="A830"/>
      <c r="C830" s="139" t="s">
        <v>1979</v>
      </c>
      <c r="E830"/>
      <c r="F830" s="14"/>
      <c r="G830" s="14"/>
      <c r="H830" s="14"/>
      <c r="I830" s="14"/>
      <c r="J830" s="18"/>
      <c r="K830" s="14"/>
      <c r="L830" s="14"/>
      <c r="M830"/>
      <c r="N830" s="28"/>
      <c r="O830" s="14"/>
      <c r="P830" s="35"/>
      <c r="Q830" s="18"/>
      <c r="R830" s="28"/>
      <c r="S830"/>
      <c r="T830"/>
      <c r="U830"/>
      <c r="V830"/>
      <c r="W830"/>
      <c r="X830"/>
      <c r="Y830" s="14"/>
      <c r="Z830"/>
      <c r="AA830"/>
      <c r="AB830"/>
      <c r="AC830"/>
      <c r="AD830"/>
      <c r="AE830"/>
      <c r="AF830" s="14"/>
      <c r="AG830"/>
    </row>
    <row r="831" spans="1:33" s="12" customFormat="1">
      <c r="A831"/>
      <c r="C831" s="139" t="s">
        <v>1980</v>
      </c>
      <c r="E831"/>
      <c r="F831" s="14"/>
      <c r="G831" s="14"/>
      <c r="H831" s="14"/>
      <c r="I831" s="14"/>
      <c r="J831" s="18"/>
      <c r="K831" s="14"/>
      <c r="L831" s="14"/>
      <c r="M831"/>
      <c r="N831" s="28"/>
      <c r="O831" s="14"/>
      <c r="P831" s="35"/>
      <c r="Q831" s="18"/>
      <c r="R831" s="28"/>
      <c r="S831"/>
      <c r="T831"/>
      <c r="U831"/>
      <c r="V831"/>
      <c r="W831"/>
      <c r="X831"/>
      <c r="Y831" s="14"/>
      <c r="Z831"/>
      <c r="AA831"/>
      <c r="AB831"/>
      <c r="AC831"/>
      <c r="AD831"/>
      <c r="AE831"/>
      <c r="AF831" s="14"/>
      <c r="AG831"/>
    </row>
    <row r="832" spans="1:33" s="12" customFormat="1">
      <c r="A832"/>
      <c r="C832" s="42" t="s">
        <v>2150</v>
      </c>
      <c r="E832"/>
      <c r="F832" s="14"/>
      <c r="G832" s="14"/>
      <c r="H832" s="14"/>
      <c r="I832" s="14"/>
      <c r="J832" s="18"/>
      <c r="K832" s="14"/>
      <c r="L832" s="14"/>
      <c r="M832"/>
      <c r="N832" s="28"/>
      <c r="O832" s="14"/>
      <c r="P832" s="35"/>
      <c r="Q832" s="18"/>
      <c r="R832" s="28"/>
      <c r="S832"/>
      <c r="T832"/>
      <c r="U832"/>
      <c r="V832"/>
      <c r="W832"/>
      <c r="X832"/>
      <c r="Y832" s="14"/>
      <c r="Z832"/>
      <c r="AA832"/>
      <c r="AB832"/>
      <c r="AC832"/>
      <c r="AD832"/>
      <c r="AE832"/>
      <c r="AF832" s="14"/>
      <c r="AG832"/>
    </row>
    <row r="833" spans="1:33" s="12" customFormat="1">
      <c r="A833"/>
      <c r="C833" s="42" t="s">
        <v>2151</v>
      </c>
      <c r="E833"/>
      <c r="F833" s="14"/>
      <c r="G833" s="14"/>
      <c r="H833" s="14"/>
      <c r="I833" s="14"/>
      <c r="J833" s="18"/>
      <c r="K833" s="14"/>
      <c r="L833" s="14"/>
      <c r="M833"/>
      <c r="N833" s="28"/>
      <c r="O833" s="14"/>
      <c r="P833" s="35"/>
      <c r="Q833" s="18"/>
      <c r="R833" s="28"/>
      <c r="S833"/>
      <c r="T833"/>
      <c r="U833"/>
      <c r="V833"/>
      <c r="W833"/>
      <c r="X833"/>
      <c r="Y833" s="14"/>
      <c r="Z833"/>
      <c r="AA833"/>
      <c r="AB833"/>
      <c r="AC833"/>
      <c r="AD833"/>
      <c r="AE833"/>
      <c r="AF833" s="14"/>
      <c r="AG833"/>
    </row>
    <row r="834" spans="1:33" s="12" customFormat="1">
      <c r="A834"/>
      <c r="C834" s="42" t="s">
        <v>2067</v>
      </c>
      <c r="E834"/>
      <c r="F834" s="14"/>
      <c r="G834" s="14"/>
      <c r="H834" s="14"/>
      <c r="I834" s="14"/>
      <c r="J834" s="18"/>
      <c r="K834" s="14"/>
      <c r="L834" s="14"/>
      <c r="M834"/>
      <c r="N834" s="28"/>
      <c r="O834" s="14"/>
      <c r="P834" s="35"/>
      <c r="Q834" s="18"/>
      <c r="R834" s="28"/>
      <c r="S834"/>
      <c r="T834"/>
      <c r="U834"/>
      <c r="V834"/>
      <c r="W834"/>
      <c r="X834"/>
      <c r="Y834" s="14"/>
      <c r="Z834"/>
      <c r="AA834"/>
      <c r="AB834"/>
      <c r="AC834"/>
      <c r="AD834"/>
      <c r="AE834"/>
      <c r="AF834" s="14"/>
      <c r="AG834"/>
    </row>
    <row r="835" spans="1:33" s="12" customFormat="1">
      <c r="A835"/>
      <c r="C835" s="42" t="s">
        <v>2068</v>
      </c>
      <c r="E835"/>
      <c r="F835" s="14"/>
      <c r="G835" s="14"/>
      <c r="H835" s="14"/>
      <c r="I835" s="14"/>
      <c r="J835" s="18"/>
      <c r="K835" s="14"/>
      <c r="L835" s="14"/>
      <c r="M835"/>
      <c r="N835" s="28"/>
      <c r="O835" s="14"/>
      <c r="P835" s="35"/>
      <c r="Q835" s="18"/>
      <c r="R835" s="28"/>
      <c r="S835"/>
      <c r="T835"/>
      <c r="U835"/>
      <c r="V835"/>
      <c r="W835"/>
      <c r="X835"/>
      <c r="Y835" s="14"/>
      <c r="Z835"/>
      <c r="AA835"/>
      <c r="AB835"/>
      <c r="AC835"/>
      <c r="AD835"/>
      <c r="AE835"/>
      <c r="AF835" s="14"/>
      <c r="AG835"/>
    </row>
    <row r="836" spans="1:33" s="12" customFormat="1">
      <c r="A836"/>
      <c r="C836" s="42" t="s">
        <v>2069</v>
      </c>
      <c r="E836"/>
      <c r="F836" s="14"/>
      <c r="G836" s="14"/>
      <c r="H836" s="14"/>
      <c r="I836" s="14"/>
      <c r="J836" s="18"/>
      <c r="K836" s="14"/>
      <c r="L836" s="14"/>
      <c r="M836"/>
      <c r="N836" s="28"/>
      <c r="O836" s="14"/>
      <c r="P836" s="35"/>
      <c r="Q836" s="18"/>
      <c r="R836" s="28"/>
      <c r="S836"/>
      <c r="T836"/>
      <c r="U836"/>
      <c r="V836"/>
      <c r="W836"/>
      <c r="X836"/>
      <c r="Y836" s="14"/>
      <c r="Z836"/>
      <c r="AA836"/>
      <c r="AB836"/>
      <c r="AC836"/>
      <c r="AD836"/>
      <c r="AE836"/>
      <c r="AF836" s="14"/>
      <c r="AG836"/>
    </row>
    <row r="837" spans="1:33" s="12" customFormat="1">
      <c r="A837"/>
      <c r="C837" s="42" t="s">
        <v>2065</v>
      </c>
      <c r="E837"/>
      <c r="F837" s="14"/>
      <c r="G837" s="14"/>
      <c r="H837" s="14"/>
      <c r="I837" s="14"/>
      <c r="J837" s="18"/>
      <c r="K837" s="14"/>
      <c r="L837" s="14"/>
      <c r="M837"/>
      <c r="N837" s="28"/>
      <c r="O837" s="14"/>
      <c r="P837" s="35"/>
      <c r="Q837" s="18"/>
      <c r="R837" s="28"/>
      <c r="S837"/>
      <c r="T837"/>
      <c r="U837"/>
      <c r="V837"/>
      <c r="W837"/>
      <c r="X837"/>
      <c r="Y837" s="14"/>
      <c r="Z837"/>
      <c r="AA837"/>
      <c r="AB837"/>
      <c r="AC837"/>
      <c r="AD837"/>
      <c r="AE837"/>
      <c r="AF837" s="14"/>
      <c r="AG837"/>
    </row>
    <row r="838" spans="1:33" s="12" customFormat="1">
      <c r="A838"/>
      <c r="C838" s="42" t="s">
        <v>2066</v>
      </c>
      <c r="E838"/>
      <c r="F838" s="14"/>
      <c r="G838" s="14"/>
      <c r="H838" s="14"/>
      <c r="I838" s="14"/>
      <c r="J838" s="18"/>
      <c r="K838" s="14"/>
      <c r="L838" s="14"/>
      <c r="M838"/>
      <c r="N838" s="28"/>
      <c r="O838" s="14"/>
      <c r="P838" s="35"/>
      <c r="Q838" s="18"/>
      <c r="R838" s="28"/>
      <c r="S838"/>
      <c r="T838"/>
      <c r="U838"/>
      <c r="V838"/>
      <c r="W838"/>
      <c r="X838"/>
      <c r="Y838" s="14"/>
      <c r="Z838"/>
      <c r="AA838"/>
      <c r="AB838"/>
      <c r="AC838"/>
      <c r="AD838"/>
      <c r="AE838"/>
      <c r="AF838" s="14"/>
      <c r="AG838"/>
    </row>
    <row r="839" spans="1:33" s="12" customFormat="1">
      <c r="A839"/>
      <c r="C839" s="42" t="s">
        <v>2070</v>
      </c>
      <c r="E839"/>
      <c r="F839" s="14"/>
      <c r="G839" s="14"/>
      <c r="H839" s="14"/>
      <c r="I839" s="14"/>
      <c r="J839" s="18"/>
      <c r="K839" s="14"/>
      <c r="L839" s="14"/>
      <c r="M839"/>
      <c r="N839" s="28"/>
      <c r="O839" s="14"/>
      <c r="P839" s="35"/>
      <c r="Q839" s="18"/>
      <c r="R839" s="28"/>
      <c r="S839"/>
      <c r="T839"/>
      <c r="U839"/>
      <c r="V839"/>
      <c r="W839"/>
      <c r="X839"/>
      <c r="Y839" s="14"/>
      <c r="Z839"/>
      <c r="AA839"/>
      <c r="AB839"/>
      <c r="AC839"/>
      <c r="AD839"/>
      <c r="AE839"/>
      <c r="AF839" s="14"/>
      <c r="AG839"/>
    </row>
    <row r="840" spans="1:33" s="12" customFormat="1">
      <c r="A840"/>
      <c r="C840" s="42" t="s">
        <v>2071</v>
      </c>
      <c r="E840"/>
      <c r="F840" s="14"/>
      <c r="G840" s="14"/>
      <c r="H840" s="14"/>
      <c r="I840" s="14"/>
      <c r="J840" s="18"/>
      <c r="K840" s="14"/>
      <c r="L840" s="14"/>
      <c r="M840"/>
      <c r="N840" s="28"/>
      <c r="O840" s="14"/>
      <c r="P840" s="35"/>
      <c r="Q840" s="18"/>
      <c r="R840" s="28"/>
      <c r="S840"/>
      <c r="T840"/>
      <c r="U840"/>
      <c r="V840"/>
      <c r="W840"/>
      <c r="X840"/>
      <c r="Y840" s="14"/>
      <c r="Z840"/>
      <c r="AA840"/>
      <c r="AB840"/>
      <c r="AC840"/>
      <c r="AD840"/>
      <c r="AE840"/>
      <c r="AF840" s="14"/>
      <c r="AG840"/>
    </row>
    <row r="841" spans="1:33" s="12" customFormat="1">
      <c r="A841"/>
      <c r="C841" s="42" t="s">
        <v>2072</v>
      </c>
      <c r="E841"/>
      <c r="F841" s="14"/>
      <c r="G841" s="14"/>
      <c r="H841" s="14"/>
      <c r="I841" s="14"/>
      <c r="J841" s="18"/>
      <c r="K841" s="14"/>
      <c r="L841" s="14"/>
      <c r="M841"/>
      <c r="N841" s="28"/>
      <c r="O841" s="14"/>
      <c r="P841" s="35"/>
      <c r="Q841" s="18"/>
      <c r="R841" s="28"/>
      <c r="S841"/>
      <c r="T841"/>
      <c r="U841"/>
      <c r="V841"/>
      <c r="W841"/>
      <c r="X841"/>
      <c r="Y841" s="14"/>
      <c r="Z841"/>
      <c r="AA841"/>
      <c r="AB841"/>
      <c r="AC841"/>
      <c r="AD841"/>
      <c r="AE841"/>
      <c r="AF841" s="14"/>
      <c r="AG841"/>
    </row>
    <row r="842" spans="1:33" s="12" customFormat="1">
      <c r="A842"/>
      <c r="C842" s="42" t="s">
        <v>2073</v>
      </c>
      <c r="E842"/>
      <c r="F842" s="14"/>
      <c r="G842" s="14"/>
      <c r="H842" s="14"/>
      <c r="I842" s="14"/>
      <c r="J842" s="18"/>
      <c r="K842" s="14"/>
      <c r="L842" s="14"/>
      <c r="M842"/>
      <c r="N842" s="28"/>
      <c r="O842" s="14"/>
      <c r="P842" s="35"/>
      <c r="Q842" s="18"/>
      <c r="R842" s="28"/>
      <c r="S842"/>
      <c r="T842"/>
      <c r="U842"/>
      <c r="V842"/>
      <c r="W842"/>
      <c r="X842"/>
      <c r="Y842" s="14"/>
      <c r="Z842"/>
      <c r="AA842"/>
      <c r="AB842"/>
      <c r="AC842"/>
      <c r="AD842"/>
      <c r="AE842"/>
      <c r="AF842" s="14"/>
      <c r="AG842"/>
    </row>
    <row r="843" spans="1:33" s="12" customFormat="1">
      <c r="A843"/>
      <c r="C843" s="42" t="s">
        <v>2074</v>
      </c>
      <c r="E843"/>
      <c r="F843" s="14"/>
      <c r="G843" s="14"/>
      <c r="H843" s="14"/>
      <c r="I843" s="14"/>
      <c r="J843" s="18"/>
      <c r="K843" s="14"/>
      <c r="L843" s="14"/>
      <c r="M843"/>
      <c r="N843" s="28"/>
      <c r="O843" s="14"/>
      <c r="P843" s="35"/>
      <c r="Q843" s="18"/>
      <c r="R843" s="28"/>
      <c r="S843"/>
      <c r="T843"/>
      <c r="U843"/>
      <c r="V843"/>
      <c r="W843"/>
      <c r="X843"/>
      <c r="Y843" s="14"/>
      <c r="Z843"/>
      <c r="AA843"/>
      <c r="AB843"/>
      <c r="AC843"/>
      <c r="AD843"/>
      <c r="AE843"/>
      <c r="AF843" s="14"/>
      <c r="AG843"/>
    </row>
    <row r="844" spans="1:33" s="12" customFormat="1">
      <c r="A844"/>
      <c r="C844" s="42" t="s">
        <v>2075</v>
      </c>
      <c r="E844"/>
      <c r="F844" s="14"/>
      <c r="G844" s="14"/>
      <c r="H844" s="14"/>
      <c r="I844" s="14"/>
      <c r="J844" s="18"/>
      <c r="K844" s="14"/>
      <c r="L844" s="14"/>
      <c r="M844"/>
      <c r="N844" s="28"/>
      <c r="O844" s="14"/>
      <c r="P844" s="35"/>
      <c r="Q844" s="18"/>
      <c r="R844" s="28"/>
      <c r="S844"/>
      <c r="T844"/>
      <c r="U844"/>
      <c r="V844"/>
      <c r="W844"/>
      <c r="X844"/>
      <c r="Y844" s="14"/>
      <c r="Z844"/>
      <c r="AA844"/>
      <c r="AB844"/>
      <c r="AC844"/>
      <c r="AD844"/>
      <c r="AE844"/>
      <c r="AF844" s="14"/>
      <c r="AG844"/>
    </row>
    <row r="845" spans="1:33" s="12" customFormat="1">
      <c r="A845"/>
      <c r="C845" s="42" t="s">
        <v>2076</v>
      </c>
      <c r="E845"/>
      <c r="F845" s="14"/>
      <c r="G845" s="14"/>
      <c r="H845" s="14"/>
      <c r="I845" s="14"/>
      <c r="J845" s="18"/>
      <c r="K845" s="14"/>
      <c r="L845" s="14"/>
      <c r="M845"/>
      <c r="N845" s="28"/>
      <c r="O845" s="14"/>
      <c r="P845" s="35"/>
      <c r="Q845" s="18"/>
      <c r="R845" s="28"/>
      <c r="S845"/>
      <c r="T845"/>
      <c r="U845"/>
      <c r="V845"/>
      <c r="W845"/>
      <c r="X845"/>
      <c r="Y845" s="14"/>
      <c r="Z845"/>
      <c r="AA845"/>
      <c r="AB845"/>
      <c r="AC845"/>
      <c r="AD845"/>
      <c r="AE845"/>
      <c r="AF845" s="14"/>
      <c r="AG845"/>
    </row>
    <row r="846" spans="1:33" s="12" customFormat="1">
      <c r="A846"/>
      <c r="C846" s="42" t="s">
        <v>2077</v>
      </c>
      <c r="E846"/>
      <c r="F846" s="14"/>
      <c r="G846" s="14"/>
      <c r="H846" s="14"/>
      <c r="I846" s="14"/>
      <c r="J846" s="18"/>
      <c r="K846" s="14"/>
      <c r="L846" s="14"/>
      <c r="M846"/>
      <c r="N846" s="28"/>
      <c r="O846" s="14"/>
      <c r="P846" s="35"/>
      <c r="Q846" s="18"/>
      <c r="R846" s="28"/>
      <c r="S846"/>
      <c r="T846"/>
      <c r="U846"/>
      <c r="V846"/>
      <c r="W846"/>
      <c r="X846"/>
      <c r="Y846" s="14"/>
      <c r="Z846"/>
      <c r="AA846"/>
      <c r="AB846"/>
      <c r="AC846"/>
      <c r="AD846"/>
      <c r="AE846"/>
      <c r="AF846" s="14"/>
      <c r="AG846"/>
    </row>
    <row r="847" spans="1:33" s="12" customFormat="1">
      <c r="A847"/>
      <c r="C847" s="42" t="s">
        <v>2078</v>
      </c>
      <c r="E847"/>
      <c r="F847" s="14"/>
      <c r="G847" s="14"/>
      <c r="H847" s="14"/>
      <c r="I847" s="14"/>
      <c r="J847" s="18"/>
      <c r="K847" s="14"/>
      <c r="L847" s="14"/>
      <c r="M847"/>
      <c r="N847" s="28"/>
      <c r="O847" s="14"/>
      <c r="P847" s="35"/>
      <c r="Q847" s="18"/>
      <c r="R847" s="28"/>
      <c r="S847"/>
      <c r="T847"/>
      <c r="U847"/>
      <c r="V847"/>
      <c r="W847"/>
      <c r="X847"/>
      <c r="Y847" s="14"/>
      <c r="Z847"/>
      <c r="AA847"/>
      <c r="AB847"/>
      <c r="AC847"/>
      <c r="AD847"/>
      <c r="AE847"/>
      <c r="AF847" s="14"/>
      <c r="AG847"/>
    </row>
    <row r="848" spans="1:33" s="12" customFormat="1">
      <c r="A848"/>
      <c r="C848" s="42" t="s">
        <v>2079</v>
      </c>
      <c r="E848"/>
      <c r="F848" s="14"/>
      <c r="G848" s="14"/>
      <c r="H848" s="14"/>
      <c r="I848" s="14"/>
      <c r="J848" s="18"/>
      <c r="K848" s="14"/>
      <c r="L848" s="14"/>
      <c r="M848"/>
      <c r="N848" s="28"/>
      <c r="O848" s="14"/>
      <c r="P848" s="35"/>
      <c r="Q848" s="18"/>
      <c r="R848" s="28"/>
      <c r="S848"/>
      <c r="T848"/>
      <c r="U848"/>
      <c r="V848"/>
      <c r="W848"/>
      <c r="X848"/>
      <c r="Y848" s="14"/>
      <c r="Z848"/>
      <c r="AA848"/>
      <c r="AB848"/>
      <c r="AC848"/>
      <c r="AD848"/>
      <c r="AE848"/>
      <c r="AF848" s="14"/>
      <c r="AG848"/>
    </row>
    <row r="849" spans="1:33" s="12" customFormat="1">
      <c r="A849"/>
      <c r="C849" s="42" t="s">
        <v>2080</v>
      </c>
      <c r="E849"/>
      <c r="F849" s="14"/>
      <c r="G849" s="14"/>
      <c r="H849" s="14"/>
      <c r="I849" s="14"/>
      <c r="J849" s="18"/>
      <c r="K849" s="14"/>
      <c r="L849" s="14"/>
      <c r="M849"/>
      <c r="N849" s="28"/>
      <c r="O849" s="14"/>
      <c r="P849" s="35"/>
      <c r="Q849" s="18"/>
      <c r="R849" s="28"/>
      <c r="S849"/>
      <c r="T849"/>
      <c r="U849"/>
      <c r="V849"/>
      <c r="W849"/>
      <c r="X849"/>
      <c r="Y849" s="14"/>
      <c r="Z849"/>
      <c r="AA849"/>
      <c r="AB849"/>
      <c r="AC849"/>
      <c r="AD849"/>
      <c r="AE849"/>
      <c r="AF849" s="14"/>
      <c r="AG849"/>
    </row>
    <row r="850" spans="1:33" s="12" customFormat="1">
      <c r="A850"/>
      <c r="C850" s="42" t="s">
        <v>2081</v>
      </c>
      <c r="E850"/>
      <c r="F850" s="14"/>
      <c r="G850" s="14"/>
      <c r="H850" s="14"/>
      <c r="I850" s="14"/>
      <c r="J850" s="18"/>
      <c r="K850" s="14"/>
      <c r="L850" s="14"/>
      <c r="M850"/>
      <c r="N850" s="28"/>
      <c r="O850" s="14"/>
      <c r="P850" s="35"/>
      <c r="Q850" s="18"/>
      <c r="R850" s="28"/>
      <c r="S850"/>
      <c r="T850"/>
      <c r="U850"/>
      <c r="V850"/>
      <c r="W850"/>
      <c r="X850"/>
      <c r="Y850" s="14"/>
      <c r="Z850"/>
      <c r="AA850"/>
      <c r="AB850"/>
      <c r="AC850"/>
      <c r="AD850"/>
      <c r="AE850"/>
      <c r="AF850" s="14"/>
      <c r="AG850"/>
    </row>
    <row r="851" spans="1:33" s="12" customFormat="1">
      <c r="A851"/>
      <c r="C851" s="42" t="s">
        <v>2082</v>
      </c>
      <c r="E851"/>
      <c r="F851" s="14"/>
      <c r="G851" s="14"/>
      <c r="H851" s="14"/>
      <c r="I851" s="14"/>
      <c r="J851" s="18"/>
      <c r="K851" s="14"/>
      <c r="L851" s="14"/>
      <c r="M851"/>
      <c r="N851" s="28"/>
      <c r="O851" s="14"/>
      <c r="P851" s="35"/>
      <c r="Q851" s="18"/>
      <c r="R851" s="28"/>
      <c r="S851"/>
      <c r="T851"/>
      <c r="U851"/>
      <c r="V851"/>
      <c r="W851"/>
      <c r="X851"/>
      <c r="Y851" s="14"/>
      <c r="Z851"/>
      <c r="AA851"/>
      <c r="AB851"/>
      <c r="AC851"/>
      <c r="AD851"/>
      <c r="AE851"/>
      <c r="AF851" s="14"/>
      <c r="AG851"/>
    </row>
    <row r="852" spans="1:33" s="12" customFormat="1">
      <c r="A852"/>
      <c r="C852" s="42" t="s">
        <v>2083</v>
      </c>
      <c r="E852"/>
      <c r="F852" s="14"/>
      <c r="G852" s="14"/>
      <c r="H852" s="14"/>
      <c r="I852" s="14"/>
      <c r="J852" s="18"/>
      <c r="K852" s="14"/>
      <c r="L852" s="14"/>
      <c r="M852"/>
      <c r="N852" s="28"/>
      <c r="O852" s="14"/>
      <c r="P852" s="35"/>
      <c r="Q852" s="18"/>
      <c r="R852" s="28"/>
      <c r="S852"/>
      <c r="T852"/>
      <c r="U852"/>
      <c r="V852"/>
      <c r="W852"/>
      <c r="X852"/>
      <c r="Y852" s="14"/>
      <c r="Z852"/>
      <c r="AA852"/>
      <c r="AB852"/>
      <c r="AC852"/>
      <c r="AD852"/>
      <c r="AE852"/>
      <c r="AF852" s="14"/>
      <c r="AG852"/>
    </row>
    <row r="853" spans="1:33" s="12" customFormat="1">
      <c r="A853"/>
      <c r="C853" s="43" t="s">
        <v>1981</v>
      </c>
      <c r="E853"/>
      <c r="F853" s="14"/>
      <c r="G853" s="14"/>
      <c r="H853" s="14"/>
      <c r="I853" s="14"/>
      <c r="J853" s="18"/>
      <c r="K853" s="14"/>
      <c r="L853" s="14"/>
      <c r="M853"/>
      <c r="N853" s="28"/>
      <c r="O853" s="14"/>
      <c r="P853" s="35"/>
      <c r="Q853" s="18"/>
      <c r="R853" s="28"/>
      <c r="S853"/>
      <c r="T853"/>
      <c r="U853"/>
      <c r="V853"/>
      <c r="W853"/>
      <c r="X853"/>
      <c r="Y853" s="14"/>
      <c r="Z853"/>
      <c r="AA853"/>
      <c r="AB853"/>
      <c r="AC853"/>
      <c r="AD853"/>
      <c r="AE853"/>
      <c r="AF853" s="14"/>
      <c r="AG853"/>
    </row>
    <row r="854" spans="1:33" s="12" customFormat="1">
      <c r="A854"/>
      <c r="C854" s="139" t="s">
        <v>1979</v>
      </c>
      <c r="E854"/>
      <c r="F854" s="14"/>
      <c r="G854" s="14"/>
      <c r="H854" s="14"/>
      <c r="I854" s="14"/>
      <c r="J854" s="18"/>
      <c r="K854" s="14"/>
      <c r="L854" s="14"/>
      <c r="M854"/>
      <c r="N854" s="28"/>
      <c r="O854" s="14"/>
      <c r="P854" s="35"/>
      <c r="Q854" s="18"/>
      <c r="R854" s="28"/>
      <c r="S854"/>
      <c r="T854"/>
      <c r="U854"/>
      <c r="V854"/>
      <c r="W854"/>
      <c r="X854"/>
      <c r="Y854" s="14"/>
      <c r="Z854"/>
      <c r="AA854"/>
      <c r="AB854"/>
      <c r="AC854"/>
      <c r="AD854"/>
      <c r="AE854"/>
      <c r="AF854" s="14"/>
      <c r="AG854"/>
    </row>
    <row r="855" spans="1:33" s="12" customFormat="1">
      <c r="A855"/>
      <c r="C855" s="42" t="s">
        <v>2084</v>
      </c>
      <c r="E855"/>
      <c r="F855" s="14"/>
      <c r="G855" s="14"/>
      <c r="H855" s="14"/>
      <c r="I855" s="14"/>
      <c r="J855" s="18"/>
      <c r="K855" s="14"/>
      <c r="L855" s="14"/>
      <c r="M855"/>
      <c r="N855" s="28"/>
      <c r="O855" s="14"/>
      <c r="P855" s="35"/>
      <c r="Q855" s="18"/>
      <c r="R855" s="28"/>
      <c r="S855"/>
      <c r="T855"/>
      <c r="U855"/>
      <c r="V855"/>
      <c r="W855"/>
      <c r="X855"/>
      <c r="Y855" s="14"/>
      <c r="Z855"/>
      <c r="AA855"/>
      <c r="AB855"/>
      <c r="AC855"/>
      <c r="AD855"/>
      <c r="AE855"/>
      <c r="AF855" s="14"/>
      <c r="AG855"/>
    </row>
    <row r="856" spans="1:33" s="12" customFormat="1">
      <c r="A856"/>
      <c r="C856" s="42" t="s">
        <v>2085</v>
      </c>
      <c r="E856"/>
      <c r="F856" s="14"/>
      <c r="G856" s="14"/>
      <c r="H856" s="14"/>
      <c r="I856" s="14"/>
      <c r="J856" s="18"/>
      <c r="K856" s="14"/>
      <c r="L856" s="14"/>
      <c r="M856"/>
      <c r="N856" s="28"/>
      <c r="O856" s="14"/>
      <c r="P856" s="35"/>
      <c r="Q856" s="18"/>
      <c r="R856" s="28"/>
      <c r="S856"/>
      <c r="T856"/>
      <c r="U856"/>
      <c r="V856"/>
      <c r="W856"/>
      <c r="X856"/>
      <c r="Y856" s="14"/>
      <c r="Z856"/>
      <c r="AA856"/>
      <c r="AB856"/>
      <c r="AC856"/>
      <c r="AD856"/>
      <c r="AE856"/>
      <c r="AF856" s="14"/>
      <c r="AG856"/>
    </row>
    <row r="857" spans="1:33" s="12" customFormat="1">
      <c r="A857"/>
      <c r="C857" s="42" t="s">
        <v>2086</v>
      </c>
      <c r="E857"/>
      <c r="F857" s="14"/>
      <c r="G857" s="14"/>
      <c r="H857" s="14"/>
      <c r="I857" s="14"/>
      <c r="J857" s="18"/>
      <c r="K857" s="14"/>
      <c r="L857" s="14"/>
      <c r="M857"/>
      <c r="N857" s="28"/>
      <c r="O857" s="14"/>
      <c r="P857" s="35"/>
      <c r="Q857" s="18"/>
      <c r="R857" s="28"/>
      <c r="S857"/>
      <c r="T857"/>
      <c r="U857"/>
      <c r="V857"/>
      <c r="W857"/>
      <c r="X857"/>
      <c r="Y857" s="14"/>
      <c r="Z857"/>
      <c r="AA857"/>
      <c r="AB857"/>
      <c r="AC857"/>
      <c r="AD857"/>
      <c r="AE857"/>
      <c r="AF857" s="14"/>
      <c r="AG857"/>
    </row>
    <row r="858" spans="1:33" s="12" customFormat="1">
      <c r="A858"/>
      <c r="C858" s="42" t="s">
        <v>2087</v>
      </c>
      <c r="E858"/>
      <c r="F858" s="14"/>
      <c r="G858" s="14"/>
      <c r="H858" s="14"/>
      <c r="I858" s="14"/>
      <c r="J858" s="18"/>
      <c r="K858" s="14"/>
      <c r="L858" s="14"/>
      <c r="M858"/>
      <c r="N858" s="28"/>
      <c r="O858" s="14"/>
      <c r="P858" s="35"/>
      <c r="Q858" s="18"/>
      <c r="R858" s="28"/>
      <c r="S858"/>
      <c r="T858"/>
      <c r="U858"/>
      <c r="V858"/>
      <c r="W858"/>
      <c r="X858"/>
      <c r="Y858" s="14"/>
      <c r="Z858"/>
      <c r="AA858"/>
      <c r="AB858"/>
      <c r="AC858"/>
      <c r="AD858"/>
      <c r="AE858"/>
      <c r="AF858" s="14"/>
      <c r="AG858"/>
    </row>
    <row r="859" spans="1:33" s="12" customFormat="1">
      <c r="A859"/>
      <c r="C859" s="42" t="s">
        <v>2088</v>
      </c>
      <c r="E859"/>
      <c r="F859" s="14"/>
      <c r="G859" s="14"/>
      <c r="H859" s="14"/>
      <c r="I859" s="14"/>
      <c r="J859" s="18"/>
      <c r="K859" s="14"/>
      <c r="L859" s="14"/>
      <c r="M859"/>
      <c r="N859" s="28"/>
      <c r="O859" s="14"/>
      <c r="P859" s="35"/>
      <c r="Q859" s="18"/>
      <c r="R859" s="28"/>
      <c r="S859"/>
      <c r="T859"/>
      <c r="U859"/>
      <c r="V859"/>
      <c r="W859"/>
      <c r="X859"/>
      <c r="Y859" s="14"/>
      <c r="Z859"/>
      <c r="AA859"/>
      <c r="AB859"/>
      <c r="AC859"/>
      <c r="AD859"/>
      <c r="AE859"/>
      <c r="AF859" s="14"/>
      <c r="AG859"/>
    </row>
    <row r="860" spans="1:33" s="12" customFormat="1">
      <c r="A860"/>
      <c r="C860" s="42" t="s">
        <v>2089</v>
      </c>
      <c r="E860"/>
      <c r="F860" s="14"/>
      <c r="G860" s="14"/>
      <c r="H860" s="14"/>
      <c r="I860" s="14"/>
      <c r="J860" s="18"/>
      <c r="K860" s="14"/>
      <c r="L860" s="14"/>
      <c r="M860"/>
      <c r="N860" s="28"/>
      <c r="O860" s="14"/>
      <c r="P860" s="35"/>
      <c r="Q860" s="18"/>
      <c r="R860" s="28"/>
      <c r="S860"/>
      <c r="T860"/>
      <c r="U860"/>
      <c r="V860"/>
      <c r="W860"/>
      <c r="X860"/>
      <c r="Y860" s="14"/>
      <c r="Z860"/>
      <c r="AA860"/>
      <c r="AB860"/>
      <c r="AC860"/>
      <c r="AD860"/>
      <c r="AE860"/>
      <c r="AF860" s="14"/>
      <c r="AG860"/>
    </row>
    <row r="861" spans="1:33" s="12" customFormat="1">
      <c r="A861"/>
      <c r="C861" s="42" t="s">
        <v>2090</v>
      </c>
      <c r="E861"/>
      <c r="F861" s="14"/>
      <c r="G861" s="14"/>
      <c r="H861" s="14"/>
      <c r="I861" s="14"/>
      <c r="J861" s="18"/>
      <c r="K861" s="14"/>
      <c r="L861" s="14"/>
      <c r="M861"/>
      <c r="N861" s="28"/>
      <c r="O861" s="14"/>
      <c r="P861" s="35"/>
      <c r="Q861" s="18"/>
      <c r="R861" s="28"/>
      <c r="S861"/>
      <c r="T861"/>
      <c r="U861"/>
      <c r="V861"/>
      <c r="W861"/>
      <c r="X861"/>
      <c r="Y861" s="14"/>
      <c r="Z861"/>
      <c r="AA861"/>
      <c r="AB861"/>
      <c r="AC861"/>
      <c r="AD861"/>
      <c r="AE861"/>
      <c r="AF861" s="14"/>
      <c r="AG861"/>
    </row>
    <row r="862" spans="1:33" s="12" customFormat="1">
      <c r="A862"/>
      <c r="C862" s="42" t="s">
        <v>2091</v>
      </c>
      <c r="E862"/>
      <c r="F862" s="14"/>
      <c r="G862" s="14"/>
      <c r="H862" s="14"/>
      <c r="I862" s="14"/>
      <c r="J862" s="18"/>
      <c r="K862" s="14"/>
      <c r="L862" s="14"/>
      <c r="M862"/>
      <c r="N862" s="28"/>
      <c r="O862" s="14"/>
      <c r="P862" s="35"/>
      <c r="Q862" s="18"/>
      <c r="R862" s="28"/>
      <c r="S862"/>
      <c r="T862"/>
      <c r="U862"/>
      <c r="V862"/>
      <c r="W862"/>
      <c r="X862"/>
      <c r="Y862" s="14"/>
      <c r="Z862"/>
      <c r="AA862"/>
      <c r="AB862"/>
      <c r="AC862"/>
      <c r="AD862"/>
      <c r="AE862"/>
      <c r="AF862" s="14"/>
      <c r="AG862"/>
    </row>
    <row r="863" spans="1:33" s="12" customFormat="1">
      <c r="A863"/>
      <c r="C863" s="42" t="s">
        <v>2092</v>
      </c>
      <c r="E863"/>
      <c r="F863" s="14"/>
      <c r="G863" s="14"/>
      <c r="H863" s="14"/>
      <c r="I863" s="14"/>
      <c r="J863" s="18"/>
      <c r="K863" s="14"/>
      <c r="L863" s="14"/>
      <c r="M863"/>
      <c r="N863" s="28"/>
      <c r="O863" s="14"/>
      <c r="P863" s="35"/>
      <c r="Q863" s="18"/>
      <c r="R863" s="28"/>
      <c r="S863"/>
      <c r="T863"/>
      <c r="U863"/>
      <c r="V863"/>
      <c r="W863"/>
      <c r="X863"/>
      <c r="Y863" s="14"/>
      <c r="Z863"/>
      <c r="AA863"/>
      <c r="AB863"/>
      <c r="AC863"/>
      <c r="AD863"/>
      <c r="AE863"/>
      <c r="AF863" s="14"/>
      <c r="AG863"/>
    </row>
    <row r="864" spans="1:33" s="12" customFormat="1">
      <c r="A864"/>
      <c r="C864" s="42" t="s">
        <v>2093</v>
      </c>
      <c r="E864"/>
      <c r="F864" s="14"/>
      <c r="G864" s="14"/>
      <c r="H864" s="14"/>
      <c r="I864" s="14"/>
      <c r="J864" s="18"/>
      <c r="K864" s="14"/>
      <c r="L864" s="14"/>
      <c r="M864"/>
      <c r="N864" s="28"/>
      <c r="O864" s="14"/>
      <c r="P864" s="35"/>
      <c r="Q864" s="18"/>
      <c r="R864" s="28"/>
      <c r="S864"/>
      <c r="T864"/>
      <c r="U864"/>
      <c r="V864"/>
      <c r="W864"/>
      <c r="X864"/>
      <c r="Y864" s="14"/>
      <c r="Z864"/>
      <c r="AA864"/>
      <c r="AB864"/>
      <c r="AC864"/>
      <c r="AD864"/>
      <c r="AE864"/>
      <c r="AF864" s="14"/>
      <c r="AG864"/>
    </row>
    <row r="865" spans="1:33" s="12" customFormat="1">
      <c r="A865"/>
      <c r="C865" s="42" t="s">
        <v>2094</v>
      </c>
      <c r="E865"/>
      <c r="F865" s="14"/>
      <c r="G865" s="14"/>
      <c r="H865" s="14"/>
      <c r="I865" s="14"/>
      <c r="J865" s="18"/>
      <c r="K865" s="14"/>
      <c r="L865" s="14"/>
      <c r="M865"/>
      <c r="N865" s="28"/>
      <c r="O865" s="14"/>
      <c r="P865" s="35"/>
      <c r="Q865" s="18"/>
      <c r="R865" s="28"/>
      <c r="S865"/>
      <c r="T865"/>
      <c r="U865"/>
      <c r="V865"/>
      <c r="W865"/>
      <c r="X865"/>
      <c r="Y865" s="14"/>
      <c r="Z865"/>
      <c r="AA865"/>
      <c r="AB865"/>
      <c r="AC865"/>
      <c r="AD865"/>
      <c r="AE865"/>
      <c r="AF865" s="14"/>
      <c r="AG865"/>
    </row>
    <row r="866" spans="1:33" s="12" customFormat="1">
      <c r="A866"/>
      <c r="C866" s="42" t="s">
        <v>2095</v>
      </c>
      <c r="E866"/>
      <c r="F866" s="14"/>
      <c r="G866" s="14"/>
      <c r="H866" s="14"/>
      <c r="I866" s="14"/>
      <c r="J866" s="18"/>
      <c r="K866" s="14"/>
      <c r="L866" s="14"/>
      <c r="M866"/>
      <c r="N866" s="28"/>
      <c r="O866" s="14"/>
      <c r="P866" s="35"/>
      <c r="Q866" s="18"/>
      <c r="R866" s="28"/>
      <c r="S866"/>
      <c r="T866"/>
      <c r="U866"/>
      <c r="V866"/>
      <c r="W866"/>
      <c r="X866"/>
      <c r="Y866" s="14"/>
      <c r="Z866"/>
      <c r="AA866"/>
      <c r="AB866"/>
      <c r="AC866"/>
      <c r="AD866"/>
      <c r="AE866"/>
      <c r="AF866" s="14"/>
      <c r="AG866"/>
    </row>
    <row r="867" spans="1:33" s="12" customFormat="1">
      <c r="A867"/>
      <c r="C867" s="42" t="s">
        <v>2096</v>
      </c>
      <c r="E867"/>
      <c r="F867" s="14"/>
      <c r="G867" s="14"/>
      <c r="H867" s="14"/>
      <c r="I867" s="14"/>
      <c r="J867" s="18"/>
      <c r="K867" s="14"/>
      <c r="L867" s="14"/>
      <c r="M867"/>
      <c r="N867" s="28"/>
      <c r="O867" s="14"/>
      <c r="P867" s="35"/>
      <c r="Q867" s="18"/>
      <c r="R867" s="28"/>
      <c r="S867"/>
      <c r="T867"/>
      <c r="U867"/>
      <c r="V867"/>
      <c r="W867"/>
      <c r="X867"/>
      <c r="Y867" s="14"/>
      <c r="Z867"/>
      <c r="AA867"/>
      <c r="AB867"/>
      <c r="AC867"/>
      <c r="AD867"/>
      <c r="AE867"/>
      <c r="AF867" s="14"/>
      <c r="AG867"/>
    </row>
    <row r="868" spans="1:33" s="12" customFormat="1">
      <c r="A868"/>
      <c r="C868" s="42" t="s">
        <v>2097</v>
      </c>
      <c r="E868"/>
      <c r="F868" s="14"/>
      <c r="G868" s="14"/>
      <c r="H868" s="14"/>
      <c r="I868" s="14"/>
      <c r="J868" s="18"/>
      <c r="K868" s="14"/>
      <c r="L868" s="14"/>
      <c r="M868"/>
      <c r="N868" s="28"/>
      <c r="O868" s="14"/>
      <c r="P868" s="35"/>
      <c r="Q868" s="18"/>
      <c r="R868" s="28"/>
      <c r="S868"/>
      <c r="T868"/>
      <c r="U868"/>
      <c r="V868"/>
      <c r="W868"/>
      <c r="X868"/>
      <c r="Y868" s="14"/>
      <c r="Z868"/>
      <c r="AA868"/>
      <c r="AB868"/>
      <c r="AC868"/>
      <c r="AD868"/>
      <c r="AE868"/>
      <c r="AF868" s="14"/>
      <c r="AG868"/>
    </row>
    <row r="869" spans="1:33" s="12" customFormat="1">
      <c r="A869"/>
      <c r="C869" s="42" t="s">
        <v>2098</v>
      </c>
      <c r="E869"/>
      <c r="F869" s="14"/>
      <c r="G869" s="14"/>
      <c r="H869" s="14"/>
      <c r="I869" s="14"/>
      <c r="J869" s="18"/>
      <c r="K869" s="14"/>
      <c r="L869" s="14"/>
      <c r="M869"/>
      <c r="N869" s="28"/>
      <c r="O869" s="14"/>
      <c r="P869" s="35"/>
      <c r="Q869" s="18"/>
      <c r="R869" s="28"/>
      <c r="S869"/>
      <c r="T869"/>
      <c r="U869"/>
      <c r="V869"/>
      <c r="W869"/>
      <c r="X869"/>
      <c r="Y869" s="14"/>
      <c r="Z869"/>
      <c r="AA869"/>
      <c r="AB869"/>
      <c r="AC869"/>
      <c r="AD869"/>
      <c r="AE869"/>
      <c r="AF869" s="14"/>
      <c r="AG869"/>
    </row>
    <row r="870" spans="1:33" s="12" customFormat="1">
      <c r="A870"/>
      <c r="C870" s="43" t="s">
        <v>2099</v>
      </c>
      <c r="E870"/>
      <c r="F870" s="14"/>
      <c r="G870" s="14"/>
      <c r="H870" s="14"/>
      <c r="I870" s="14"/>
      <c r="J870" s="18"/>
      <c r="K870" s="14"/>
      <c r="L870" s="14"/>
      <c r="M870"/>
      <c r="N870" s="28"/>
      <c r="O870" s="14"/>
      <c r="P870" s="35"/>
      <c r="Q870" s="18"/>
      <c r="R870" s="28"/>
      <c r="S870"/>
      <c r="T870"/>
      <c r="U870"/>
      <c r="V870"/>
      <c r="W870"/>
      <c r="X870"/>
      <c r="Y870" s="14"/>
      <c r="Z870"/>
      <c r="AA870"/>
      <c r="AB870"/>
      <c r="AC870"/>
      <c r="AD870"/>
      <c r="AE870"/>
      <c r="AF870" s="14"/>
      <c r="AG870"/>
    </row>
    <row r="871" spans="1:33" s="12" customFormat="1">
      <c r="A871"/>
      <c r="C871" s="43" t="s">
        <v>2152</v>
      </c>
      <c r="E871"/>
      <c r="F871" s="14"/>
      <c r="G871" s="14"/>
      <c r="H871" s="14"/>
      <c r="I871" s="14"/>
      <c r="J871" s="18"/>
      <c r="K871" s="14"/>
      <c r="L871" s="14"/>
      <c r="M871"/>
      <c r="N871" s="28"/>
      <c r="O871" s="14"/>
      <c r="P871" s="35"/>
      <c r="Q871" s="18"/>
      <c r="R871" s="28"/>
      <c r="S871"/>
      <c r="T871"/>
      <c r="U871"/>
      <c r="V871"/>
      <c r="W871"/>
      <c r="X871"/>
      <c r="Y871" s="14"/>
      <c r="Z871"/>
      <c r="AA871"/>
      <c r="AB871"/>
      <c r="AC871"/>
      <c r="AD871"/>
      <c r="AE871"/>
      <c r="AF871" s="14"/>
      <c r="AG871"/>
    </row>
    <row r="872" spans="1:33" s="12" customFormat="1">
      <c r="A872"/>
      <c r="C872" s="139" t="s">
        <v>1982</v>
      </c>
      <c r="E872"/>
      <c r="F872" s="14"/>
      <c r="G872" s="14"/>
      <c r="H872" s="14"/>
      <c r="I872" s="14"/>
      <c r="J872" s="18"/>
      <c r="K872" s="14"/>
      <c r="L872" s="14"/>
      <c r="M872"/>
      <c r="N872" s="28"/>
      <c r="O872" s="14"/>
      <c r="P872" s="35"/>
      <c r="Q872" s="18"/>
      <c r="R872" s="28"/>
      <c r="S872"/>
      <c r="T872"/>
      <c r="U872"/>
      <c r="V872"/>
      <c r="W872"/>
      <c r="X872"/>
      <c r="Y872" s="14"/>
      <c r="Z872"/>
      <c r="AA872"/>
      <c r="AB872"/>
      <c r="AC872"/>
      <c r="AD872"/>
      <c r="AE872"/>
      <c r="AF872" s="14"/>
      <c r="AG872"/>
    </row>
    <row r="873" spans="1:33" s="12" customFormat="1">
      <c r="A873"/>
      <c r="C873" s="82" t="str">
        <f>_xlfn.CONCAT("&lt;script src=""","/cantos/resucito/cjs/",D153,".js","""&gt;&lt;/script&gt;")</f>
        <v>&lt;script src="/cantos/resucito/cjs/cantodemoises.js"&gt;&lt;/script&gt;</v>
      </c>
      <c r="E873"/>
      <c r="F873" s="14"/>
      <c r="G873" s="14"/>
      <c r="H873" s="14"/>
      <c r="I873" s="14"/>
      <c r="J873" s="18"/>
      <c r="K873" s="14"/>
      <c r="L873" s="14"/>
      <c r="M873"/>
      <c r="N873" s="28"/>
      <c r="O873" s="14"/>
      <c r="P873" s="35"/>
      <c r="Q873" s="18"/>
      <c r="R873" s="28"/>
      <c r="S873"/>
      <c r="T873"/>
      <c r="U873"/>
      <c r="V873"/>
      <c r="W873"/>
      <c r="X873"/>
      <c r="Y873" s="14"/>
      <c r="Z873"/>
      <c r="AA873"/>
      <c r="AB873"/>
      <c r="AC873"/>
      <c r="AD873"/>
      <c r="AE873"/>
      <c r="AF873" s="14"/>
      <c r="AG873"/>
    </row>
    <row r="874" spans="1:33" s="12" customFormat="1">
      <c r="A874"/>
      <c r="C874" s="139" t="s">
        <v>1983</v>
      </c>
      <c r="E874"/>
      <c r="F874" s="14"/>
      <c r="G874" s="14"/>
      <c r="H874" s="14"/>
      <c r="I874" s="14"/>
      <c r="J874" s="18"/>
      <c r="K874" s="14"/>
      <c r="L874" s="14"/>
      <c r="M874"/>
      <c r="N874" s="28"/>
      <c r="O874" s="14"/>
      <c r="P874" s="35"/>
      <c r="Q874" s="18"/>
      <c r="R874" s="28"/>
      <c r="S874"/>
      <c r="T874"/>
      <c r="U874"/>
      <c r="V874"/>
      <c r="W874"/>
      <c r="X874"/>
      <c r="Y874" s="14"/>
      <c r="Z874"/>
      <c r="AA874"/>
      <c r="AB874"/>
      <c r="AC874"/>
      <c r="AD874"/>
      <c r="AE874"/>
      <c r="AF874" s="14"/>
      <c r="AG874"/>
    </row>
    <row r="875" spans="1:33" s="12" customFormat="1">
      <c r="A875"/>
      <c r="C875" s="139" t="s">
        <v>1984</v>
      </c>
      <c r="E875"/>
      <c r="F875" s="14"/>
      <c r="G875" s="14"/>
      <c r="H875" s="14"/>
      <c r="I875" s="14"/>
      <c r="J875" s="18"/>
      <c r="K875" s="14"/>
      <c r="L875" s="14"/>
      <c r="M875"/>
      <c r="N875" s="28"/>
      <c r="O875" s="14"/>
      <c r="P875" s="35"/>
      <c r="Q875" s="18"/>
      <c r="R875" s="28"/>
      <c r="S875"/>
      <c r="T875"/>
      <c r="U875"/>
      <c r="V875"/>
      <c r="W875"/>
      <c r="X875"/>
      <c r="Y875" s="14"/>
      <c r="Z875"/>
      <c r="AA875"/>
      <c r="AB875"/>
      <c r="AC875"/>
      <c r="AD875"/>
      <c r="AE875"/>
      <c r="AF875" s="14"/>
      <c r="AG875"/>
    </row>
    <row r="878" spans="1:33" s="12" customFormat="1">
      <c r="A878"/>
      <c r="C878" s="143"/>
      <c r="E878"/>
      <c r="F878" s="14"/>
      <c r="G878" s="14"/>
      <c r="H878" s="14"/>
      <c r="I878" s="14"/>
      <c r="J878" s="18"/>
      <c r="K878" s="14"/>
      <c r="L878" s="14"/>
      <c r="M878"/>
      <c r="N878" s="28"/>
      <c r="O878" s="14"/>
      <c r="P878" s="35"/>
      <c r="Q878" s="18"/>
      <c r="R878" s="28"/>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88900</xdr:colOff>
                    <xdr:row>0</xdr:row>
                    <xdr:rowOff>431800</xdr:rowOff>
                  </from>
                  <to>
                    <xdr:col>6</xdr:col>
                    <xdr:colOff>838200</xdr:colOff>
                    <xdr:row>0</xdr:row>
                    <xdr:rowOff>831850</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450850</xdr:rowOff>
                  </from>
                  <to>
                    <xdr:col>5</xdr:col>
                    <xdr:colOff>1079500</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717550</xdr:colOff>
                    <xdr:row>615</xdr:row>
                    <xdr:rowOff>107950</xdr:rowOff>
                  </from>
                  <to>
                    <xdr:col>0</xdr:col>
                    <xdr:colOff>1631950</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Sheet7!$A$1:$A$10</xm:f>
          </x14:formula1>
          <xm:sqref>D1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4.5"/>
  <sheetData>
    <row r="1" spans="1:8" ht="47.5" customHeight="1">
      <c r="A1" s="60"/>
      <c r="B1" s="60"/>
      <c r="C1" s="256" t="str" cm="1">
        <f t="array" aca="1" ref="C1" ca="1">MID(CELL("filename", B1), FIND("]", CELL("filename", B1)) + 1, 255)</f>
        <v>Scripts mains</v>
      </c>
      <c r="D1" s="256"/>
      <c r="E1" s="256"/>
      <c r="F1" s="256"/>
      <c r="G1" s="256"/>
      <c r="H1" s="256"/>
    </row>
    <row r="2" spans="1:8">
      <c r="A2" s="57"/>
    </row>
    <row r="3" spans="1:8" ht="28">
      <c r="B3" s="49" t="s">
        <v>1128</v>
      </c>
    </row>
    <row r="4" spans="1:8" ht="28">
      <c r="B4" s="49" t="s">
        <v>1129</v>
      </c>
    </row>
    <row r="5" spans="1:8" ht="28">
      <c r="B5" s="49"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3" activePane="bottomLeft" state="frozen"/>
      <selection pane="bottomLeft" activeCell="A3" sqref="A3"/>
    </sheetView>
  </sheetViews>
  <sheetFormatPr defaultRowHeight="14.5"/>
  <cols>
    <col min="1" max="1" width="24.1796875" customWidth="1"/>
    <col min="2" max="2" width="59.1796875" bestFit="1" customWidth="1"/>
    <col min="3" max="3" width="24.1796875" customWidth="1"/>
    <col min="4" max="4" width="40.453125" bestFit="1" customWidth="1"/>
    <col min="5" max="5" width="27.54296875" customWidth="1"/>
    <col min="6" max="7" width="22.7265625" customWidth="1"/>
    <col min="8" max="8" width="33.26953125" customWidth="1"/>
    <col min="9" max="9" width="55.81640625" customWidth="1"/>
  </cols>
  <sheetData>
    <row r="1" spans="1:10" ht="45" customHeight="1">
      <c r="A1" s="60"/>
      <c r="B1" s="60"/>
      <c r="C1" s="256" t="str" cm="1">
        <f t="array" aca="1" ref="C1" ca="1">MID(CELL("filename", A1), FIND("]", CELL("filename", A1)) + 1, 255)</f>
        <v>Indice Canto</v>
      </c>
      <c r="D1" s="256"/>
      <c r="E1" s="256"/>
      <c r="F1" s="256"/>
      <c r="G1" s="256"/>
      <c r="H1" s="256"/>
    </row>
    <row r="2" spans="1:10">
      <c r="A2" s="10" t="s">
        <v>763</v>
      </c>
      <c r="B2" s="10"/>
      <c r="D2" t="s">
        <v>773</v>
      </c>
    </row>
    <row r="3" spans="1:10">
      <c r="A3" s="10" t="s">
        <v>764</v>
      </c>
      <c r="B3" s="10"/>
    </row>
    <row r="4" spans="1:10">
      <c r="A4" s="10" t="s">
        <v>765</v>
      </c>
      <c r="B4" s="10"/>
    </row>
    <row r="5" spans="1:10">
      <c r="A5" s="10" t="s">
        <v>766</v>
      </c>
      <c r="B5" s="10"/>
    </row>
    <row r="6" spans="1:10">
      <c r="A6" s="10" t="s">
        <v>767</v>
      </c>
      <c r="B6" s="10"/>
    </row>
    <row r="7" spans="1:10">
      <c r="A7" s="10" t="s">
        <v>768</v>
      </c>
      <c r="B7" s="10"/>
      <c r="E7" s="10" t="s">
        <v>776</v>
      </c>
    </row>
    <row r="8" spans="1:10">
      <c r="E8" s="11" t="s">
        <v>777</v>
      </c>
    </row>
    <row r="9" spans="1:10">
      <c r="A9" s="10" t="s">
        <v>769</v>
      </c>
      <c r="B9" s="10"/>
    </row>
    <row r="10" spans="1:10">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c r="B11" s="1" t="s">
        <v>1134</v>
      </c>
    </row>
    <row r="12" spans="1:10">
      <c r="A12" t="s">
        <v>152</v>
      </c>
      <c r="B12" t="s">
        <v>1133</v>
      </c>
      <c r="C12" t="s">
        <v>770</v>
      </c>
      <c r="D12" t="s">
        <v>774</v>
      </c>
      <c r="E12" t="s">
        <v>149</v>
      </c>
      <c r="F12" t="s">
        <v>150</v>
      </c>
      <c r="G12" t="s">
        <v>1109</v>
      </c>
      <c r="H12" t="s">
        <v>151</v>
      </c>
      <c r="I12" t="s">
        <v>775</v>
      </c>
      <c r="J12" t="s">
        <v>756</v>
      </c>
    </row>
    <row r="13" spans="1:10">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41" bestFit="1" customWidth="1"/>
    <col min="8" max="8" width="5.26953125" bestFit="1" customWidth="1"/>
    <col min="9" max="9" width="10.453125" bestFit="1" customWidth="1"/>
    <col min="10" max="10" width="6.26953125" bestFit="1" customWidth="1"/>
    <col min="11" max="11" width="31.26953125" customWidth="1"/>
    <col min="12" max="12" width="6.26953125" bestFit="1" customWidth="1"/>
    <col min="13" max="13" width="11.453125" bestFit="1" customWidth="1"/>
    <col min="14" max="14" width="6.26953125" bestFit="1" customWidth="1"/>
    <col min="15" max="15" width="19.26953125" bestFit="1" customWidth="1"/>
    <col min="16" max="16" width="6.26953125" bestFit="1" customWidth="1"/>
    <col min="17" max="17" width="11.81640625" bestFit="1" customWidth="1"/>
    <col min="18" max="18" width="5.7265625" bestFit="1" customWidth="1"/>
    <col min="19" max="19" width="18.7265625" bestFit="1" customWidth="1"/>
    <col min="20" max="20" width="5.7265625" bestFit="1" customWidth="1"/>
    <col min="21" max="21" width="18.7265625" bestFit="1" customWidth="1"/>
    <col min="22" max="22" width="6.26953125" bestFit="1" customWidth="1"/>
    <col min="23" max="23" width="18.7265625" bestFit="1" customWidth="1"/>
    <col min="24" max="24" width="6.1796875" bestFit="1" customWidth="1"/>
    <col min="25" max="25" width="18.7265625" bestFit="1" customWidth="1"/>
    <col min="26" max="26" width="6.26953125" bestFit="1" customWidth="1"/>
    <col min="27" max="27" width="18.7265625" bestFit="1" customWidth="1"/>
    <col min="28" max="28" width="5.54296875" bestFit="1" customWidth="1"/>
    <col min="29" max="29" width="17.54296875" bestFit="1" customWidth="1"/>
    <col min="30" max="30" width="7.453125" bestFit="1" customWidth="1"/>
    <col min="31" max="31" width="37.1796875" bestFit="1" customWidth="1"/>
    <col min="32" max="32" width="8.1796875" bestFit="1" customWidth="1"/>
    <col min="33" max="33" width="7.1796875" bestFit="1" customWidth="1"/>
    <col min="34" max="35" width="7.1796875" customWidth="1"/>
    <col min="36" max="37" width="26" customWidth="1"/>
    <col min="38" max="38" width="16.7265625" customWidth="1"/>
  </cols>
  <sheetData>
    <row r="1" spans="1:42" ht="34.5" customHeight="1">
      <c r="A1" s="60"/>
      <c r="B1" s="60"/>
      <c r="C1" s="257" t="str" cm="1">
        <f t="array" aca="1" ref="C1" ca="1">MID(CELL("filename", B1), FIND("]", CELL("filename", B1)) + 1, 255)</f>
        <v>data-Cantos</v>
      </c>
      <c r="D1" s="257"/>
      <c r="E1" s="257"/>
      <c r="F1" s="257"/>
      <c r="G1" s="257"/>
      <c r="H1" s="257"/>
    </row>
    <row r="2" spans="1:42">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6"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6"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6"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6"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6"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6"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6"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6"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6"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6"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6"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6"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6"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6"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6"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6"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6"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6"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6"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6"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6"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6"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6"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6"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6"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6"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6"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6"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6"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6"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6"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6"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6"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6"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6"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6"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6"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6"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6"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6"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6"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6"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6"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6"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6"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6"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6"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6"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6"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6"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6"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6"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6"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6"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6"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6"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6"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6"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6"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6"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6"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6"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6"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6"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6"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6"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6"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6"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6"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6"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6"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6"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6"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6"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6"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6"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6"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6"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6"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6"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6"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6"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6"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6"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6"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6"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6"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6"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6"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6"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6"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6"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6"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6"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6"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6"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6"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6"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6"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6"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6"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6"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6"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6"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6"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6"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6"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6"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6"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6"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6"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6"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6"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6"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6"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6"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6"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6"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6"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6"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6"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6"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6"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6"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6"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6"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6"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6"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6"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6"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6"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6"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6"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6"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6"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6"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6"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6"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6"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6"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6"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6"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6"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6"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6"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6"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6"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6"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6"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6"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6"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6"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6"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6"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6"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6"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6"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6"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6"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6"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6"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6"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6"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6"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6"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6"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6"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6"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6"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6"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6"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6"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6"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6"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6"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6"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6"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6"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6"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6"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6"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6"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6"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6"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6"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6"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6"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6"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6"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6"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6"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6"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6"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6"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6"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6"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6"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6"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6"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6"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6"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6"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6"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6"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6"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6"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6"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6"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6"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6"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6"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6"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6"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6"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6"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6"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6"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6"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6"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6"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6"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6"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6"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6"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6"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6"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6"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6"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6"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6"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6"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6"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6"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6"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6"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6"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6"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4.5"/>
  <cols>
    <col min="1" max="1" width="4.26953125" bestFit="1" customWidth="1"/>
    <col min="2" max="2" width="24.1796875" customWidth="1"/>
    <col min="3" max="3" width="8.7265625" bestFit="1" customWidth="1"/>
    <col min="5" max="5" width="147.81640625" bestFit="1" customWidth="1"/>
  </cols>
  <sheetData>
    <row r="1" spans="1:6" ht="37">
      <c r="A1" s="61"/>
      <c r="B1" s="78" t="str" cm="1">
        <f t="array" aca="1" ref="B1" ca="1">MID(CELL("filename", A1), FIND("]", CELL("filename", A1)) + 1, 255)</f>
        <v>creando Directorios</v>
      </c>
      <c r="C1" s="78"/>
      <c r="D1" s="78"/>
      <c r="E1" s="78"/>
      <c r="F1" s="10"/>
    </row>
    <row r="2" spans="1:6">
      <c r="A2" t="s">
        <v>152</v>
      </c>
      <c r="B2" t="s">
        <v>770</v>
      </c>
      <c r="C2" t="s">
        <v>1158</v>
      </c>
      <c r="D2" t="s">
        <v>756</v>
      </c>
      <c r="E2" t="s">
        <v>760</v>
      </c>
      <c r="F2" t="s">
        <v>1419</v>
      </c>
    </row>
    <row r="3" spans="1:6" hidden="1">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J12" sqref="J12"/>
    </sheetView>
  </sheetViews>
  <sheetFormatPr defaultRowHeight="14.5"/>
  <cols>
    <col min="1" max="2" width="24.1796875" customWidth="1"/>
    <col min="3" max="3" width="40.453125" bestFit="1" customWidth="1"/>
    <col min="4" max="4" width="27.54296875" customWidth="1"/>
    <col min="5" max="5" width="22.7265625" customWidth="1"/>
    <col min="6" max="6" width="40.7265625" bestFit="1" customWidth="1"/>
    <col min="7" max="7" width="23.54296875" customWidth="1"/>
  </cols>
  <sheetData>
    <row r="1" spans="1:12" ht="37">
      <c r="A1" s="61"/>
      <c r="B1" s="257" t="str" cm="1">
        <f t="array" aca="1" ref="B1" ca="1">MID(CELL("filename", A1), FIND("]", CELL("filename", A1)) + 1, 255)</f>
        <v>Find bk2</v>
      </c>
      <c r="C1" s="257"/>
      <c r="D1" s="257"/>
      <c r="E1" s="257"/>
      <c r="F1" s="10" t="s">
        <v>763</v>
      </c>
      <c r="H1" t="s">
        <v>773</v>
      </c>
    </row>
    <row r="2" spans="1:12">
      <c r="A2" s="10" t="s">
        <v>764</v>
      </c>
    </row>
    <row r="3" spans="1:12">
      <c r="A3" s="10" t="s">
        <v>765</v>
      </c>
    </row>
    <row r="4" spans="1:12">
      <c r="A4" s="10" t="s">
        <v>766</v>
      </c>
    </row>
    <row r="5" spans="1:12">
      <c r="A5" s="10" t="s">
        <v>767</v>
      </c>
    </row>
    <row r="6" spans="1:12">
      <c r="A6" s="10" t="s">
        <v>768</v>
      </c>
      <c r="D6" s="10" t="s">
        <v>776</v>
      </c>
    </row>
    <row r="7" spans="1:12">
      <c r="D7" s="11" t="s">
        <v>777</v>
      </c>
    </row>
    <row r="8" spans="1:12">
      <c r="A8" s="10" t="s">
        <v>769</v>
      </c>
      <c r="G8" t="s">
        <v>1161</v>
      </c>
    </row>
    <row r="9" spans="1:12">
      <c r="B9" t="s">
        <v>778</v>
      </c>
    </row>
    <row r="10" spans="1:12">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c r="A11" t="s">
        <v>152</v>
      </c>
      <c r="B11" t="s">
        <v>770</v>
      </c>
      <c r="C11" t="s">
        <v>774</v>
      </c>
      <c r="D11" t="s">
        <v>1162</v>
      </c>
      <c r="E11" t="s">
        <v>1159</v>
      </c>
      <c r="F11" t="s">
        <v>1158</v>
      </c>
      <c r="G11" t="s">
        <v>1160</v>
      </c>
      <c r="H11" t="s">
        <v>290</v>
      </c>
      <c r="I11" t="s">
        <v>150</v>
      </c>
      <c r="J11" t="s">
        <v>151</v>
      </c>
      <c r="K11" t="s">
        <v>775</v>
      </c>
      <c r="L11" t="s">
        <v>756</v>
      </c>
    </row>
    <row r="12" spans="1:12">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E1" zoomScale="190" zoomScaleNormal="190" workbookViewId="0">
      <selection activeCell="AG15" sqref="AG1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16.7265625" customWidth="1"/>
    <col min="43" max="43" width="50" bestFit="1" customWidth="1"/>
  </cols>
  <sheetData>
    <row r="1" spans="1:44" ht="34.5" customHeight="1">
      <c r="A1" s="60"/>
      <c r="B1" s="60"/>
      <c r="C1" s="257" t="str" cm="1">
        <f t="array" aca="1" ref="C1" ca="1">MID(CELL("filename", B1), FIND("]", CELL("filename", B1)) + 1, 255)</f>
        <v>Codigo Canto</v>
      </c>
      <c r="D1" s="257"/>
      <c r="E1" s="257"/>
      <c r="F1" s="257"/>
      <c r="G1" s="257"/>
      <c r="H1" s="257"/>
      <c r="I1" s="257"/>
    </row>
    <row r="2" spans="1:44">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2270</v>
      </c>
    </row>
    <row r="4" spans="1:44">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6"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6"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V1" zoomScale="190" zoomScaleNormal="190" workbookViewId="0">
      <selection activeCell="V4" sqref="V4"/>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1796875" bestFit="1" customWidth="1"/>
    <col min="18" max="18" width="18.7265625" bestFit="1" customWidth="1"/>
    <col min="19" max="19" width="5.7265625" bestFit="1" customWidth="1"/>
    <col min="20" max="20" width="18.7265625" bestFit="1" customWidth="1"/>
    <col min="21" max="21" width="6.26953125" bestFit="1" customWidth="1"/>
    <col min="22" max="22" width="18.7265625" bestFit="1" customWidth="1"/>
    <col min="23" max="23" width="6.1796875" bestFit="1" customWidth="1"/>
    <col min="24" max="24" width="18.7265625" bestFit="1" customWidth="1"/>
    <col min="25" max="25" width="6.26953125" bestFit="1" customWidth="1"/>
    <col min="26" max="26" width="18.7265625" bestFit="1" customWidth="1"/>
    <col min="27" max="27" width="5.54296875" bestFit="1" customWidth="1"/>
    <col min="28" max="28" width="17.54296875" bestFit="1" customWidth="1"/>
    <col min="29" max="29" width="7.453125" bestFit="1" customWidth="1"/>
    <col min="30" max="31" width="37.1796875" bestFit="1" customWidth="1"/>
    <col min="32" max="32" width="8.1796875" bestFit="1" customWidth="1"/>
    <col min="33" max="33" width="7.1796875" bestFit="1" customWidth="1"/>
    <col min="34" max="34" width="7.1796875" customWidth="1"/>
    <col min="35" max="36" width="26" customWidth="1"/>
    <col min="37" max="37" width="16.7265625" customWidth="1"/>
    <col min="41" max="41" width="50" bestFit="1" customWidth="1"/>
  </cols>
  <sheetData>
    <row r="1" spans="1:42" ht="34.5" customHeight="1">
      <c r="A1" s="60"/>
      <c r="B1" s="60"/>
      <c r="C1" s="257" t="str" cm="1">
        <f t="array" aca="1" ref="C1" ca="1">MID(CELL("filename", B1), FIND("]", CELL("filename", B1)) + 1, 255)</f>
        <v>Codigo</v>
      </c>
      <c r="D1" s="257"/>
      <c r="E1" s="257"/>
      <c r="F1" s="257"/>
      <c r="G1" s="257"/>
      <c r="H1" s="257"/>
      <c r="I1" s="257"/>
    </row>
    <row r="2" spans="1:42">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2270</v>
      </c>
    </row>
    <row r="4" spans="1:42">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2273</v>
      </c>
      <c r="P4" s="4" t="s">
        <v>2271</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2274</v>
      </c>
      <c r="AD4" s="66"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6"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2273</v>
      </c>
      <c r="P5" t="s">
        <v>2272</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2274</v>
      </c>
      <c r="AD5" s="66"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6"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2273</v>
      </c>
      <c r="P6" t="s">
        <v>2272</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2274</v>
      </c>
      <c r="AD6" s="66"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6"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2273</v>
      </c>
      <c r="P7" t="s">
        <v>2272</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2274</v>
      </c>
      <c r="AD7" s="66"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6"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2273</v>
      </c>
      <c r="P8" t="s">
        <v>2272</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2274</v>
      </c>
      <c r="AD8" s="66"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6"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2273</v>
      </c>
      <c r="P9" t="s">
        <v>2272</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2274</v>
      </c>
      <c r="AD9" s="66"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6"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2273</v>
      </c>
      <c r="P10" t="s">
        <v>2272</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2274</v>
      </c>
      <c r="AD10" s="66"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6"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2273</v>
      </c>
      <c r="P11" t="s">
        <v>2272</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2274</v>
      </c>
      <c r="AD11" s="66"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6"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2273</v>
      </c>
      <c r="P12" t="s">
        <v>2272</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2274</v>
      </c>
      <c r="AD12" s="66"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6"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2273</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2274</v>
      </c>
      <c r="AD13" s="66"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6"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2273</v>
      </c>
      <c r="P14" t="s">
        <v>2272</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2274</v>
      </c>
      <c r="AD14" s="66"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6"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2273</v>
      </c>
      <c r="P15" s="4" t="s">
        <v>2271</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2274</v>
      </c>
      <c r="AD15" s="66"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6"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2273</v>
      </c>
      <c r="P16" t="s">
        <v>2272</v>
      </c>
      <c r="Q16" t="str">
        <f>IF(Table134569[[#This Row],[Pascua]]="","",""",""")</f>
        <v>","</v>
      </c>
      <c r="R16" t="s">
        <v>321</v>
      </c>
      <c r="S16" t="str">
        <f>IF(Table134569[[#This Row],[Pentecostés]]="","",""",""")</f>
        <v>","</v>
      </c>
      <c r="T16" t="s">
        <v>334</v>
      </c>
      <c r="U16" t="str">
        <f>IF(Table134569[[#This Row],[Virgen]]="","",""",""")</f>
        <v/>
      </c>
      <c r="W16" t="str">
        <f>IF(Table134569[[#This Row],[Niños]]="","",""",""")</f>
        <v/>
      </c>
      <c r="Y16" t="str">
        <f>IF(Table134569[[#This Row],[Laudes/Vispera]]="","",""",""")</f>
        <v/>
      </c>
      <c r="AA16" t="str">
        <f>IF(Table134569[[#This Row],[Entrada]]="","",""",""")</f>
        <v/>
      </c>
      <c r="AC16" t="s">
        <v>2274</v>
      </c>
      <c r="AD16" s="66"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6"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["PreCatecumenado","Laudes/Visperas","Antiguo Testamento"],/cantos/resucito/a/aldespertar.html/cantos/resucito/a/aldespertar.html"},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["PreCatecumenado","Laudes/Visperas","Antiguo Testamento"],</v>
      </c>
    </row>
    <row r="17" spans="1:42">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2273</v>
      </c>
      <c r="P17" t="s">
        <v>2272</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2274</v>
      </c>
      <c r="AD17" s="66"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6"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2273</v>
      </c>
      <c r="P18" t="s">
        <v>2272</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2274</v>
      </c>
      <c r="AD18" s="66"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6"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2273</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2274</v>
      </c>
      <c r="AD19" s="66"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6"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2273</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2274</v>
      </c>
      <c r="AD20" s="66"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6"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2273</v>
      </c>
      <c r="P21" t="s">
        <v>2272</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2274</v>
      </c>
      <c r="AD21" s="66"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6"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2273</v>
      </c>
      <c r="P22" t="s">
        <v>2272</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2274</v>
      </c>
      <c r="AD22" s="66"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6"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2273</v>
      </c>
      <c r="P23" t="s">
        <v>2272</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2274</v>
      </c>
      <c r="AD23" s="66"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6"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2273</v>
      </c>
      <c r="P24" t="s">
        <v>2272</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2274</v>
      </c>
      <c r="AD24" s="66"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6"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2273</v>
      </c>
      <c r="P25" t="s">
        <v>2272</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2274</v>
      </c>
      <c r="AD25" s="66"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6"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2273</v>
      </c>
      <c r="P26" t="s">
        <v>2272</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2274</v>
      </c>
      <c r="AD26" s="66"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6"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2273</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2274</v>
      </c>
      <c r="AD27" s="66"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6"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2273</v>
      </c>
      <c r="P28" t="s">
        <v>2272</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2274</v>
      </c>
      <c r="AD28" s="66"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6"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2273</v>
      </c>
      <c r="P29" t="s">
        <v>2272</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2274</v>
      </c>
      <c r="AD29" s="66"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6"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2273</v>
      </c>
      <c r="P30" t="s">
        <v>2272</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2274</v>
      </c>
      <c r="AD30" s="66"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6"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2273</v>
      </c>
      <c r="P31" t="s">
        <v>2272</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2274</v>
      </c>
      <c r="AD31" s="66"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6"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2273</v>
      </c>
      <c r="P32" t="s">
        <v>2272</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2274</v>
      </c>
      <c r="AD32" s="66"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6"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2273</v>
      </c>
      <c r="P33" t="s">
        <v>2272</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2274</v>
      </c>
      <c r="AD33" s="66"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6"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2273</v>
      </c>
      <c r="P34" t="s">
        <v>2272</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2274</v>
      </c>
      <c r="AD34" s="66"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6"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2273</v>
      </c>
      <c r="P35" t="s">
        <v>2272</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2274</v>
      </c>
      <c r="AD35" s="66"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6"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2273</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2274</v>
      </c>
      <c r="AD36" s="66"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6"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2273</v>
      </c>
      <c r="P37" t="s">
        <v>2272</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2274</v>
      </c>
      <c r="AD37" s="66"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6"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2273</v>
      </c>
      <c r="P38" t="s">
        <v>2272</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2274</v>
      </c>
      <c r="AD38" s="66"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6"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2273</v>
      </c>
      <c r="P39" t="s">
        <v>2272</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2274</v>
      </c>
      <c r="AD39" s="66"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6"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2273</v>
      </c>
      <c r="P40" t="s">
        <v>2272</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2274</v>
      </c>
      <c r="AD40" s="66"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6"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2273</v>
      </c>
      <c r="P41" t="s">
        <v>2272</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2274</v>
      </c>
      <c r="AD41" s="66"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6"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2273</v>
      </c>
      <c r="P42" t="s">
        <v>2272</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2274</v>
      </c>
      <c r="AD42" s="66"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6"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2273</v>
      </c>
      <c r="P43" t="s">
        <v>2272</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2274</v>
      </c>
      <c r="AD43" s="66"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6"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2273</v>
      </c>
      <c r="P44" t="s">
        <v>2272</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2274</v>
      </c>
      <c r="AD44" s="66"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6"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2273</v>
      </c>
      <c r="P45" t="s">
        <v>2272</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2274</v>
      </c>
      <c r="AD45" s="66"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6"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2273</v>
      </c>
      <c r="P46" t="s">
        <v>2272</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2274</v>
      </c>
      <c r="AD46" s="66"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6"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2273</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2274</v>
      </c>
      <c r="AD47" s="66"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6"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2273</v>
      </c>
      <c r="P48" t="s">
        <v>2272</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2274</v>
      </c>
      <c r="AD48" s="66"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6"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2273</v>
      </c>
      <c r="P49" s="4" t="s">
        <v>2271</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2274</v>
      </c>
      <c r="AD49" s="66"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6"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2273</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2274</v>
      </c>
      <c r="AD50" s="66"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6"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2273</v>
      </c>
      <c r="P51" t="s">
        <v>2272</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2274</v>
      </c>
      <c r="AD51" s="66"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6"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2273</v>
      </c>
      <c r="P52" t="s">
        <v>2272</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2274</v>
      </c>
      <c r="AD52" s="66"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6"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2273</v>
      </c>
      <c r="P53" s="4" t="s">
        <v>2271</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2274</v>
      </c>
      <c r="AD53" s="66"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6"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2273</v>
      </c>
      <c r="P54" t="s">
        <v>2272</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2274</v>
      </c>
      <c r="AD54" s="66"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6"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2273</v>
      </c>
      <c r="P55" t="s">
        <v>2272</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2274</v>
      </c>
      <c r="AD55" s="66"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6"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2273</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2274</v>
      </c>
      <c r="AD56" s="66"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6"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2273</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2274</v>
      </c>
      <c r="AD57" s="66"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6"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2273</v>
      </c>
      <c r="P58" t="s">
        <v>2272</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2274</v>
      </c>
      <c r="AD58" s="66"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6"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2273</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2274</v>
      </c>
      <c r="AD59" s="66"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6"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2273</v>
      </c>
      <c r="P60" t="s">
        <v>2272</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2274</v>
      </c>
      <c r="AD60" s="66"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6"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2273</v>
      </c>
      <c r="P61" t="s">
        <v>2272</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2274</v>
      </c>
      <c r="AD61" s="66"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6"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2273</v>
      </c>
      <c r="P62" t="s">
        <v>2272</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2274</v>
      </c>
      <c r="AD62" s="66"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6"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2273</v>
      </c>
      <c r="P63" t="s">
        <v>2272</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2274</v>
      </c>
      <c r="AD63" s="66"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6"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2273</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2274</v>
      </c>
      <c r="AD64" s="66"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6"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2273</v>
      </c>
      <c r="P65" t="s">
        <v>2272</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2274</v>
      </c>
      <c r="AD65" s="66"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6"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2273</v>
      </c>
      <c r="P66" t="s">
        <v>2272</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2274</v>
      </c>
      <c r="AD66" s="66"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6"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2273</v>
      </c>
      <c r="P67" t="s">
        <v>2272</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2274</v>
      </c>
      <c r="AD67" s="66"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6"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2273</v>
      </c>
      <c r="P68" t="s">
        <v>2272</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2274</v>
      </c>
      <c r="AD68" s="66"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6"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2273</v>
      </c>
      <c r="P69" t="s">
        <v>2272</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2274</v>
      </c>
      <c r="AD69" s="66"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6"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2273</v>
      </c>
      <c r="P70" t="s">
        <v>2272</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2274</v>
      </c>
      <c r="AD70" s="66"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6"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2273</v>
      </c>
      <c r="P71" t="s">
        <v>2272</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2274</v>
      </c>
      <c r="AD71" s="66"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6"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2273</v>
      </c>
      <c r="P72" t="s">
        <v>2272</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2274</v>
      </c>
      <c r="AD72" s="66"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6"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2273</v>
      </c>
      <c r="P73" t="s">
        <v>2272</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2274</v>
      </c>
      <c r="AD73" s="66"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6"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2273</v>
      </c>
      <c r="P74" t="s">
        <v>2272</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2274</v>
      </c>
      <c r="AD74" s="66"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6"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2273</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2274</v>
      </c>
      <c r="AD75" s="66"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6"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2273</v>
      </c>
      <c r="P76" t="s">
        <v>2272</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2274</v>
      </c>
      <c r="AD76" s="66"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6"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2273</v>
      </c>
      <c r="P77" t="s">
        <v>2272</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2274</v>
      </c>
      <c r="AD77" s="66"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6"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2273</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2274</v>
      </c>
      <c r="AD78" s="66"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6"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2273</v>
      </c>
      <c r="P79" t="s">
        <v>2272</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2274</v>
      </c>
      <c r="AD79" s="66"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6"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2273</v>
      </c>
      <c r="P80" t="s">
        <v>2272</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2274</v>
      </c>
      <c r="AD80" s="66"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6"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2273</v>
      </c>
      <c r="P81" t="s">
        <v>2272</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2274</v>
      </c>
      <c r="AD81" s="66"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6"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2273</v>
      </c>
      <c r="P82" t="s">
        <v>2272</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2274</v>
      </c>
      <c r="AD82" s="66"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6"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2273</v>
      </c>
      <c r="P83" t="s">
        <v>2272</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2274</v>
      </c>
      <c r="AD83" s="66"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6"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2273</v>
      </c>
      <c r="P84" t="s">
        <v>2272</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2274</v>
      </c>
      <c r="AD84" s="66"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6"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2273</v>
      </c>
      <c r="P85" t="s">
        <v>2272</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2274</v>
      </c>
      <c r="AD85" s="66"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6"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2273</v>
      </c>
      <c r="P86" t="s">
        <v>2272</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2274</v>
      </c>
      <c r="AD86" s="66"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6"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2273</v>
      </c>
      <c r="P87" t="s">
        <v>2272</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2274</v>
      </c>
      <c r="AD87" s="66"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6"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2273</v>
      </c>
      <c r="P88" t="s">
        <v>2272</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2274</v>
      </c>
      <c r="AD88" s="66"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6"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2273</v>
      </c>
      <c r="P89" t="s">
        <v>2272</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2274</v>
      </c>
      <c r="AD89" s="66"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6"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2273</v>
      </c>
      <c r="P90" t="s">
        <v>2272</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2274</v>
      </c>
      <c r="AD90" s="66"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6"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2273</v>
      </c>
      <c r="P91" t="s">
        <v>2272</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2274</v>
      </c>
      <c r="AD91" s="66"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6"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2273</v>
      </c>
      <c r="P92" t="s">
        <v>2272</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2274</v>
      </c>
      <c r="AD92" s="66"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6"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2273</v>
      </c>
      <c r="P93" t="s">
        <v>2272</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2274</v>
      </c>
      <c r="AD93" s="66"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6"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2273</v>
      </c>
      <c r="P94" t="s">
        <v>2272</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2274</v>
      </c>
      <c r="AD94" s="66"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6"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2273</v>
      </c>
      <c r="P95" t="s">
        <v>2272</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2274</v>
      </c>
      <c r="AD95" s="66"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6"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2273</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2274</v>
      </c>
      <c r="AD96" s="66"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6"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2273</v>
      </c>
      <c r="P97" t="s">
        <v>2272</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2274</v>
      </c>
      <c r="AD97" s="66"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6"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2273</v>
      </c>
      <c r="P98" t="s">
        <v>2272</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2274</v>
      </c>
      <c r="AD98" s="66"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6"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2273</v>
      </c>
      <c r="P99" t="s">
        <v>2272</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2274</v>
      </c>
      <c r="AD99" s="66"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6"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2273</v>
      </c>
      <c r="P100" t="s">
        <v>2272</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2274</v>
      </c>
      <c r="AD100" s="66"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6"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2273</v>
      </c>
      <c r="P101" t="s">
        <v>2272</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2274</v>
      </c>
      <c r="AD101" s="66"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6"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2273</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2274</v>
      </c>
      <c r="AD102" s="66"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6"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2273</v>
      </c>
      <c r="P103" t="s">
        <v>2272</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2274</v>
      </c>
      <c r="AD103" s="66"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6"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2273</v>
      </c>
      <c r="P104" t="s">
        <v>2272</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2274</v>
      </c>
      <c r="AD104" s="66"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6"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2273</v>
      </c>
      <c r="P105" s="4" t="s">
        <v>2271</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2274</v>
      </c>
      <c r="AD105" s="66"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6"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2273</v>
      </c>
      <c r="P106" t="s">
        <v>2272</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2274</v>
      </c>
      <c r="AD106" s="66"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6"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2273</v>
      </c>
      <c r="P107" t="s">
        <v>2272</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2274</v>
      </c>
      <c r="AD107" s="66"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6"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2273</v>
      </c>
      <c r="P108" t="s">
        <v>2272</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2274</v>
      </c>
      <c r="AD108" s="66"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6"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2273</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2274</v>
      </c>
      <c r="AD109" s="66"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6"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2273</v>
      </c>
      <c r="P110" t="s">
        <v>2272</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2274</v>
      </c>
      <c r="AD110" s="66"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6"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2273</v>
      </c>
      <c r="P111" t="s">
        <v>2272</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2274</v>
      </c>
      <c r="AD111" s="66"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6"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2273</v>
      </c>
      <c r="P112" t="s">
        <v>2272</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2274</v>
      </c>
      <c r="AD112" s="66"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6"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2273</v>
      </c>
      <c r="P113" t="s">
        <v>2272</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2274</v>
      </c>
      <c r="AD113" s="66"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6"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2273</v>
      </c>
      <c r="P114" t="s">
        <v>2272</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2274</v>
      </c>
      <c r="AD114" s="66"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6"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2273</v>
      </c>
      <c r="P115" t="s">
        <v>2272</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2274</v>
      </c>
      <c r="AD115" s="66"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6"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2273</v>
      </c>
      <c r="P116" t="s">
        <v>2272</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2274</v>
      </c>
      <c r="AD116" s="66"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6"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2273</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2274</v>
      </c>
      <c r="AD117" s="66"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6"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2273</v>
      </c>
      <c r="P118" t="s">
        <v>2272</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2274</v>
      </c>
      <c r="AD118" s="66"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6"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2273</v>
      </c>
      <c r="P119" t="s">
        <v>2272</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2274</v>
      </c>
      <c r="AD119" s="66"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6"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2273</v>
      </c>
      <c r="P120" t="s">
        <v>2272</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2274</v>
      </c>
      <c r="AD120" s="66"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6"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2273</v>
      </c>
      <c r="P121" t="s">
        <v>2272</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2274</v>
      </c>
      <c r="AD121" s="66"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6"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2273</v>
      </c>
      <c r="P122" t="s">
        <v>2272</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2274</v>
      </c>
      <c r="AD122" s="66"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6"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2273</v>
      </c>
      <c r="P123" s="4" t="s">
        <v>2271</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2274</v>
      </c>
      <c r="AD123" s="66"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6"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2273</v>
      </c>
      <c r="P124" t="s">
        <v>2272</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2274</v>
      </c>
      <c r="AD124" s="66"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6"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2273</v>
      </c>
      <c r="P125" t="s">
        <v>2272</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2274</v>
      </c>
      <c r="AD125" s="66"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6"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2273</v>
      </c>
      <c r="P126" t="s">
        <v>2272</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2274</v>
      </c>
      <c r="AD126" s="66"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6"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2273</v>
      </c>
      <c r="P127" t="s">
        <v>2272</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2274</v>
      </c>
      <c r="AD127" s="66"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6"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2273</v>
      </c>
      <c r="P128" t="s">
        <v>2272</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2274</v>
      </c>
      <c r="AD128" s="66"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6"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2273</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2274</v>
      </c>
      <c r="AD129" s="66"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6"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2273</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2274</v>
      </c>
      <c r="AD130" s="66"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6"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2273</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2274</v>
      </c>
      <c r="AD131" s="66"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6"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2273</v>
      </c>
      <c r="P132" t="s">
        <v>2272</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2274</v>
      </c>
      <c r="AD132" s="66"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6"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2273</v>
      </c>
      <c r="P133" t="s">
        <v>2272</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2274</v>
      </c>
      <c r="AD133" s="66"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6"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2273</v>
      </c>
      <c r="P134" t="s">
        <v>2272</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2274</v>
      </c>
      <c r="AD134" s="66"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6"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2273</v>
      </c>
      <c r="P135" t="s">
        <v>2272</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2274</v>
      </c>
      <c r="AD135" s="66"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6"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2273</v>
      </c>
      <c r="P136" t="s">
        <v>2272</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2274</v>
      </c>
      <c r="AD136" s="66"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6"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2273</v>
      </c>
      <c r="P137" t="s">
        <v>2272</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2274</v>
      </c>
      <c r="AD137" s="66"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6"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2273</v>
      </c>
      <c r="P138" t="s">
        <v>2272</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2274</v>
      </c>
      <c r="AD138" s="66"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6"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2273</v>
      </c>
      <c r="P139" t="s">
        <v>2272</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2274</v>
      </c>
      <c r="AD139" s="66"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6"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2273</v>
      </c>
      <c r="P140" t="s">
        <v>2272</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2274</v>
      </c>
      <c r="AD140" s="66"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6"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2273</v>
      </c>
      <c r="P141" t="s">
        <v>2272</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2274</v>
      </c>
      <c r="AD141" s="66"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6"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2273</v>
      </c>
      <c r="P142" t="s">
        <v>2272</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2274</v>
      </c>
      <c r="AD142" s="66"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6"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2273</v>
      </c>
      <c r="P143" s="4" t="s">
        <v>2271</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2274</v>
      </c>
      <c r="AD143" s="66"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6"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2273</v>
      </c>
      <c r="P144" t="s">
        <v>2272</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2274</v>
      </c>
      <c r="AD144" s="66"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6"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2273</v>
      </c>
      <c r="P145" t="s">
        <v>2272</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2274</v>
      </c>
      <c r="AD145" s="66"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6"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2273</v>
      </c>
      <c r="P146" t="s">
        <v>2272</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2274</v>
      </c>
      <c r="AD146" s="66"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6"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2273</v>
      </c>
      <c r="P147" t="s">
        <v>2272</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2274</v>
      </c>
      <c r="AD147" s="66"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6"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2273</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2274</v>
      </c>
      <c r="AD148" s="66"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6"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2273</v>
      </c>
      <c r="P149" t="s">
        <v>2272</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2274</v>
      </c>
      <c r="AD149" s="66"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6"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2273</v>
      </c>
      <c r="P150" t="s">
        <v>2272</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2274</v>
      </c>
      <c r="AD150" s="66"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6"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2273</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2274</v>
      </c>
      <c r="AD151" s="66"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6"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2273</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2274</v>
      </c>
      <c r="AD152" s="66"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6"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2273</v>
      </c>
      <c r="P153" t="s">
        <v>2272</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2274</v>
      </c>
      <c r="AD153" s="66"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6"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2273</v>
      </c>
      <c r="P154" t="s">
        <v>2272</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2274</v>
      </c>
      <c r="AD154" s="66"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6"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2273</v>
      </c>
      <c r="P155" t="s">
        <v>2272</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2274</v>
      </c>
      <c r="AD155" s="66"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6"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2273</v>
      </c>
      <c r="P156" t="s">
        <v>2272</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2274</v>
      </c>
      <c r="AD156" s="66"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6"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2273</v>
      </c>
      <c r="P157" t="s">
        <v>2272</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2274</v>
      </c>
      <c r="AD157" s="66"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6"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2273</v>
      </c>
      <c r="P158" t="s">
        <v>2272</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2274</v>
      </c>
      <c r="AD158" s="66"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6"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2273</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2274</v>
      </c>
      <c r="AD159" s="66"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6"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2273</v>
      </c>
      <c r="P160" t="s">
        <v>2272</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2274</v>
      </c>
      <c r="AD160" s="66"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6"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2273</v>
      </c>
      <c r="P161" t="s">
        <v>2272</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2274</v>
      </c>
      <c r="AD161" s="66"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6"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2273</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2274</v>
      </c>
      <c r="AD162" s="66"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6"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2273</v>
      </c>
      <c r="P163" t="s">
        <v>2272</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2274</v>
      </c>
      <c r="AD163" s="66"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6"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2273</v>
      </c>
      <c r="P164" t="s">
        <v>2272</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2274</v>
      </c>
      <c r="AD164" s="66"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6"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2273</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2274</v>
      </c>
      <c r="AD165" s="66"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6"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2273</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2274</v>
      </c>
      <c r="AD166" s="66"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6"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2273</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2274</v>
      </c>
      <c r="AD167" s="66"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6"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2273</v>
      </c>
      <c r="P168" t="s">
        <v>2272</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2274</v>
      </c>
      <c r="AD168" s="66"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6"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2273</v>
      </c>
      <c r="P169" t="s">
        <v>2272</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2274</v>
      </c>
      <c r="AD169" s="66"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6"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2273</v>
      </c>
      <c r="P170" t="s">
        <v>2272</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2274</v>
      </c>
      <c r="AD170" s="66"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6"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2273</v>
      </c>
      <c r="P171" t="s">
        <v>2272</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2274</v>
      </c>
      <c r="AD171" s="66"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6"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2273</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2274</v>
      </c>
      <c r="AD172" s="66"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6"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2273</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2274</v>
      </c>
      <c r="AD173" s="66"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6"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2273</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2274</v>
      </c>
      <c r="AD174" s="66"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6"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2273</v>
      </c>
      <c r="P175" t="s">
        <v>2272</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2274</v>
      </c>
      <c r="AD175" s="66"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6"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2273</v>
      </c>
      <c r="P176" t="s">
        <v>2272</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2274</v>
      </c>
      <c r="AD176" s="66"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6"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2273</v>
      </c>
      <c r="P177" t="s">
        <v>2272</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2274</v>
      </c>
      <c r="AD177" s="66"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6"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2273</v>
      </c>
      <c r="P178" t="s">
        <v>2272</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2274</v>
      </c>
      <c r="AD178" s="66"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6"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2273</v>
      </c>
      <c r="P179" t="s">
        <v>2272</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2274</v>
      </c>
      <c r="AD179" s="66"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6"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2273</v>
      </c>
      <c r="P180" t="s">
        <v>2272</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2274</v>
      </c>
      <c r="AD180" s="66"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6"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2273</v>
      </c>
      <c r="P181" t="s">
        <v>2272</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2274</v>
      </c>
      <c r="AD181" s="66"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6"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2273</v>
      </c>
      <c r="P182" t="s">
        <v>2272</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2274</v>
      </c>
      <c r="AD182" s="66"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6"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2273</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2274</v>
      </c>
      <c r="AD183" s="66"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6"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2273</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2274</v>
      </c>
      <c r="AD184" s="66"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6"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2273</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2274</v>
      </c>
      <c r="AD185" s="66"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6"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2273</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2274</v>
      </c>
      <c r="AD186" s="66"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6"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2273</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2274</v>
      </c>
      <c r="AD187" s="66"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6"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2273</v>
      </c>
      <c r="P188" t="s">
        <v>2272</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2274</v>
      </c>
      <c r="AD188" s="66"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6"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2273</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2274</v>
      </c>
      <c r="AD189" s="66"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6"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2273</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2274</v>
      </c>
      <c r="AD190" s="66"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6"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2273</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2274</v>
      </c>
      <c r="AD191" s="66"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6"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2273</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2274</v>
      </c>
      <c r="AD192" s="66"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6"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2273</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2274</v>
      </c>
      <c r="AD193" s="66"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6"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2273</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2274</v>
      </c>
      <c r="AD194" s="66"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6"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2273</v>
      </c>
      <c r="P195" t="s">
        <v>2272</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2274</v>
      </c>
      <c r="AD195" s="66"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6"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2273</v>
      </c>
      <c r="P196" t="s">
        <v>2272</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2274</v>
      </c>
      <c r="AD196" s="66"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6"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2273</v>
      </c>
      <c r="P197" t="s">
        <v>2272</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2274</v>
      </c>
      <c r="AD197" s="66"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6"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2273</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2274</v>
      </c>
      <c r="AD198" s="66"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6"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2273</v>
      </c>
      <c r="P199" t="s">
        <v>2272</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2274</v>
      </c>
      <c r="AD199" s="66"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6"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2273</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2274</v>
      </c>
      <c r="AD200" s="66"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6"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2273</v>
      </c>
      <c r="P201" t="s">
        <v>2272</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2274</v>
      </c>
      <c r="AD201" s="66"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6"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2273</v>
      </c>
      <c r="P202" t="s">
        <v>2272</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2274</v>
      </c>
      <c r="AD202" s="66"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6"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2273</v>
      </c>
      <c r="P203" t="s">
        <v>2272</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2274</v>
      </c>
      <c r="AD203" s="66"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6"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2273</v>
      </c>
      <c r="P204" t="s">
        <v>2272</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2274</v>
      </c>
      <c r="AD204" s="66"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6"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2273</v>
      </c>
      <c r="P205" t="s">
        <v>2272</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2274</v>
      </c>
      <c r="AD205" s="66"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6"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2273</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2274</v>
      </c>
      <c r="AD206" s="66"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6"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2273</v>
      </c>
      <c r="P207" t="s">
        <v>2272</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2274</v>
      </c>
      <c r="AD207" s="66"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6"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2273</v>
      </c>
      <c r="P208" t="s">
        <v>2272</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2274</v>
      </c>
      <c r="AD208" s="66"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6"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2273</v>
      </c>
      <c r="P209" t="s">
        <v>2272</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2274</v>
      </c>
      <c r="AD209" s="66"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6"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2273</v>
      </c>
      <c r="P210" s="4" t="s">
        <v>2271</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2274</v>
      </c>
      <c r="AD210" s="66"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6"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2273</v>
      </c>
      <c r="P211" t="s">
        <v>2272</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2274</v>
      </c>
      <c r="AD211" s="66"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6"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2273</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2274</v>
      </c>
      <c r="AD212" s="66"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6"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2273</v>
      </c>
      <c r="P213" t="s">
        <v>2272</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2274</v>
      </c>
      <c r="AD213" s="66"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6"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2273</v>
      </c>
      <c r="P214" t="s">
        <v>2272</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2274</v>
      </c>
      <c r="AD214" s="66"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6"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2273</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2274</v>
      </c>
      <c r="AD215" s="66"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6"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2273</v>
      </c>
      <c r="P216" t="s">
        <v>2272</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2274</v>
      </c>
      <c r="AD216" s="66"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6"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2273</v>
      </c>
      <c r="P217" t="s">
        <v>2272</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2274</v>
      </c>
      <c r="AD217" s="66"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6"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2273</v>
      </c>
      <c r="P218" t="s">
        <v>2272</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2274</v>
      </c>
      <c r="AD218" s="66"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6"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2273</v>
      </c>
      <c r="P219" t="s">
        <v>2272</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2274</v>
      </c>
      <c r="AD219" s="66"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6"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2273</v>
      </c>
      <c r="P220" t="s">
        <v>2272</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2274</v>
      </c>
      <c r="AD220" s="66"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6"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2273</v>
      </c>
      <c r="P221" t="s">
        <v>2272</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2274</v>
      </c>
      <c r="AD221" s="66"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6"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2273</v>
      </c>
      <c r="P222" t="s">
        <v>2272</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2274</v>
      </c>
      <c r="AD222" s="66"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6"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2273</v>
      </c>
      <c r="P223" t="s">
        <v>2272</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2274</v>
      </c>
      <c r="AD223" s="66"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6"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2273</v>
      </c>
      <c r="P224" t="s">
        <v>2272</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2274</v>
      </c>
      <c r="AD224" s="66"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6"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2273</v>
      </c>
      <c r="P225" t="s">
        <v>2272</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2274</v>
      </c>
      <c r="AD225" s="66"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6"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2273</v>
      </c>
      <c r="P226" t="s">
        <v>2272</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2274</v>
      </c>
      <c r="AD226" s="66"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6"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2273</v>
      </c>
      <c r="P227" t="s">
        <v>2272</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2274</v>
      </c>
      <c r="AD227" s="66"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6"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2273</v>
      </c>
      <c r="P228" t="s">
        <v>2272</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2274</v>
      </c>
      <c r="AD228" s="66"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6"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2273</v>
      </c>
      <c r="P229" t="s">
        <v>2272</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2274</v>
      </c>
      <c r="AD229" s="66"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6"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2273</v>
      </c>
      <c r="P230" t="s">
        <v>2272</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2274</v>
      </c>
      <c r="AD230" s="66"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6"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2273</v>
      </c>
      <c r="P231" t="s">
        <v>2272</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2274</v>
      </c>
      <c r="AD231" s="66"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6"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2273</v>
      </c>
      <c r="P232" t="s">
        <v>2272</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2274</v>
      </c>
      <c r="AD232" s="66"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6"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2273</v>
      </c>
      <c r="P233" t="s">
        <v>2272</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2274</v>
      </c>
      <c r="AD233" s="66"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6"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2273</v>
      </c>
      <c r="P234" t="s">
        <v>2272</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2274</v>
      </c>
      <c r="AD234" s="66"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6"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2273</v>
      </c>
      <c r="P235" t="s">
        <v>2272</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2274</v>
      </c>
      <c r="AD235" s="66"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6"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2273</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2274</v>
      </c>
      <c r="AD236" s="66"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6"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2273</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2274</v>
      </c>
      <c r="AD237" s="66"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6"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2273</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2274</v>
      </c>
      <c r="AD238" s="66"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6"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2273</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2274</v>
      </c>
      <c r="AD239" s="66"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6"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2273</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2274</v>
      </c>
      <c r="AD240" s="66"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6"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47"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257" t="str" cm="1">
        <f t="array" aca="1" ref="C1" ca="1">MID(CELL("filename", B1), FIND("]", CELL("filename", B1)) + 1, 255)</f>
        <v>Buscador</v>
      </c>
      <c r="D1" s="257"/>
      <c r="E1" s="257"/>
      <c r="F1" s="257"/>
      <c r="G1" s="257"/>
      <c r="H1" s="257"/>
      <c r="I1" s="257"/>
    </row>
    <row r="2" spans="1:43">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2263</v>
      </c>
      <c r="AG3" t="s">
        <v>2256</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6"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6" t="s">
        <v>2264</v>
      </c>
      <c r="AG4" s="66"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6"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6" t="s">
        <v>2264</v>
      </c>
      <c r="AG5" s="66"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6"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6" t="s">
        <v>2264</v>
      </c>
      <c r="AG6" s="66"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6"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6" t="s">
        <v>2264</v>
      </c>
      <c r="AG7" s="66"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6"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6" t="s">
        <v>2264</v>
      </c>
      <c r="AG8" s="66"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6"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6" t="s">
        <v>2264</v>
      </c>
      <c r="AG9" s="66"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6"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6" t="s">
        <v>2264</v>
      </c>
      <c r="AG10" s="66"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6"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6" t="s">
        <v>2264</v>
      </c>
      <c r="AG11" s="66"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6"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6" t="s">
        <v>2264</v>
      </c>
      <c r="AG12" s="66"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6"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6" t="s">
        <v>2264</v>
      </c>
      <c r="AG13" s="66"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6"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6" t="s">
        <v>2264</v>
      </c>
      <c r="AG14" s="66"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6"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6" t="s">
        <v>2264</v>
      </c>
      <c r="AG15" s="66"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6"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6" t="s">
        <v>2264</v>
      </c>
      <c r="AG16" s="66"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6"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6" t="s">
        <v>2264</v>
      </c>
      <c r="AG17" s="66"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6"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6" t="s">
        <v>2264</v>
      </c>
      <c r="AG18" s="66"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6"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6" t="s">
        <v>2264</v>
      </c>
      <c r="AG19" s="66"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6"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6" t="s">
        <v>2264</v>
      </c>
      <c r="AG20" s="66"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6"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6" t="s">
        <v>2264</v>
      </c>
      <c r="AG21" s="66"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6"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6" t="s">
        <v>2264</v>
      </c>
      <c r="AG22" s="66"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6"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6" t="s">
        <v>2264</v>
      </c>
      <c r="AG23" s="66"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6"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6" t="s">
        <v>2264</v>
      </c>
      <c r="AG24" s="66"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6"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6" t="s">
        <v>2264</v>
      </c>
      <c r="AG25" s="66"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6"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6" t="s">
        <v>2264</v>
      </c>
      <c r="AG26" s="66"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6"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6" t="s">
        <v>2264</v>
      </c>
      <c r="AG27" s="66"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6"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6" t="s">
        <v>2264</v>
      </c>
      <c r="AG28" s="66"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6"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6" t="s">
        <v>2264</v>
      </c>
      <c r="AG29" s="66"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6"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6" t="s">
        <v>2264</v>
      </c>
      <c r="AG30" s="66"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6"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6" t="s">
        <v>2264</v>
      </c>
      <c r="AG31" s="66"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6"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6" t="s">
        <v>2264</v>
      </c>
      <c r="AG32" s="66"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6"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6" t="s">
        <v>2264</v>
      </c>
      <c r="AG33" s="66"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6"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6" t="s">
        <v>2264</v>
      </c>
      <c r="AG34" s="66"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6"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6" t="s">
        <v>2264</v>
      </c>
      <c r="AG35" s="66"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6"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6" t="s">
        <v>2264</v>
      </c>
      <c r="AG36" s="66"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6"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6" t="s">
        <v>2264</v>
      </c>
      <c r="AG37" s="66"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6"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6" t="s">
        <v>2264</v>
      </c>
      <c r="AG38" s="66"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6"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6" t="s">
        <v>2264</v>
      </c>
      <c r="AG39" s="66"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6"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6" t="s">
        <v>2264</v>
      </c>
      <c r="AG40" s="66"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6"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6" t="s">
        <v>2264</v>
      </c>
      <c r="AG41" s="66"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6"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6" t="s">
        <v>2264</v>
      </c>
      <c r="AG42" s="66"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6"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6" t="s">
        <v>2264</v>
      </c>
      <c r="AG43" s="66"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6"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6" t="s">
        <v>2264</v>
      </c>
      <c r="AG44" s="66"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6"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6" t="s">
        <v>2264</v>
      </c>
      <c r="AG45" s="66"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6"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6" t="s">
        <v>2264</v>
      </c>
      <c r="AG46" s="66"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6"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6" t="s">
        <v>2264</v>
      </c>
      <c r="AG47" s="66"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6"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6" t="s">
        <v>2264</v>
      </c>
      <c r="AG48" s="66"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6"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6" t="s">
        <v>2264</v>
      </c>
      <c r="AG49" s="66"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6"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6" t="s">
        <v>2264</v>
      </c>
      <c r="AG50" s="66"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6"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6" t="s">
        <v>2264</v>
      </c>
      <c r="AG51" s="66"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6"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6" t="s">
        <v>2264</v>
      </c>
      <c r="AG52" s="66"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6"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6" t="s">
        <v>2264</v>
      </c>
      <c r="AG53" s="66"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6"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6" t="s">
        <v>2264</v>
      </c>
      <c r="AG54" s="66"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6"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6" t="s">
        <v>2264</v>
      </c>
      <c r="AG55" s="66"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6"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6" t="s">
        <v>2264</v>
      </c>
      <c r="AG56" s="66"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6"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6" t="s">
        <v>2264</v>
      </c>
      <c r="AG57" s="66"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6"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6" t="s">
        <v>2264</v>
      </c>
      <c r="AG58" s="66"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6"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6" t="s">
        <v>2264</v>
      </c>
      <c r="AG59" s="66"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6"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6" t="s">
        <v>2264</v>
      </c>
      <c r="AG60" s="66"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6"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6" t="s">
        <v>2264</v>
      </c>
      <c r="AG61" s="66"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6"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6" t="s">
        <v>2264</v>
      </c>
      <c r="AG62" s="66"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6"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6" t="s">
        <v>2264</v>
      </c>
      <c r="AG63" s="66"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6"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6" t="s">
        <v>2264</v>
      </c>
      <c r="AG64" s="66"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6"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6" t="s">
        <v>2264</v>
      </c>
      <c r="AG65" s="66"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6"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6" t="s">
        <v>2264</v>
      </c>
      <c r="AG66" s="66"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6"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6" t="s">
        <v>2264</v>
      </c>
      <c r="AG67" s="66"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6"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6" t="s">
        <v>2264</v>
      </c>
      <c r="AG68" s="66"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6"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6" t="s">
        <v>2264</v>
      </c>
      <c r="AG69" s="66"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6"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6" t="s">
        <v>2264</v>
      </c>
      <c r="AG70" s="66"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6"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6" t="s">
        <v>2264</v>
      </c>
      <c r="AG71" s="66"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6"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6" t="s">
        <v>2264</v>
      </c>
      <c r="AG72" s="66"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6"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6" t="s">
        <v>2264</v>
      </c>
      <c r="AG73" s="66"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6"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6" t="s">
        <v>2264</v>
      </c>
      <c r="AG74" s="66"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6"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6" t="s">
        <v>2264</v>
      </c>
      <c r="AG75" s="66"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6"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6" t="s">
        <v>2264</v>
      </c>
      <c r="AG76" s="66"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6"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6" t="s">
        <v>2264</v>
      </c>
      <c r="AG77" s="66"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6"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6" t="s">
        <v>2264</v>
      </c>
      <c r="AG78" s="66"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6"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6" t="s">
        <v>2264</v>
      </c>
      <c r="AG79" s="66"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6"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6" t="s">
        <v>2264</v>
      </c>
      <c r="AG80" s="66"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6"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6" t="s">
        <v>2264</v>
      </c>
      <c r="AG81" s="66"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6"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6" t="s">
        <v>2264</v>
      </c>
      <c r="AG82" s="66"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6"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6" t="s">
        <v>2264</v>
      </c>
      <c r="AG83" s="66"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6"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6" t="s">
        <v>2264</v>
      </c>
      <c r="AG84" s="66"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6"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6" t="s">
        <v>2264</v>
      </c>
      <c r="AG85" s="66"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6"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6" t="s">
        <v>2264</v>
      </c>
      <c r="AG86" s="66"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6"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6" t="s">
        <v>2264</v>
      </c>
      <c r="AG87" s="66"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6"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6" t="s">
        <v>2264</v>
      </c>
      <c r="AG88" s="66"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6"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6" t="s">
        <v>2264</v>
      </c>
      <c r="AG89" s="66"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6"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6" t="s">
        <v>2264</v>
      </c>
      <c r="AG90" s="66"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6"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6" t="s">
        <v>2264</v>
      </c>
      <c r="AG91" s="66"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6"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6" t="s">
        <v>2264</v>
      </c>
      <c r="AG92" s="66"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6"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6" t="s">
        <v>2264</v>
      </c>
      <c r="AG93" s="66"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6"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6" t="s">
        <v>2264</v>
      </c>
      <c r="AG94" s="66"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6"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6" t="s">
        <v>2264</v>
      </c>
      <c r="AG95" s="66"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6"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6" t="s">
        <v>2264</v>
      </c>
      <c r="AG96" s="66"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6"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6" t="s">
        <v>2264</v>
      </c>
      <c r="AG97" s="66"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6"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6" t="s">
        <v>2264</v>
      </c>
      <c r="AG98" s="66"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6"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6" t="s">
        <v>2264</v>
      </c>
      <c r="AG99" s="66"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6"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6" t="s">
        <v>2264</v>
      </c>
      <c r="AG100" s="66"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6"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6" t="s">
        <v>2264</v>
      </c>
      <c r="AG101" s="66"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6"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6" t="s">
        <v>2264</v>
      </c>
      <c r="AG102" s="66"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6"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6" t="s">
        <v>2264</v>
      </c>
      <c r="AG103" s="66"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6"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6" t="s">
        <v>2264</v>
      </c>
      <c r="AG104" s="66"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6"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6" t="s">
        <v>2264</v>
      </c>
      <c r="AG105" s="66"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6"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6" t="s">
        <v>2264</v>
      </c>
      <c r="AG106" s="66"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6"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6" t="s">
        <v>2264</v>
      </c>
      <c r="AG107" s="66"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6"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6" t="s">
        <v>2264</v>
      </c>
      <c r="AG108" s="66"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6"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6" t="s">
        <v>2264</v>
      </c>
      <c r="AG109" s="66"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6"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6" t="s">
        <v>2264</v>
      </c>
      <c r="AG110" s="66"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6"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6" t="s">
        <v>2264</v>
      </c>
      <c r="AG111" s="66"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6"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6" t="s">
        <v>2264</v>
      </c>
      <c r="AG112" s="66"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6"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6" t="s">
        <v>2264</v>
      </c>
      <c r="AG113" s="66"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6"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6" t="s">
        <v>2264</v>
      </c>
      <c r="AG114" s="66"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6"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6" t="s">
        <v>2264</v>
      </c>
      <c r="AG115" s="66"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6"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6" t="s">
        <v>2264</v>
      </c>
      <c r="AG116" s="66"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6"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6" t="s">
        <v>2264</v>
      </c>
      <c r="AG117" s="66"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6"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6" t="s">
        <v>2264</v>
      </c>
      <c r="AG118" s="66"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6"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6" t="s">
        <v>2264</v>
      </c>
      <c r="AG119" s="66"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6"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6" t="s">
        <v>2264</v>
      </c>
      <c r="AG120" s="66"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6"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6" t="s">
        <v>2264</v>
      </c>
      <c r="AG121" s="66"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6"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6" t="s">
        <v>2264</v>
      </c>
      <c r="AG122" s="66"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6"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6" t="s">
        <v>2264</v>
      </c>
      <c r="AG123" s="66"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6"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6" t="s">
        <v>2264</v>
      </c>
      <c r="AG124" s="66"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6"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6" t="s">
        <v>2264</v>
      </c>
      <c r="AG125" s="66"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6"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6" t="s">
        <v>2264</v>
      </c>
      <c r="AG126" s="66"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6"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6" t="s">
        <v>2264</v>
      </c>
      <c r="AG127" s="66"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6"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6" t="s">
        <v>2264</v>
      </c>
      <c r="AG128" s="66"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6"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6" t="s">
        <v>2264</v>
      </c>
      <c r="AG129" s="66"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6"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6" t="s">
        <v>2264</v>
      </c>
      <c r="AG130"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6"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6" t="s">
        <v>2264</v>
      </c>
      <c r="AG131" s="66"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6"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6" t="s">
        <v>2264</v>
      </c>
      <c r="AG132" s="66"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6"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6" t="s">
        <v>2264</v>
      </c>
      <c r="AG133" s="66"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6"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6" t="s">
        <v>2264</v>
      </c>
      <c r="AG134" s="66"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6"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6" t="s">
        <v>2264</v>
      </c>
      <c r="AG135" s="66"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6"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6" t="s">
        <v>2264</v>
      </c>
      <c r="AG136" s="66"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6"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6" t="s">
        <v>2264</v>
      </c>
      <c r="AG137" s="66"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6"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6" t="s">
        <v>2264</v>
      </c>
      <c r="AG138" s="66"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6"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6" t="s">
        <v>2264</v>
      </c>
      <c r="AG139" s="66"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6"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6" t="s">
        <v>2264</v>
      </c>
      <c r="AG140" s="66"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6"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6" t="s">
        <v>2264</v>
      </c>
      <c r="AG141" s="66"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6"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6" t="s">
        <v>2264</v>
      </c>
      <c r="AG142" s="66"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6"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6" t="s">
        <v>2264</v>
      </c>
      <c r="AG143" s="66"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6"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6" t="s">
        <v>2264</v>
      </c>
      <c r="AG144" s="66"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6"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6" t="s">
        <v>2264</v>
      </c>
      <c r="AG145" s="66"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6"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6" t="s">
        <v>2264</v>
      </c>
      <c r="AG146" s="66"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6"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6" t="s">
        <v>2264</v>
      </c>
      <c r="AG147" s="66"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6"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6" t="s">
        <v>2264</v>
      </c>
      <c r="AG148" s="66"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6"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6" t="s">
        <v>2264</v>
      </c>
      <c r="AG149" s="66"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6"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6" t="s">
        <v>2264</v>
      </c>
      <c r="AG150" s="66"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6"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6" t="s">
        <v>2264</v>
      </c>
      <c r="AG151" s="66"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6"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6" t="s">
        <v>2264</v>
      </c>
      <c r="AG152" s="66"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6"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6" t="s">
        <v>2264</v>
      </c>
      <c r="AG153" s="66"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6"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6" t="s">
        <v>2264</v>
      </c>
      <c r="AG154" s="66"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6"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6" t="s">
        <v>2264</v>
      </c>
      <c r="AG155" s="66"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6"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6" t="s">
        <v>2264</v>
      </c>
      <c r="AG156" s="66"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6"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6" t="s">
        <v>2264</v>
      </c>
      <c r="AG157" s="66"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6"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6" t="s">
        <v>2264</v>
      </c>
      <c r="AG158" s="66"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6"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6" t="s">
        <v>2264</v>
      </c>
      <c r="AG159" s="66"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6"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6" t="s">
        <v>2264</v>
      </c>
      <c r="AG160" s="66"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6"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6" t="s">
        <v>2264</v>
      </c>
      <c r="AG161" s="66"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6"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6" t="s">
        <v>2264</v>
      </c>
      <c r="AG162" s="66"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6"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6" t="s">
        <v>2264</v>
      </c>
      <c r="AG163" s="66"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6"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6" t="s">
        <v>2264</v>
      </c>
      <c r="AG164" s="66"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6"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6" t="s">
        <v>2264</v>
      </c>
      <c r="AG165" s="66"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6"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6" t="s">
        <v>2264</v>
      </c>
      <c r="AG166" s="66"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6"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6" t="s">
        <v>2264</v>
      </c>
      <c r="AG167" s="66"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6"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6" t="s">
        <v>2264</v>
      </c>
      <c r="AG168" s="66"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6"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6" t="s">
        <v>2264</v>
      </c>
      <c r="AG169" s="66"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6"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6" t="s">
        <v>2264</v>
      </c>
      <c r="AG170" s="66"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6"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6" t="s">
        <v>2264</v>
      </c>
      <c r="AG171" s="66"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6"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6" t="s">
        <v>2264</v>
      </c>
      <c r="AG172" s="66"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6"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6" t="s">
        <v>2264</v>
      </c>
      <c r="AG173" s="66"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6"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6" t="s">
        <v>2264</v>
      </c>
      <c r="AG174" s="66"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6"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6" t="s">
        <v>2264</v>
      </c>
      <c r="AG175" s="66"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6"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6" t="s">
        <v>2264</v>
      </c>
      <c r="AG176" s="66"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6"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6" t="s">
        <v>2264</v>
      </c>
      <c r="AG177" s="66"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6"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6" t="s">
        <v>2264</v>
      </c>
      <c r="AG178" s="66"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6"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6" t="s">
        <v>2264</v>
      </c>
      <c r="AG179" s="66"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6"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6" t="s">
        <v>2264</v>
      </c>
      <c r="AG180" s="66"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6"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6" t="s">
        <v>2264</v>
      </c>
      <c r="AG181" s="66"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6"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6" t="s">
        <v>2264</v>
      </c>
      <c r="AG182" s="66"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6"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6" t="s">
        <v>2264</v>
      </c>
      <c r="AG183" s="66"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6"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6" t="s">
        <v>2264</v>
      </c>
      <c r="AG184" s="66"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6"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6" t="s">
        <v>2264</v>
      </c>
      <c r="AG185" s="66"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6"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6" t="s">
        <v>2264</v>
      </c>
      <c r="AG186" s="66"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6"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6" t="s">
        <v>2264</v>
      </c>
      <c r="AG187" s="66"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6"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6" t="s">
        <v>2264</v>
      </c>
      <c r="AG188" s="66"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6"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6" t="s">
        <v>2264</v>
      </c>
      <c r="AG189" s="66"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6"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6" t="s">
        <v>2264</v>
      </c>
      <c r="AG190" s="66"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6"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6" t="s">
        <v>2264</v>
      </c>
      <c r="AG191" s="66"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6"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6" t="s">
        <v>2264</v>
      </c>
      <c r="AG192" s="66"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6"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6" t="s">
        <v>2264</v>
      </c>
      <c r="AG193" s="66"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6"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6" t="s">
        <v>2264</v>
      </c>
      <c r="AG194" s="66"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6"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6" t="s">
        <v>2264</v>
      </c>
      <c r="AG195" s="66"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6"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6" t="s">
        <v>2264</v>
      </c>
      <c r="AG196" s="66"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6"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6" t="s">
        <v>2264</v>
      </c>
      <c r="AG197" s="66"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6"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6" t="s">
        <v>2264</v>
      </c>
      <c r="AG198" s="66"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6"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6" t="s">
        <v>2264</v>
      </c>
      <c r="AG199" s="66"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6"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6" t="s">
        <v>2264</v>
      </c>
      <c r="AG200" s="66"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6"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6" t="s">
        <v>2264</v>
      </c>
      <c r="AG201" s="66"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6"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6" t="s">
        <v>2264</v>
      </c>
      <c r="AG202" s="66"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6"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6" t="s">
        <v>2264</v>
      </c>
      <c r="AG203" s="66"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6"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6" t="s">
        <v>2264</v>
      </c>
      <c r="AG204" s="66"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6"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6" t="s">
        <v>2264</v>
      </c>
      <c r="AG205" s="66"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6"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6" t="s">
        <v>2264</v>
      </c>
      <c r="AG206" s="66"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6"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6" t="s">
        <v>2264</v>
      </c>
      <c r="AG207" s="66"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6"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6" t="s">
        <v>2264</v>
      </c>
      <c r="AG208" s="66"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6"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6" t="s">
        <v>2264</v>
      </c>
      <c r="AG209" s="66"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6"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6" t="s">
        <v>2264</v>
      </c>
      <c r="AG210" s="66"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6"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6" t="s">
        <v>2264</v>
      </c>
      <c r="AG211" s="66"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6"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6" t="s">
        <v>2264</v>
      </c>
      <c r="AG212" s="66"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6"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6" t="s">
        <v>2264</v>
      </c>
      <c r="AG213" s="66"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6"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6" t="s">
        <v>2264</v>
      </c>
      <c r="AG214" s="66"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6"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6" t="s">
        <v>2264</v>
      </c>
      <c r="AG215" s="66"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6"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6" t="s">
        <v>2264</v>
      </c>
      <c r="AG216" s="66"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6"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6" t="s">
        <v>2264</v>
      </c>
      <c r="AG217" s="66"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6"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6" t="s">
        <v>2264</v>
      </c>
      <c r="AG218" s="66"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6"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6" t="s">
        <v>2264</v>
      </c>
      <c r="AG219" s="66"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6"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6" t="s">
        <v>2264</v>
      </c>
      <c r="AG220" s="66"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6"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6" t="s">
        <v>2264</v>
      </c>
      <c r="AG221" s="66"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6"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6" t="s">
        <v>2264</v>
      </c>
      <c r="AG222" s="66"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6"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6" t="s">
        <v>2264</v>
      </c>
      <c r="AG223" s="66"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6"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6" t="s">
        <v>2264</v>
      </c>
      <c r="AG224" s="66"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6"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6" t="s">
        <v>2264</v>
      </c>
      <c r="AG225" s="66"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6"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6" t="s">
        <v>2264</v>
      </c>
      <c r="AG226" s="66"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6"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6" t="s">
        <v>2264</v>
      </c>
      <c r="AG227" s="66"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6"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6" t="s">
        <v>2264</v>
      </c>
      <c r="AG228" s="66"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6"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6" t="s">
        <v>2264</v>
      </c>
      <c r="AG229" s="66"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6"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6" t="s">
        <v>2264</v>
      </c>
      <c r="AG230" s="66"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6"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6" t="s">
        <v>2264</v>
      </c>
      <c r="AG231" s="66"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6"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6" t="s">
        <v>2264</v>
      </c>
      <c r="AG232" s="66"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6"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6" t="s">
        <v>2264</v>
      </c>
      <c r="AG233" s="66"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6"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6" t="s">
        <v>2264</v>
      </c>
      <c r="AG234" s="66"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6"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6" t="s">
        <v>2264</v>
      </c>
      <c r="AG235" s="66"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6"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6" t="s">
        <v>2264</v>
      </c>
      <c r="AG236" s="66"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6"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6" t="s">
        <v>2264</v>
      </c>
      <c r="AG237" s="66"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6"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6" t="s">
        <v>2264</v>
      </c>
      <c r="AG238" s="66"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6"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6" t="s">
        <v>2264</v>
      </c>
      <c r="AG239" s="66"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6"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6" t="s">
        <v>2264</v>
      </c>
      <c r="AG240" s="66"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3" ht="34.5" customHeight="1">
      <c r="A1" s="60"/>
      <c r="B1" s="60"/>
      <c r="C1" s="257" t="str" cm="1">
        <f t="array" aca="1" ref="C1" ca="1">MID(CELL("filename", B1), FIND("]", CELL("filename", B1)) + 1, 255)</f>
        <v>Buscador (fail1)</v>
      </c>
      <c r="D1" s="257"/>
      <c r="E1" s="257"/>
      <c r="F1" s="257"/>
      <c r="G1" s="257"/>
      <c r="H1" s="257"/>
      <c r="I1" s="257"/>
    </row>
    <row r="2" spans="1:43">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2256</v>
      </c>
      <c r="AH3" t="s">
        <v>306</v>
      </c>
      <c r="AI3" t="s">
        <v>307</v>
      </c>
      <c r="AJ3" t="s">
        <v>1145</v>
      </c>
      <c r="AK3" t="s">
        <v>308</v>
      </c>
      <c r="AL3" t="s">
        <v>149</v>
      </c>
      <c r="AM3" t="s">
        <v>757</v>
      </c>
      <c r="AN3" t="s">
        <v>758</v>
      </c>
      <c r="AO3" t="s">
        <v>759</v>
      </c>
      <c r="AP3" t="s">
        <v>756</v>
      </c>
      <c r="AQ3" t="s">
        <v>760</v>
      </c>
    </row>
    <row r="4" spans="1:43">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6"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6"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6"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6"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6"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6"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6"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6"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6"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6"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6"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6"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6"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6"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6"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6"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6"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6"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6"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6"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6"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6"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6"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6"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6"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6"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6"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6"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6"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6"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6"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6"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6"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6"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6"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6"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6"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6"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6"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6"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6"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6"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6"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6"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6"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6"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6"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6"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6"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6"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6"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6"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6"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6"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6"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6"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6"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6"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6"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6"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6"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6"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6"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6"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6"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6"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6"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6"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6"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6"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6"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6"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6"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6"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6"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6"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6"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6"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6"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6"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6"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6"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6"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6"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6"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6"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6"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6"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6"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6"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6"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6"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6"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6"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6"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6"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6"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6"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6"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6"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6"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6"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6"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6"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6"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6"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6"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6"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6"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6"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6"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6"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6"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6"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6"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6"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6"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6"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6"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6"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6"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6"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6"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6"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6"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6"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6"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6"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6"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6"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6"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6"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6"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6"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6"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6"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6"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6"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6"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6"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6"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6"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6"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6"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6"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6"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6"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6"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6"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6"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6"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6"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6"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6"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6"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6"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6"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6"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6"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6"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6"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6"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6"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6"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6"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6"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6"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6"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6"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6"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6"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6"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6"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6"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6"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6"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6"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6"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6"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6"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6"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6"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6"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6"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6"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6"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6"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6"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6"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6"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6"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6"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6"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6"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6"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6"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6"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6"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6"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6"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6"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6"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6"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6"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6"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6"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6"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6"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6"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6"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6"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6"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6"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6"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6"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6"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6"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6"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6"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6"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6"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6"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6"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6"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6"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6"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6"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6"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6"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6"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6"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6"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6"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6"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6"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6"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6"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4.5"/>
  <cols>
    <col min="1" max="1" width="4.26953125" bestFit="1" customWidth="1"/>
    <col min="2" max="2" width="5.26953125" bestFit="1" customWidth="1"/>
    <col min="3" max="3" width="6.453125" bestFit="1" customWidth="1"/>
    <col min="4" max="4" width="4.26953125" bestFit="1" customWidth="1"/>
    <col min="5" max="5" width="7.26953125" bestFit="1" customWidth="1"/>
    <col min="6" max="6" width="5.26953125" bestFit="1" customWidth="1"/>
    <col min="7" max="7" width="32.81640625" customWidth="1"/>
    <col min="8" max="8" width="41" bestFit="1" customWidth="1"/>
    <col min="9" max="9" width="5.26953125" bestFit="1" customWidth="1"/>
    <col min="10" max="10" width="10.453125" bestFit="1" customWidth="1"/>
    <col min="11" max="11" width="6.26953125" bestFit="1" customWidth="1"/>
    <col min="12" max="12" width="31.26953125" customWidth="1"/>
    <col min="13" max="13" width="6.26953125" bestFit="1" customWidth="1"/>
    <col min="14" max="14" width="11.453125" bestFit="1" customWidth="1"/>
    <col min="15" max="15" width="6.26953125" bestFit="1" customWidth="1"/>
    <col min="16" max="16" width="19.26953125" bestFit="1" customWidth="1"/>
    <col min="17" max="17" width="6.26953125" bestFit="1" customWidth="1"/>
    <col min="18" max="18" width="11.81640625" bestFit="1" customWidth="1"/>
    <col min="19" max="19" width="5.7265625" bestFit="1" customWidth="1"/>
    <col min="20" max="20" width="18.7265625" bestFit="1" customWidth="1"/>
    <col min="21" max="21" width="5.7265625" bestFit="1" customWidth="1"/>
    <col min="22" max="22" width="18.7265625" bestFit="1" customWidth="1"/>
    <col min="23" max="23" width="6.26953125" bestFit="1" customWidth="1"/>
    <col min="24" max="24" width="18.7265625" bestFit="1" customWidth="1"/>
    <col min="25" max="25" width="6.1796875" bestFit="1" customWidth="1"/>
    <col min="26" max="26" width="18.7265625" bestFit="1" customWidth="1"/>
    <col min="27" max="27" width="6.26953125" bestFit="1" customWidth="1"/>
    <col min="28" max="28" width="18.7265625" bestFit="1" customWidth="1"/>
    <col min="29" max="29" width="5.54296875" bestFit="1" customWidth="1"/>
    <col min="30" max="30" width="17.54296875" bestFit="1" customWidth="1"/>
    <col min="31" max="31" width="7.453125" bestFit="1" customWidth="1"/>
    <col min="32" max="33" width="37.1796875" bestFit="1" customWidth="1"/>
    <col min="34" max="34" width="8.1796875" bestFit="1" customWidth="1"/>
    <col min="35" max="35" width="7.1796875" bestFit="1" customWidth="1"/>
    <col min="36" max="36" width="7.1796875" customWidth="1"/>
    <col min="37" max="38" width="26" customWidth="1"/>
    <col min="39" max="39" width="42.54296875" bestFit="1" customWidth="1"/>
    <col min="40" max="40" width="94.7265625" bestFit="1" customWidth="1"/>
    <col min="41" max="41" width="7.453125" bestFit="1" customWidth="1"/>
    <col min="42" max="42" width="11.453125" bestFit="1" customWidth="1"/>
    <col min="43" max="43" width="50" bestFit="1" customWidth="1"/>
  </cols>
  <sheetData>
    <row r="1" spans="1:44" ht="34.5" customHeight="1">
      <c r="A1" s="60"/>
      <c r="B1" s="60"/>
      <c r="C1" s="257" t="str" cm="1">
        <f t="array" aca="1" ref="C1" ca="1">MID(CELL("filename", B1), FIND("]", CELL("filename", B1)) + 1, 255)</f>
        <v>Buscador (fail2)</v>
      </c>
      <c r="D1" s="257"/>
      <c r="E1" s="257"/>
      <c r="F1" s="257"/>
      <c r="G1" s="257"/>
      <c r="H1" s="257"/>
      <c r="I1" s="257"/>
    </row>
    <row r="2" spans="1:44">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c r="A3" t="s">
        <v>276</v>
      </c>
      <c r="B3" t="s">
        <v>277</v>
      </c>
      <c r="C3" t="s">
        <v>278</v>
      </c>
      <c r="D3" t="s">
        <v>279</v>
      </c>
      <c r="E3" t="s">
        <v>280</v>
      </c>
      <c r="F3" t="s">
        <v>281</v>
      </c>
      <c r="G3" t="s">
        <v>2261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2263</v>
      </c>
      <c r="AH3" t="s">
        <v>2256</v>
      </c>
      <c r="AI3" t="s">
        <v>306</v>
      </c>
      <c r="AJ3" t="s">
        <v>307</v>
      </c>
      <c r="AK3" t="s">
        <v>1145</v>
      </c>
      <c r="AL3" t="s">
        <v>308</v>
      </c>
      <c r="AM3" t="s">
        <v>149</v>
      </c>
      <c r="AN3" t="s">
        <v>757</v>
      </c>
      <c r="AO3" t="s">
        <v>758</v>
      </c>
      <c r="AP3" t="s">
        <v>759</v>
      </c>
      <c r="AQ3" t="s">
        <v>756</v>
      </c>
      <c r="AR3" t="s">
        <v>760</v>
      </c>
    </row>
    <row r="4" spans="1:44">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6"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6" t="s">
        <v>2264</v>
      </c>
      <c r="AH4" s="66"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6"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6" t="s">
        <v>2264</v>
      </c>
      <c r="AH5" s="66"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6"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6"/>
      <c r="AH6" s="66"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6"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6"/>
      <c r="AH7" s="66"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6"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6"/>
      <c r="AH8" s="66"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6"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6"/>
      <c r="AH9" s="66"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6"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6"/>
      <c r="AH10" s="66"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6"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6"/>
      <c r="AH11" s="66"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6"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6"/>
      <c r="AH12" s="66"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6"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6"/>
      <c r="AH13" s="66"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6"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6"/>
      <c r="AH14" s="66"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6"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6"/>
      <c r="AH15" s="66"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6"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6"/>
      <c r="AH16" s="66"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6"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6"/>
      <c r="AH17" s="66"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6"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6"/>
      <c r="AH18" s="66"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6"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6"/>
      <c r="AH19" s="66"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6"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6"/>
      <c r="AH20" s="66"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6"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6"/>
      <c r="AH21" s="66"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6"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6"/>
      <c r="AH22" s="66"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6"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6"/>
      <c r="AH23" s="66"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6"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6"/>
      <c r="AH24" s="66"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6"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6"/>
      <c r="AH25" s="66"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6"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6"/>
      <c r="AH26" s="66"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6"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6"/>
      <c r="AH27" s="66"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6"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6"/>
      <c r="AH28" s="66"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6"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6"/>
      <c r="AH29" s="66"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6"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6"/>
      <c r="AH30" s="66"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6"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6"/>
      <c r="AH31" s="66"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6"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6"/>
      <c r="AH32" s="66"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6"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6"/>
      <c r="AH33" s="66"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6"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6"/>
      <c r="AH34" s="66"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6"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6"/>
      <c r="AH35" s="66"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6"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6"/>
      <c r="AH36" s="66"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6"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6"/>
      <c r="AH37" s="66"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6"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6"/>
      <c r="AH38" s="66"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6"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6"/>
      <c r="AH39" s="66"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6"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6"/>
      <c r="AH40" s="66"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6"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6"/>
      <c r="AH41" s="66"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6"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6"/>
      <c r="AH42" s="66"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6"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6"/>
      <c r="AH43" s="66"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6"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6"/>
      <c r="AH44" s="66"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6"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6"/>
      <c r="AH45" s="66"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6"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6"/>
      <c r="AH46" s="66"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6"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6"/>
      <c r="AH47" s="66"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6"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6"/>
      <c r="AH48" s="66"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6"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6"/>
      <c r="AH49" s="66"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6"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6"/>
      <c r="AH50" s="66"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6"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6"/>
      <c r="AH51" s="66"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6"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6"/>
      <c r="AH52" s="66"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6"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6"/>
      <c r="AH53" s="66"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6"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6"/>
      <c r="AH54" s="66"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6"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6"/>
      <c r="AH55" s="66"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6"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6"/>
      <c r="AH56" s="66"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6"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6"/>
      <c r="AH57" s="66"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6"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6"/>
      <c r="AH58" s="66"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6"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6"/>
      <c r="AH59" s="66"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6"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6"/>
      <c r="AH60" s="66"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6"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6"/>
      <c r="AH61" s="66"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6"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6"/>
      <c r="AH62" s="66"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6"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6"/>
      <c r="AH63" s="66"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6"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6"/>
      <c r="AH64" s="66"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6"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6"/>
      <c r="AH65" s="66"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6"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6"/>
      <c r="AH66" s="66"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6"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6"/>
      <c r="AH67" s="66"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6"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6"/>
      <c r="AH68" s="66"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6"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6"/>
      <c r="AH69" s="66"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6"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6"/>
      <c r="AH70" s="66"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6"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6"/>
      <c r="AH71" s="66"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6"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6"/>
      <c r="AH72" s="66"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6"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6"/>
      <c r="AH73" s="66"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6"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6"/>
      <c r="AH74" s="66"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6"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6"/>
      <c r="AH75" s="66"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6"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6"/>
      <c r="AH76" s="66"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6"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6"/>
      <c r="AH77" s="66"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6"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6"/>
      <c r="AH78" s="66"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6"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6"/>
      <c r="AH79" s="66"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6"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6"/>
      <c r="AH80" s="66"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6"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6"/>
      <c r="AH81" s="66"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6"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6"/>
      <c r="AH82" s="66"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6"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6"/>
      <c r="AH83" s="66"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6"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6"/>
      <c r="AH84" s="66"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6"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6"/>
      <c r="AH85" s="66"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6"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6"/>
      <c r="AH86" s="66"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6"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6"/>
      <c r="AH87" s="66"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6"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6"/>
      <c r="AH88" s="66"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6"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6"/>
      <c r="AH89" s="66"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6"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6"/>
      <c r="AH90" s="66"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6"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6"/>
      <c r="AH91" s="66"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6"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6"/>
      <c r="AH92" s="66"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6"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6"/>
      <c r="AH93" s="66"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6"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6"/>
      <c r="AH94" s="66"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6"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6"/>
      <c r="AH95" s="66"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6"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6"/>
      <c r="AH96" s="66"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6"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6"/>
      <c r="AH97" s="66"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6"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6"/>
      <c r="AH98" s="66"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6"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6"/>
      <c r="AH99" s="66"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6"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6"/>
      <c r="AH100" s="66"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6"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6"/>
      <c r="AH101" s="66"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6"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6"/>
      <c r="AH102" s="66"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6"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6"/>
      <c r="AH103" s="66"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6"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6"/>
      <c r="AH104" s="66"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6"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6"/>
      <c r="AH105" s="66"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6"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6"/>
      <c r="AH106" s="66"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6"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6"/>
      <c r="AH107" s="66"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6"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6"/>
      <c r="AH108" s="66"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6"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6"/>
      <c r="AH109" s="66"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6"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6"/>
      <c r="AH110" s="66"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6"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6"/>
      <c r="AH111" s="66"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6"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6"/>
      <c r="AH112" s="66"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6"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6"/>
      <c r="AH113" s="66"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6"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6"/>
      <c r="AH114" s="66"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6"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6"/>
      <c r="AH115" s="66"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6"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6"/>
      <c r="AH116" s="66"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6"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6"/>
      <c r="AH117" s="66"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6"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6"/>
      <c r="AH118" s="66"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6"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6"/>
      <c r="AH119" s="66"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6"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6"/>
      <c r="AH120" s="66"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6"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6"/>
      <c r="AH121" s="66"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6"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6"/>
      <c r="AH122" s="66"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6"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6"/>
      <c r="AH123" s="66"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6"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6"/>
      <c r="AH124" s="66"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6"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6"/>
      <c r="AH125" s="66"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6"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6"/>
      <c r="AH126" s="66"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6"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6"/>
      <c r="AH127" s="66"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6"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6"/>
      <c r="AH128" s="66"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6"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6"/>
      <c r="AH129" s="66"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6"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6"/>
      <c r="AH130"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c r="A131">
        <v>192</v>
      </c>
      <c r="B131" t="s">
        <v>309</v>
      </c>
      <c r="C131">
        <v>128</v>
      </c>
      <c r="D131" t="s">
        <v>310</v>
      </c>
      <c r="E131" t="s">
        <v>311</v>
      </c>
      <c r="F131" t="s">
        <v>312</v>
      </c>
      <c r="G131" t="s">
        <v>2257</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6"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6"/>
      <c r="AH131" s="66"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6"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6"/>
      <c r="AH132" s="66"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6"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6"/>
      <c r="AH133" s="66"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6"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6"/>
      <c r="AH134" s="66"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6"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6"/>
      <c r="AH135" s="66"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6"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6"/>
      <c r="AH136" s="66"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6"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6"/>
      <c r="AH137" s="66"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6"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6"/>
      <c r="AH138" s="66"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6"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6"/>
      <c r="AH139" s="66"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6"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6"/>
      <c r="AH140" s="66"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6"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6"/>
      <c r="AH141" s="66"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6"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6"/>
      <c r="AH142" s="66"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6"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6"/>
      <c r="AH143" s="66"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6"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6"/>
      <c r="AH144" s="66"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6"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6"/>
      <c r="AH145" s="66"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6"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6"/>
      <c r="AH146" s="66"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6"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6"/>
      <c r="AH147" s="66"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6"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6"/>
      <c r="AH148" s="66"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6"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6"/>
      <c r="AH149" s="66"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6"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6"/>
      <c r="AH150" s="66"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6"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6"/>
      <c r="AH151" s="66"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6"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6"/>
      <c r="AH152" s="66"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6"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6"/>
      <c r="AH153" s="66"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6"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6"/>
      <c r="AH154" s="66"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6"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6"/>
      <c r="AH155" s="66"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6"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6"/>
      <c r="AH156" s="66"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6"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6"/>
      <c r="AH157" s="66"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6"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6"/>
      <c r="AH158" s="66"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6"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6"/>
      <c r="AH159" s="66"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6"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6"/>
      <c r="AH160" s="66"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6"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6"/>
      <c r="AH161" s="66"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6"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6"/>
      <c r="AH162" s="66"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6"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6"/>
      <c r="AH163" s="66"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6"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6"/>
      <c r="AH164" s="66"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6"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6"/>
      <c r="AH165" s="66"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6"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6"/>
      <c r="AH166" s="66"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6"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6"/>
      <c r="AH167" s="66"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6"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6"/>
      <c r="AH168" s="66"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6"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6"/>
      <c r="AH169" s="66"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6"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6"/>
      <c r="AH170" s="66"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6"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6"/>
      <c r="AH171" s="66"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6"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6"/>
      <c r="AH172" s="66"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6"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6"/>
      <c r="AH173" s="66"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6"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6"/>
      <c r="AH174" s="66"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6"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6"/>
      <c r="AH175" s="66"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6"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6"/>
      <c r="AH176" s="66"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6"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6"/>
      <c r="AH177" s="66"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6"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6"/>
      <c r="AH178" s="66"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6"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6"/>
      <c r="AH179" s="66"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6"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6"/>
      <c r="AH180" s="66"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6"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6"/>
      <c r="AH181" s="66"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6"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6"/>
      <c r="AH182" s="66"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6"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6"/>
      <c r="AH183" s="66"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6"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6"/>
      <c r="AH184" s="66"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6"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6"/>
      <c r="AH185" s="66"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6"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6"/>
      <c r="AH186" s="66"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6"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6"/>
      <c r="AH187" s="66"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6"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6"/>
      <c r="AH188" s="66"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6"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6"/>
      <c r="AH189" s="66"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6"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6"/>
      <c r="AH190" s="66"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6"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6"/>
      <c r="AH191" s="66"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6"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6"/>
      <c r="AH192" s="66"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6"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6"/>
      <c r="AH193" s="66"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6"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6"/>
      <c r="AH194" s="66"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6"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6"/>
      <c r="AH195" s="66"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6"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6"/>
      <c r="AH196" s="66"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6"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6"/>
      <c r="AH197" s="66"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6"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6"/>
      <c r="AH198" s="66"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6"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6"/>
      <c r="AH199" s="66"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6"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6"/>
      <c r="AH200" s="66"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6"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6"/>
      <c r="AH201" s="66"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6"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6"/>
      <c r="AH202" s="66"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6"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6"/>
      <c r="AH203" s="66"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6"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6"/>
      <c r="AH204" s="66"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6"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6"/>
      <c r="AH205" s="66"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6"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6"/>
      <c r="AH206" s="66"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6"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6"/>
      <c r="AH207" s="66"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6"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6"/>
      <c r="AH208" s="66"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6"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6"/>
      <c r="AH209" s="66"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6"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6"/>
      <c r="AH210" s="66"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6"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6"/>
      <c r="AH211" s="66"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6"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6"/>
      <c r="AH212" s="66"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6"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6"/>
      <c r="AH213" s="66"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6"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6"/>
      <c r="AH214" s="66"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6"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6"/>
      <c r="AH215" s="66"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6"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6"/>
      <c r="AH216" s="66"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6"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6"/>
      <c r="AH217" s="66"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6"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6"/>
      <c r="AH218" s="66"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6"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6"/>
      <c r="AH219" s="66"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6"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6"/>
      <c r="AH220" s="66"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6"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6"/>
      <c r="AH221" s="66"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6"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6"/>
      <c r="AH222" s="66"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6"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6"/>
      <c r="AH223" s="66"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6"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6"/>
      <c r="AH224" s="66"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6"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6"/>
      <c r="AH225" s="66"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6"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6"/>
      <c r="AH226" s="66"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6"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6"/>
      <c r="AH227" s="66"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6"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6"/>
      <c r="AH228" s="66"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6"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6"/>
      <c r="AH229" s="66"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6"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6"/>
      <c r="AH230" s="66"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6"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6"/>
      <c r="AH231" s="66"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6"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6"/>
      <c r="AH232" s="66"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6"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6"/>
      <c r="AH233" s="66"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6"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6"/>
      <c r="AH234" s="66"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c r="A235">
        <v>245</v>
      </c>
      <c r="B235" t="s">
        <v>309</v>
      </c>
      <c r="C235">
        <v>234</v>
      </c>
      <c r="D235" t="s">
        <v>310</v>
      </c>
      <c r="E235" t="s">
        <v>311</v>
      </c>
      <c r="F235" t="s">
        <v>312</v>
      </c>
      <c r="G235" t="s">
        <v>2258</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6"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6"/>
      <c r="AH235" s="66"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c r="A236">
        <v>246</v>
      </c>
      <c r="B236" t="s">
        <v>309</v>
      </c>
      <c r="C236">
        <v>235</v>
      </c>
      <c r="D236" t="s">
        <v>310</v>
      </c>
      <c r="E236" t="s">
        <v>311</v>
      </c>
      <c r="F236" t="s">
        <v>312</v>
      </c>
      <c r="G236" t="s">
        <v>2259</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6"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6"/>
      <c r="AH236" s="66"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6"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6"/>
      <c r="AH237" s="66"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6"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6"/>
      <c r="AH238" s="66"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6"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6"/>
      <c r="AH239" s="66"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6"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6"/>
      <c r="AH240" s="66"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topLeftCell="A182" zoomScale="145" zoomScaleNormal="145" workbookViewId="0">
      <selection activeCell="D198" sqref="D198"/>
    </sheetView>
  </sheetViews>
  <sheetFormatPr defaultRowHeight="14.5"/>
  <cols>
    <col min="1" max="1" width="24.1796875" customWidth="1"/>
    <col min="2" max="2" width="44.81640625" customWidth="1"/>
    <col min="3" max="3" width="40.453125" bestFit="1" customWidth="1"/>
    <col min="4" max="4" width="27.54296875" customWidth="1"/>
    <col min="5" max="5" width="22.7265625" customWidth="1"/>
    <col min="6" max="6" width="33.26953125" customWidth="1"/>
    <col min="7" max="7" width="55.81640625" customWidth="1"/>
  </cols>
  <sheetData>
    <row r="1" spans="1:8" ht="33" customHeight="1">
      <c r="A1" s="62" t="s">
        <v>763</v>
      </c>
      <c r="B1" s="257" t="str" cm="1">
        <f t="array" aca="1" ref="B1" ca="1">MID(CELL("filename", A1), FIND("]", CELL("filename", A1)) + 1, 255)</f>
        <v>Indice Backups</v>
      </c>
      <c r="C1" s="257"/>
      <c r="D1" s="257"/>
      <c r="E1" s="257"/>
    </row>
    <row r="2" spans="1:8">
      <c r="A2" s="10" t="s">
        <v>764</v>
      </c>
      <c r="C2" t="s">
        <v>773</v>
      </c>
    </row>
    <row r="3" spans="1:8">
      <c r="A3" s="10" t="s">
        <v>765</v>
      </c>
    </row>
    <row r="4" spans="1:8">
      <c r="A4" s="10" t="s">
        <v>766</v>
      </c>
    </row>
    <row r="5" spans="1:8">
      <c r="A5" s="10" t="s">
        <v>767</v>
      </c>
    </row>
    <row r="6" spans="1:8">
      <c r="A6" s="10" t="s">
        <v>768</v>
      </c>
      <c r="D6" s="10" t="s">
        <v>776</v>
      </c>
    </row>
    <row r="7" spans="1:8">
      <c r="D7" s="11" t="s">
        <v>777</v>
      </c>
    </row>
    <row r="8" spans="1:8">
      <c r="A8" s="10" t="s">
        <v>769</v>
      </c>
    </row>
    <row r="9" spans="1:8">
      <c r="B9" t="s">
        <v>778</v>
      </c>
    </row>
    <row r="10" spans="1:8">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c r="A11" t="s">
        <v>152</v>
      </c>
      <c r="B11" t="s">
        <v>770</v>
      </c>
      <c r="C11" t="s">
        <v>774</v>
      </c>
      <c r="D11" t="s">
        <v>149</v>
      </c>
      <c r="E11" t="s">
        <v>150</v>
      </c>
      <c r="F11" t="s">
        <v>151</v>
      </c>
      <c r="G11" t="s">
        <v>775</v>
      </c>
      <c r="H11" t="s">
        <v>756</v>
      </c>
    </row>
    <row r="12" spans="1:8">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2260</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2262</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190CB-C7D3-45B5-803A-4A40BAC20A18}">
  <sheetPr codeName="Sheet14">
    <tabColor rgb="FF00B0F0"/>
  </sheetPr>
  <dimension ref="A1:AE125"/>
  <sheetViews>
    <sheetView zoomScale="85" zoomScaleNormal="85" workbookViewId="0">
      <selection activeCell="C1" sqref="C1"/>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v>1</v>
      </c>
      <c r="C1" s="165" t="str">
        <f>VLOOKUP(B1,'Codigo Canto'!A3:AQ236,38,FALSE)</f>
        <v>A LA VÍCTIMA PASCUAL</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_xlfn.CONCAT("║                ",C1,"               ║")</f>
        <v>║                A LA VÍCTIMA PASCUAL               ║</v>
      </c>
    </row>
    <row r="6" spans="1:23" ht="23">
      <c r="C6" s="48" t="s">
        <v>1432</v>
      </c>
    </row>
    <row r="7" spans="1:23" ht="23">
      <c r="C7" s="88" t="s">
        <v>2268</v>
      </c>
    </row>
    <row r="8" spans="1:23" ht="23">
      <c r="B8" t="str" cm="1">
        <f t="array" ref="B8">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4" t="str">
        <f>_xlfn.CONCAT("        id: ","""",B8,"""",",")</f>
        <v xml:space="preserve">        id: "alavictimapascual",</v>
      </c>
    </row>
    <row r="9" spans="1:23" ht="23">
      <c r="B9" t="str">
        <f>PROPER(C1)</f>
        <v>A La Víctima Pascual</v>
      </c>
      <c r="C9" s="164" t="str">
        <f>_xlfn.CONCAT("        tt: ","""",B9,"""",",")</f>
        <v xml:space="preserve">        tt: "A La Víctima Pascual",</v>
      </c>
    </row>
    <row r="10" spans="1:23" ht="23">
      <c r="B10" t="str">
        <f>PROPER(C1)</f>
        <v>A La Víctima Pascual</v>
      </c>
      <c r="C10" s="164" t="str">
        <f>_xlfn.CONCAT("        title: ","""",B10,"""",",")</f>
        <v xml:space="preserve">        title: "A La Víctima Pascual",</v>
      </c>
    </row>
    <row r="11" spans="1:23" ht="23">
      <c r="B11" t="str">
        <f>VLOOKUP(B1,'Codigo Canto'!A3:AQ236,12,FALSE)</f>
        <v xml:space="preserve">Secuencia de Pascua - Himno lat. «Victimae paschall laudes» </v>
      </c>
      <c r="C11" s="164" t="str">
        <f>_xlfn.CONCAT("        ","subtitle: ","""",B11,"""",",")</f>
        <v xml:space="preserve">        subtitle: "Secuencia de Pascua - Himno lat. «Victimae paschall laudes» ",</v>
      </c>
    </row>
    <row r="12" spans="1:23" ht="23">
      <c r="B12" t="str">
        <f>VLOOKUP(B1,Codigo!A3:AP240,42,FALSE)</f>
        <v>category: ["PreCatecumenado","Pascua","Pentecostés","Entrada","Comunión","Final","Nuevo Testamento"],</v>
      </c>
      <c r="C12" s="164" t="str">
        <f>_xlfn.CONCAT("        ",B12)</f>
        <v xml:space="preserve">        category: ["PreCatecumenado","Pascua","Pentecostés","Entrada","Comunión","Final","Nuevo Testamento"],</v>
      </c>
    </row>
    <row r="13" spans="1:23" ht="23">
      <c r="B13">
        <v>2</v>
      </c>
      <c r="C13" s="164" t="str">
        <f>_xlfn.CONCAT("        cejilla: ","""",B13,"""",",")</f>
        <v xml:space="preserve">        cejilla: "2",</v>
      </c>
    </row>
    <row r="14" spans="1:23" ht="23">
      <c r="C14" s="164" t="str">
        <f>_xlfn.CONCAT("        nCan: ","""",B14,"""",",")</f>
        <v xml:space="preserve">        nCan: "",</v>
      </c>
    </row>
    <row r="15" spans="1:23" ht="23">
      <c r="B15">
        <f>VLOOKUP(B1,'Codigo Canto'!A3:AP240,1,FALSE)</f>
        <v>1</v>
      </c>
      <c r="C15" s="164" t="str">
        <f>_xlfn.CONCAT("        dbno: ","""",B15,"""",",")</f>
        <v xml:space="preserve">        dbno: "1",</v>
      </c>
    </row>
    <row r="16" spans="1:23" ht="23">
      <c r="C16" s="164" t="str">
        <f>_xlfn.CONCAT("        notes: ","""",B16,"""",",")</f>
        <v xml:space="preserve">        notes: "",</v>
      </c>
    </row>
    <row r="17" spans="1:31" ht="23">
      <c r="B17" t="str">
        <f>B8</f>
        <v>alavictimapascual</v>
      </c>
      <c r="C17" s="164" t="str">
        <f>_xlfn.CONCAT("        audioSrc: ","""/audio/",B17,".mp3""",",")</f>
        <v xml:space="preserve">        audioSrc: "/audio/alavictimapascual.mp3",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+B1-1</f>
        <v>0</v>
      </c>
      <c r="B23" t="e">
        <f>VLOOKUP(A23,Buscador!A3:AP240,31,FALSE)</f>
        <v>#N/A</v>
      </c>
      <c r="C23" s="164" t="e">
        <f>_xlfn.CONCAT("        ant: ","""",B23,"""",",")</f>
        <v>#N/A</v>
      </c>
    </row>
    <row r="24" spans="1:31" ht="23">
      <c r="A24">
        <f>+B1+1</f>
        <v>2</v>
      </c>
      <c r="B24" t="str">
        <f>VLOOKUP(A24,Buscador!A3:AP240,31,FALSE)</f>
        <v>/resucito/src/index.html?canto=anadiedemosocasiondetropiezo</v>
      </c>
      <c r="C24" s="164" t="str">
        <f>_xlfn.CONCAT("        sig: ","""",B24,"""",",")</f>
        <v xml:space="preserve">        sig: "/resucito/src/index.html?canto=anadiedemosocasiondetropiezo",</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_xlfn.CONCAT("]} // ULTIMA LINEA DEL CANTO: ",B9)</f>
        <v>]} // ULTIMA LINEA DEL CANTO: A La Víctima Pascual</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8609"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8610"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0ECA400-C092-49BE-B2EA-4E484CC28604}">
          <x14:formula1>
            <xm:f>Sheet7!$A$1:$A$10</xm:f>
          </x14:formula1>
          <xm:sqref>B2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BBA58-F670-4CAD-99F0-DA0A49029FEF}">
  <sheetPr codeName="Sheet15">
    <tabColor rgb="FF00B0F0"/>
  </sheetPr>
  <dimension ref="A1:AE125"/>
  <sheetViews>
    <sheetView zoomScale="85" zoomScaleNormal="85" workbookViewId="0">
      <selection activeCell="C1" sqref="C1"/>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2</v>
      </c>
      <c r="C1" s="165" t="str">
        <f ca="1">VLOOKUP(B1,'Codigo Canto'!A3:AQ236,38,FALSE)</f>
        <v>A NADIE DEMOS OCASIÓN DE TROPIEZO</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NADIE DEMOS OCASIÓN DE TROPIEZO               ║</v>
      </c>
    </row>
    <row r="6" spans="1:23" ht="23">
      <c r="C6" s="48" t="s">
        <v>1432</v>
      </c>
    </row>
    <row r="7" spans="1:23" ht="23">
      <c r="C7" s="88" t="s">
        <v>2268</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anadiedemosocasiondetropiezo</v>
      </c>
      <c r="C8" s="164" t="str">
        <f ca="1">_xlfn.CONCAT("        id: ","""",B8,"""",",")</f>
        <v xml:space="preserve">        id: "anadiedemosocasiondetropiezo",</v>
      </c>
    </row>
    <row r="9" spans="1:23" ht="23">
      <c r="B9" t="str">
        <f ca="1">PROPER(C1)</f>
        <v>A Nadie Demos Ocasión De Tropiezo</v>
      </c>
      <c r="C9" s="164" t="str">
        <f ca="1">_xlfn.CONCAT("        tt: ","""",B9,"""",",")</f>
        <v xml:space="preserve">        tt: "A Nadie Demos Ocasión De Tropiezo",</v>
      </c>
    </row>
    <row r="10" spans="1:23" ht="23">
      <c r="B10" t="str">
        <f ca="1">PROPER(C1)</f>
        <v>A Nadie Demos Ocasión De Tropiezo</v>
      </c>
      <c r="C10" s="164" t="str">
        <f ca="1">_xlfn.CONCAT("        title: ","""",B10,"""",",")</f>
        <v xml:space="preserve">        title: "A Nadie Demos Ocasión De Tropiezo",</v>
      </c>
    </row>
    <row r="11" spans="1:23" ht="23">
      <c r="B11" t="str">
        <f ca="1">VLOOKUP(B1,'Codigo Canto'!A3:AQ236,12,FALSE)</f>
        <v>2ª Corintios 6,3ss</v>
      </c>
      <c r="C11" s="164" t="str">
        <f ca="1">_xlfn.CONCAT("        ","subtitle: ","""",B11,"""",",")</f>
        <v xml:space="preserve">        subtitle: "2ª Corintios 6,3ss",</v>
      </c>
    </row>
    <row r="12" spans="1:23" ht="23">
      <c r="B12" t="str">
        <f ca="1">VLOOKUP(B1,Codigo!A3:AP240,42,FALSE)</f>
        <v>category: ["PreCatecumenado","Nuevo Testamento"],</v>
      </c>
      <c r="C12" s="164" t="str">
        <f ca="1">_xlfn.CONCAT("        ",B12)</f>
        <v xml:space="preserve">        category: ["PreCatecumenado","Nuevo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2</v>
      </c>
      <c r="C15" s="164" t="str">
        <f ca="1">_xlfn.CONCAT("        dbno: ","""",B15,"""",",")</f>
        <v xml:space="preserve">        dbno: "2",</v>
      </c>
    </row>
    <row r="16" spans="1:23" ht="23">
      <c r="C16" s="164" t="str">
        <f>_xlfn.CONCAT("        notes: ","""",B16,"""",",")</f>
        <v xml:space="preserve">        notes: "",</v>
      </c>
    </row>
    <row r="17" spans="1:31" ht="23">
      <c r="B17" t="str">
        <f ca="1">B8</f>
        <v>anadiedemosocasiondetropiezo</v>
      </c>
      <c r="C17" s="164" t="str">
        <f ca="1">_xlfn.CONCAT("        audioSrc: ","""/audio/",B17,".mp3""",",")</f>
        <v xml:space="preserve">        audioSrc: "/audio/anadiedemosocasiondetropiezo.mp3",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 ca="1">+B1-1</f>
        <v>1</v>
      </c>
      <c r="B23" t="str">
        <f ca="1">VLOOKUP(A23,Buscador!A3:AP240,31,FALSE)</f>
        <v>/resucito/src/index.html?canto=alavictimapascual</v>
      </c>
      <c r="C23" s="164" t="str">
        <f ca="1">_xlfn.CONCAT("        ant: ","""",B23,"""",",")</f>
        <v xml:space="preserve">        ant: "/resucito/src/index.html?canto=alavictimapascual",</v>
      </c>
    </row>
    <row r="24" spans="1:31" ht="23">
      <c r="A24">
        <f ca="1">+B1+1</f>
        <v>3</v>
      </c>
      <c r="B24" t="str">
        <f ca="1">VLOOKUP(A24,Buscador!A3:AP240,31,FALSE)</f>
        <v>/resucito/src/index.html?canto=atilevantomisojos</v>
      </c>
      <c r="C24" s="164" t="str">
        <f ca="1">_xlfn.CONCAT("        sig: ","""",B24,"""",",")</f>
        <v xml:space="preserve">        sig: "/resucito/src/index.html?canto=atilevantomisojos",</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Nadie Demos Ocasión De Tropiezo</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9633"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9634"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48A13B-01D7-4E96-A13C-D95AE2C8D25A}">
          <x14:formula1>
            <xm:f>Sheet7!$A$1:$A$10</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72CEE-EEFD-490F-B68E-2B8AD298ED71}">
  <sheetPr codeName="Sheet17">
    <tabColor rgb="FF00B0F0"/>
  </sheetPr>
  <dimension ref="A1:AE125"/>
  <sheetViews>
    <sheetView topLeftCell="A47" zoomScale="85" zoomScaleNormal="85" workbookViewId="0">
      <selection activeCell="C57" sqref="C57"/>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3</v>
      </c>
      <c r="C1" s="165" t="str">
        <f ca="1">VLOOKUP(B1,'Codigo Canto'!A3:AQ236,38,FALSE)</f>
        <v>A TI LEVANTO MIS OJOS</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TI LEVANTO MIS OJOS               ║</v>
      </c>
    </row>
    <row r="6" spans="1:23" ht="23">
      <c r="C6" s="48" t="s">
        <v>1432</v>
      </c>
    </row>
    <row r="7" spans="1:23" ht="23">
      <c r="C7" s="88" t="s">
        <v>2268</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atilevantomisojos</v>
      </c>
      <c r="C8" s="164" t="str">
        <f ca="1">_xlfn.CONCAT("        id: ","""",B8,"""",",")</f>
        <v xml:space="preserve">        id: "atilevantomisojos",</v>
      </c>
    </row>
    <row r="9" spans="1:23" ht="23">
      <c r="B9" t="str">
        <f ca="1">PROPER(C1)</f>
        <v>A Ti Levanto Mis Ojos</v>
      </c>
      <c r="C9" s="164" t="str">
        <f ca="1">_xlfn.CONCAT("        tt: ","""",B9,"""",",")</f>
        <v xml:space="preserve">        tt: "A Ti Levanto Mis Ojos",</v>
      </c>
    </row>
    <row r="10" spans="1:23" ht="23">
      <c r="B10" t="str">
        <f ca="1">PROPER(C1)</f>
        <v>A Ti Levanto Mis Ojos</v>
      </c>
      <c r="C10" s="164" t="str">
        <f ca="1">_xlfn.CONCAT("        title: ","""",B10,"""",",")</f>
        <v xml:space="preserve">        title: "A Ti Levanto Mis Ojos",</v>
      </c>
    </row>
    <row r="11" spans="1:23" ht="23">
      <c r="B11" t="str">
        <f ca="1">VLOOKUP(B1,'Codigo Canto'!A3:AQ236,12,FALSE)</f>
        <v>Salmo 123 (122)</v>
      </c>
      <c r="C11" s="164" t="str">
        <f ca="1">_xlfn.CONCAT("        ","subtitle: ","""",B11,"""",",")</f>
        <v xml:space="preserve">        subtitle: "Salmo 123 (122)",</v>
      </c>
    </row>
    <row r="12" spans="1:23" ht="23">
      <c r="B12" t="str">
        <f ca="1">VLOOKUP(B1,Codigo!A3:AP240,42,FALSE)</f>
        <v>category: ["PreCatecumenado","Cuaresma","Antiguo Testamento"],</v>
      </c>
      <c r="C12" s="164" t="str">
        <f ca="1">_xlfn.CONCAT("        ",B12)</f>
        <v xml:space="preserve">        category: ["PreCatecumenado","Cuaresma","Antiguo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3</v>
      </c>
      <c r="C15" s="164" t="str">
        <f ca="1">_xlfn.CONCAT("        dbno: ","""",B15,"""",",")</f>
        <v xml:space="preserve">        dbno: "3",</v>
      </c>
    </row>
    <row r="16" spans="1:23" ht="23">
      <c r="C16" s="164" t="str">
        <f>_xlfn.CONCAT("        notes: ","""",B16,"""",",")</f>
        <v xml:space="preserve">        notes: "",</v>
      </c>
    </row>
    <row r="17" spans="1:31" ht="23">
      <c r="B17" t="str">
        <f ca="1">B8</f>
        <v>atilevantomisojos</v>
      </c>
      <c r="C17" s="164" t="str">
        <f ca="1">_xlfn.CONCAT("        audioSrc: ","""/audio/",B17,".mp3""",",")</f>
        <v xml:space="preserve">        audioSrc: "/audio/atilevantomisojos.mp3",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 ca="1">+B1-1</f>
        <v>2</v>
      </c>
      <c r="B23" t="str">
        <f ca="1">VLOOKUP(A23,Buscador!A3:AP240,31,FALSE)</f>
        <v>/resucito/src/index.html?canto=anadiedemosocasiondetropiezo</v>
      </c>
      <c r="C23" s="164" t="str">
        <f ca="1">_xlfn.CONCAT("        ant: ","""",B23,"""",",")</f>
        <v xml:space="preserve">        ant: "/resucito/src/index.html?canto=anadiedemosocasiondetropiezo",</v>
      </c>
    </row>
    <row r="24" spans="1:31" ht="23">
      <c r="A24">
        <f ca="1">+B1+1</f>
        <v>4</v>
      </c>
      <c r="B24" t="str">
        <f ca="1">VLOOKUP(A24,Buscador!A3:AP240,31,FALSE)</f>
        <v>/resucito/src/index.html?canto=atisenorenmiclamorimploro</v>
      </c>
      <c r="C24" s="164" t="str">
        <f ca="1">_xlfn.CONCAT("        sig: ","""",B24,"""",",")</f>
        <v xml:space="preserve">        sig: "/resucito/src/index.html?canto=atisenorenmiclamorimploro",</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Ti Levanto Mis Ojos</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0657"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10658"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EF7202F-95A7-4C4F-A2E4-F68A090031FC}">
          <x14:formula1>
            <xm:f>Sheet7!$A$1:$A$10</xm:f>
          </x14:formula1>
          <xm:sqref>B2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EE810-3940-4C89-9774-51B99D9B3BCE}">
  <sheetPr codeName="Sheet12">
    <tabColor rgb="FF00B0F0"/>
  </sheetPr>
  <dimension ref="A1:AE125"/>
  <sheetViews>
    <sheetView topLeftCell="A47" zoomScale="85" zoomScaleNormal="85" workbookViewId="0">
      <selection activeCell="B65" sqref="B65"/>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4</v>
      </c>
      <c r="C1" s="165" t="str">
        <f ca="1">VLOOKUP(B1,'Codigo Canto'!A3:AQ236,38,FALSE)</f>
        <v>A TI, SEÑOR, EN MI CLAMOR IMPLORO</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 TI, SEÑOR, EN MI CLAMOR IMPLORO               ║</v>
      </c>
    </row>
    <row r="6" spans="1:23" ht="23">
      <c r="C6" s="48" t="s">
        <v>1432</v>
      </c>
    </row>
    <row r="7" spans="1:23" ht="23">
      <c r="C7" s="88" t="s">
        <v>2268</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atisenorenmiclamorimploro</v>
      </c>
      <c r="C8" s="164" t="str">
        <f ca="1">_xlfn.CONCAT("        id: ","""",B8,"""",",")</f>
        <v xml:space="preserve">        id: "atisenorenmiclamorimploro",</v>
      </c>
    </row>
    <row r="9" spans="1:23" ht="23">
      <c r="B9" t="str">
        <f ca="1">PROPER(C1)</f>
        <v>A Ti, Señor, En Mi Clamor Imploro</v>
      </c>
      <c r="C9" s="164" t="str">
        <f ca="1">_xlfn.CONCAT("        tt: ","""",B9,"""",",")</f>
        <v xml:space="preserve">        tt: "A Ti, Señor, En Mi Clamor Imploro",</v>
      </c>
    </row>
    <row r="10" spans="1:23" ht="23">
      <c r="B10" t="str">
        <f ca="1">PROPER(C1)</f>
        <v>A Ti, Señor, En Mi Clamor Imploro</v>
      </c>
      <c r="C10" s="164" t="str">
        <f ca="1">_xlfn.CONCAT("        title: ","""",B10,"""",",")</f>
        <v xml:space="preserve">        title: "A Ti, Señor, En Mi Clamor Imploro",</v>
      </c>
    </row>
    <row r="11" spans="1:23" ht="23">
      <c r="B11" t="str">
        <f ca="1">VLOOKUP(B1,'Codigo Canto'!A3:AQ236,12,FALSE)</f>
        <v>Salmo 142 (141)</v>
      </c>
      <c r="C11" s="164" t="str">
        <f ca="1">_xlfn.CONCAT("        ","subtitle: ","""",B11,"""",",")</f>
        <v xml:space="preserve">        subtitle: "Salmo 142 (141)",</v>
      </c>
    </row>
    <row r="12" spans="1:23" ht="23">
      <c r="B12" t="str">
        <f ca="1">VLOOKUP(B1,Codigo!A3:AP240,42,FALSE)</f>
        <v>category: ["PreCatecumenado","Cuaresma","Antiguo Testamento"],</v>
      </c>
      <c r="C12" s="164" t="str">
        <f ca="1">_xlfn.CONCAT("        ",B12)</f>
        <v xml:space="preserve">        category: ["PreCatecumenado","Cuaresma","Antiguo Testamento"],</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4</v>
      </c>
      <c r="C15" s="164" t="str">
        <f ca="1">_xlfn.CONCAT("        dbno: ","""",B15,"""",",")</f>
        <v xml:space="preserve">        dbno: "4",</v>
      </c>
    </row>
    <row r="16" spans="1:23" ht="23">
      <c r="C16" s="164" t="str">
        <f>_xlfn.CONCAT("        notes: ","""",B16,"""",",")</f>
        <v xml:space="preserve">        notes: "",</v>
      </c>
    </row>
    <row r="17" spans="1:31" ht="23">
      <c r="B17" t="str">
        <f ca="1">B8</f>
        <v>atisenorenmiclamorimploro</v>
      </c>
      <c r="C17" s="164" t="str">
        <f ca="1">_xlfn.CONCAT("        audioSrc: ","""/audio/",B17,".mp3""",",")</f>
        <v xml:space="preserve">        audioSrc: "/audio/atisenorenmiclamorimploro.mp3",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 ca="1">+B1-1</f>
        <v>3</v>
      </c>
      <c r="B23" t="str">
        <f ca="1">VLOOKUP(A23,Buscador!A3:AP240,31,FALSE)</f>
        <v>/resucito/src/index.html?canto=atilevantomisojos</v>
      </c>
      <c r="C23" s="164" t="str">
        <f ca="1">_xlfn.CONCAT("        ant: ","""",B23,"""",",")</f>
        <v xml:space="preserve">        ant: "/resucito/src/index.html?canto=atilevantomisojos",</v>
      </c>
    </row>
    <row r="24" spans="1:31" ht="23">
      <c r="A24">
        <f ca="1">+B1+1</f>
        <v>5</v>
      </c>
      <c r="B24" t="str">
        <f ca="1">VLOOKUP(A24,Buscador!A3:AP240,31,FALSE)</f>
        <v>/resucito/src/index.html?canto=atisenorlevantomialma</v>
      </c>
      <c r="C24" s="164" t="str">
        <f ca="1">_xlfn.CONCAT("        sig: ","""",B24,"""",",")</f>
        <v xml:space="preserve">        sig: "/resucito/src/index.html?canto=atisenorlevantomialma",</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79" si="2">IF(E28="","",",")</f>
        <v>,</v>
      </c>
      <c r="G28" s="169" t="s">
        <v>1121</v>
      </c>
      <c r="H28" s="170" t="str">
        <f t="shared" ref="H28:H79" si="3">IF(E28="","",",")</f>
        <v>,</v>
      </c>
      <c r="I28" s="168">
        <f>IF(E28="","",250)</f>
        <v>250</v>
      </c>
      <c r="J28" s="171" t="str">
        <f t="shared" ref="J28:J79" si="4">IF(E28="","",")")</f>
        <v>)</v>
      </c>
      <c r="K28" s="172" t="str">
        <f t="shared" ref="K28:K59" si="5">IF(L28="","","(")</f>
        <v/>
      </c>
      <c r="L28" s="178"/>
      <c r="M28" s="173" t="str">
        <f t="shared" ref="M28:M79" si="6">IF(L28="","",",")</f>
        <v/>
      </c>
      <c r="N28" s="174"/>
      <c r="O28" s="173" t="str">
        <f t="shared" ref="O28:O79" si="7">IF(L28="","",",")</f>
        <v/>
      </c>
      <c r="P28" s="173" t="str">
        <f t="shared" ref="P28:P59" si="8">IF(L28="","",250)</f>
        <v/>
      </c>
      <c r="Q28" s="12" t="str">
        <f t="shared" ref="Q28:Q79"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 Ti, Señor, En Mi Clamor Imploro</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ref="F80:F125" si="41">IF(E80="","",",")</f>
        <v/>
      </c>
      <c r="H80" s="170" t="str">
        <f t="shared" ref="H80:H108" si="42">IF(E80="","",",")</f>
        <v/>
      </c>
      <c r="J80" s="171" t="str">
        <f t="shared" ref="J80:J108" si="43">IF(E80="","",")")</f>
        <v/>
      </c>
      <c r="M80" s="173" t="str">
        <f t="shared" ref="M80:M110" si="44">IF(L80="","",",")</f>
        <v/>
      </c>
      <c r="O80" s="173" t="str">
        <f t="shared" ref="O80:O111" si="45">IF(L80="","",",")</f>
        <v/>
      </c>
      <c r="Q80" s="12" t="str">
        <f t="shared" ref="Q80:Q111" si="46">IF(L80="","",")")</f>
        <v/>
      </c>
    </row>
    <row r="81" spans="6:17" ht="23.5">
      <c r="F81" s="182" t="str">
        <f t="shared" si="41"/>
        <v/>
      </c>
      <c r="H81" s="170" t="str">
        <f t="shared" si="42"/>
        <v/>
      </c>
      <c r="J81" s="171" t="str">
        <f t="shared" si="43"/>
        <v/>
      </c>
      <c r="M81" s="173" t="str">
        <f t="shared" si="44"/>
        <v/>
      </c>
      <c r="O81" s="173" t="str">
        <f t="shared" si="45"/>
        <v/>
      </c>
      <c r="Q81" s="12" t="str">
        <f t="shared" si="46"/>
        <v/>
      </c>
    </row>
    <row r="82" spans="6:17" ht="23.5">
      <c r="F82" s="182" t="str">
        <f t="shared" si="41"/>
        <v/>
      </c>
      <c r="H82" s="170" t="str">
        <f t="shared" si="42"/>
        <v/>
      </c>
      <c r="J82" s="171" t="str">
        <f t="shared" si="43"/>
        <v/>
      </c>
      <c r="M82" s="173" t="str">
        <f t="shared" si="44"/>
        <v/>
      </c>
      <c r="O82" s="173" t="str">
        <f t="shared" si="45"/>
        <v/>
      </c>
      <c r="Q82" s="12" t="str">
        <f t="shared" si="46"/>
        <v/>
      </c>
    </row>
    <row r="83" spans="6:17" ht="23.5">
      <c r="F83" s="182" t="str">
        <f t="shared" si="41"/>
        <v/>
      </c>
      <c r="H83" s="170" t="str">
        <f t="shared" si="42"/>
        <v/>
      </c>
      <c r="J83" s="171" t="str">
        <f t="shared" si="43"/>
        <v/>
      </c>
      <c r="M83" s="173" t="str">
        <f t="shared" si="44"/>
        <v/>
      </c>
      <c r="O83" s="173" t="str">
        <f t="shared" si="45"/>
        <v/>
      </c>
      <c r="Q83" s="12" t="str">
        <f t="shared" si="46"/>
        <v/>
      </c>
    </row>
    <row r="84" spans="6:17" ht="23.5">
      <c r="F84" s="182" t="str">
        <f t="shared" si="41"/>
        <v/>
      </c>
      <c r="H84" s="170" t="str">
        <f t="shared" si="42"/>
        <v/>
      </c>
      <c r="J84" s="171" t="str">
        <f t="shared" si="43"/>
        <v/>
      </c>
      <c r="M84" s="173" t="str">
        <f t="shared" si="44"/>
        <v/>
      </c>
      <c r="O84" s="173" t="str">
        <f t="shared" si="45"/>
        <v/>
      </c>
      <c r="Q84" s="12" t="str">
        <f t="shared" si="46"/>
        <v/>
      </c>
    </row>
    <row r="85" spans="6:17" ht="23.5">
      <c r="F85" s="182" t="str">
        <f t="shared" si="41"/>
        <v/>
      </c>
      <c r="H85" s="170" t="str">
        <f t="shared" si="42"/>
        <v/>
      </c>
      <c r="J85" s="171" t="str">
        <f t="shared" si="43"/>
        <v/>
      </c>
      <c r="M85" s="173" t="str">
        <f t="shared" si="44"/>
        <v/>
      </c>
      <c r="O85" s="173" t="str">
        <f t="shared" si="45"/>
        <v/>
      </c>
      <c r="Q85" s="12" t="str">
        <f t="shared" si="46"/>
        <v/>
      </c>
    </row>
    <row r="86" spans="6:17" ht="23.5">
      <c r="F86" s="182" t="str">
        <f t="shared" si="41"/>
        <v/>
      </c>
      <c r="H86" s="170" t="str">
        <f t="shared" si="42"/>
        <v/>
      </c>
      <c r="J86" s="171" t="str">
        <f t="shared" si="43"/>
        <v/>
      </c>
      <c r="M86" s="173" t="str">
        <f t="shared" si="44"/>
        <v/>
      </c>
      <c r="O86" s="173" t="str">
        <f t="shared" si="45"/>
        <v/>
      </c>
      <c r="Q86" s="12" t="str">
        <f t="shared" si="46"/>
        <v/>
      </c>
    </row>
    <row r="87" spans="6:17" ht="23.5">
      <c r="F87" s="182" t="str">
        <f t="shared" si="41"/>
        <v/>
      </c>
      <c r="H87" s="170" t="str">
        <f t="shared" si="42"/>
        <v/>
      </c>
      <c r="J87" s="171" t="str">
        <f t="shared" si="43"/>
        <v/>
      </c>
      <c r="M87" s="173" t="str">
        <f t="shared" si="44"/>
        <v/>
      </c>
      <c r="O87" s="173" t="str">
        <f t="shared" si="45"/>
        <v/>
      </c>
      <c r="Q87" s="12" t="str">
        <f t="shared" si="46"/>
        <v/>
      </c>
    </row>
    <row r="88" spans="6:17" ht="23.5">
      <c r="F88" s="182" t="str">
        <f t="shared" si="41"/>
        <v/>
      </c>
      <c r="H88" s="170" t="str">
        <f t="shared" si="42"/>
        <v/>
      </c>
      <c r="J88" s="171" t="str">
        <f t="shared" si="43"/>
        <v/>
      </c>
      <c r="M88" s="173" t="str">
        <f t="shared" si="44"/>
        <v/>
      </c>
      <c r="O88" s="173" t="str">
        <f t="shared" si="45"/>
        <v/>
      </c>
      <c r="Q88" s="12" t="str">
        <f t="shared" si="46"/>
        <v/>
      </c>
    </row>
    <row r="89" spans="6:17" ht="23.5">
      <c r="F89" s="182" t="str">
        <f t="shared" si="41"/>
        <v/>
      </c>
      <c r="H89" s="170" t="str">
        <f t="shared" si="42"/>
        <v/>
      </c>
      <c r="J89" s="171" t="str">
        <f t="shared" si="43"/>
        <v/>
      </c>
      <c r="M89" s="173" t="str">
        <f t="shared" si="44"/>
        <v/>
      </c>
      <c r="O89" s="173" t="str">
        <f t="shared" si="45"/>
        <v/>
      </c>
      <c r="Q89" s="12" t="str">
        <f t="shared" si="46"/>
        <v/>
      </c>
    </row>
    <row r="90" spans="6:17" ht="23.5">
      <c r="F90" s="182" t="str">
        <f t="shared" si="41"/>
        <v/>
      </c>
      <c r="H90" s="170" t="str">
        <f t="shared" si="42"/>
        <v/>
      </c>
      <c r="J90" s="171" t="str">
        <f t="shared" si="43"/>
        <v/>
      </c>
      <c r="M90" s="173" t="str">
        <f t="shared" si="44"/>
        <v/>
      </c>
      <c r="O90" s="173" t="str">
        <f t="shared" si="45"/>
        <v/>
      </c>
      <c r="Q90" s="12" t="str">
        <f t="shared" si="46"/>
        <v/>
      </c>
    </row>
    <row r="91" spans="6:17" ht="23.5">
      <c r="F91" s="182" t="str">
        <f t="shared" si="41"/>
        <v/>
      </c>
      <c r="H91" s="170" t="str">
        <f t="shared" si="42"/>
        <v/>
      </c>
      <c r="J91" s="171" t="str">
        <f t="shared" si="43"/>
        <v/>
      </c>
      <c r="M91" s="173" t="str">
        <f t="shared" si="44"/>
        <v/>
      </c>
      <c r="O91" s="173" t="str">
        <f t="shared" si="45"/>
        <v/>
      </c>
      <c r="Q91" s="12" t="str">
        <f t="shared" si="46"/>
        <v/>
      </c>
    </row>
    <row r="92" spans="6:17" ht="23.5">
      <c r="F92" s="182" t="str">
        <f t="shared" si="41"/>
        <v/>
      </c>
      <c r="H92" s="170" t="str">
        <f t="shared" si="42"/>
        <v/>
      </c>
      <c r="J92" s="171" t="str">
        <f t="shared" si="43"/>
        <v/>
      </c>
      <c r="M92" s="173" t="str">
        <f t="shared" si="44"/>
        <v/>
      </c>
      <c r="O92" s="173" t="str">
        <f t="shared" si="45"/>
        <v/>
      </c>
      <c r="Q92" s="12" t="str">
        <f t="shared" si="46"/>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1201"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691202"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722F6BE-565D-46C9-9433-33B0967785D3}">
          <x14:formula1>
            <xm:f>Sheet7!$A$1:$A$10</xm:f>
          </x14:formula1>
          <xm:sqref>B2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90DD-BA0E-4FC4-8F5F-B32532A65E94}">
  <sheetPr codeName="Sheet18">
    <tabColor rgb="FF00B0F0"/>
  </sheetPr>
  <dimension ref="A1:AM69"/>
  <sheetViews>
    <sheetView topLeftCell="E44" zoomScale="85" zoomScaleNormal="85" workbookViewId="0">
      <selection activeCell="K64" sqref="K64"/>
    </sheetView>
  </sheetViews>
  <sheetFormatPr defaultRowHeight="15.5"/>
  <cols>
    <col min="1" max="1" width="13.1796875" customWidth="1"/>
    <col min="2" max="2" width="60.81640625" bestFit="1" customWidth="1"/>
    <col min="3" max="10" width="6.81640625" style="19" customWidth="1"/>
    <col min="11" max="11" width="175.81640625" customWidth="1"/>
    <col min="12" max="12" width="6" bestFit="1" customWidth="1"/>
    <col min="13" max="13" width="5.81640625" bestFit="1" customWidth="1"/>
    <col min="14" max="14" width="2.26953125" bestFit="1" customWidth="1"/>
    <col min="15" max="15" width="4.1796875" bestFit="1" customWidth="1"/>
    <col min="16" max="16" width="2.26953125" bestFit="1" customWidth="1"/>
    <col min="17" max="17" width="6.54296875" bestFit="1" customWidth="1"/>
    <col min="18" max="19" width="2.453125" bestFit="1" customWidth="1"/>
    <col min="20" max="20" width="5.81640625" bestFit="1" customWidth="1"/>
    <col min="21" max="21" width="2.26953125" bestFit="1" customWidth="1"/>
    <col min="22" max="22" width="4.1796875" bestFit="1" customWidth="1"/>
    <col min="23" max="23" width="2.26953125" bestFit="1" customWidth="1"/>
    <col min="24" max="24" width="6.54296875" bestFit="1" customWidth="1"/>
    <col min="25" max="25" width="2.453125" bestFit="1" customWidth="1"/>
    <col min="26" max="30" width="4.26953125" customWidth="1"/>
    <col min="31" max="31" width="6.54296875" bestFit="1" customWidth="1"/>
    <col min="32" max="40" width="4.26953125" customWidth="1"/>
  </cols>
  <sheetData>
    <row r="1" spans="1:31" ht="71.5" customHeight="1">
      <c r="A1" s="61"/>
      <c r="B1" s="148" cm="1">
        <f t="array" aca="1" ref="B1" ca="1">SumarE1HojaAnterior()+1</f>
        <v>5</v>
      </c>
      <c r="D1" s="233"/>
      <c r="E1" s="148"/>
      <c r="F1" s="233"/>
      <c r="G1" s="148"/>
      <c r="H1" s="233"/>
      <c r="I1" s="148"/>
      <c r="J1" s="233"/>
      <c r="K1" s="165" t="str">
        <f ca="1">VLOOKUP(B1,'Codigo Canto'!A3:AQ236,38,FALSE)</f>
        <v>A TI, SEÑOR, LEVANTO MI ALMA</v>
      </c>
      <c r="N1" s="136"/>
      <c r="O1" s="136"/>
      <c r="P1" s="14"/>
      <c r="AD1" s="14"/>
      <c r="AE1" s="14"/>
    </row>
    <row r="2" spans="1:31" ht="35">
      <c r="A2" s="163" t="s">
        <v>2282</v>
      </c>
      <c r="B2" s="226"/>
      <c r="C2" s="234"/>
      <c r="D2" s="235"/>
      <c r="E2" s="234"/>
      <c r="F2" s="235"/>
      <c r="G2" s="234"/>
      <c r="H2" s="235"/>
      <c r="I2" s="234"/>
      <c r="J2" s="235"/>
      <c r="K2" s="48" t="s">
        <v>1421</v>
      </c>
    </row>
    <row r="3" spans="1:31" ht="23">
      <c r="K3" s="48" t="s">
        <v>1422</v>
      </c>
    </row>
    <row r="4" spans="1:31" ht="23">
      <c r="K4" s="48" t="str">
        <f ca="1">_xlfn.CONCAT("║                ",K1,"                    ║")</f>
        <v>║                A TI, SEÑOR, LEVANTO MI ALMA                    ║</v>
      </c>
    </row>
    <row r="5" spans="1:31" ht="23">
      <c r="K5" s="48" t="s">
        <v>1432</v>
      </c>
    </row>
    <row r="6" spans="1:31" ht="23">
      <c r="K6" s="88" t="s">
        <v>2268</v>
      </c>
    </row>
    <row r="7" spans="1:31" ht="23">
      <c r="B7" t="str" cm="1">
        <f t="array" aca="1" ref="B7" ca="1">_xlfn.LET(
   _xlpm.texto, K1,
   _xlpm.caracteres, {"Á";"É";"Í";"Ó";"Ú";"Ñ";"á";"é";"í";"ó";"ú";"ñ";" ";".";"-";",";"señor";"yahveh"},
   _xlpm.reemplazos, {"a";"e";"i";"o";"u";"n";"a";"e";"i";"o";"u";"n";"";"";"";"";"Señor";"Yahveh"},
   LOWER(
      _xlfn.REDUCE(
         _xlpm.texto,
         _xlfn.SEQUENCE(COUNTA(_xlpm.caracteres)),
         _xlfn.LAMBDA(_xlpm.acc,_xlpm.i, SUBSTITUTE(_xlpm.acc, INDEX(_xlpm.caracteres, _xlpm.i), INDEX(_xlpm.reemplazos, _xlpm.i)))
      )
   )
)</f>
        <v>atisenorlevantomialma</v>
      </c>
      <c r="K7" s="164" t="str">
        <f ca="1">_xlfn.CONCAT("        id: ","""",B7,"""",",")</f>
        <v xml:space="preserve">        id: "atisenorlevantomialma",</v>
      </c>
    </row>
    <row r="8" spans="1:31" ht="23">
      <c r="B8" t="str">
        <f ca="1">PROPER(K1)</f>
        <v>A Ti, Señor, Levanto Mi Alma</v>
      </c>
      <c r="K8" s="164" t="str">
        <f ca="1">_xlfn.CONCAT("        tt: ","""",B8,"""",",")</f>
        <v xml:space="preserve">        tt: "A Ti, Señor, Levanto Mi Alma",</v>
      </c>
    </row>
    <row r="9" spans="1:31" ht="23">
      <c r="B9" t="str">
        <f ca="1">PROPER(K1)</f>
        <v>A Ti, Señor, Levanto Mi Alma</v>
      </c>
      <c r="K9" s="164" t="str">
        <f ca="1">_xlfn.CONCAT("        title: ","""",B9,"""",",")</f>
        <v xml:space="preserve">        title: "A Ti, Señor, Levanto Mi Alma",</v>
      </c>
    </row>
    <row r="10" spans="1:31" ht="23">
      <c r="B10" t="str">
        <f ca="1">VLOOKUP(B1,'Codigo Canto'!A3:AQ236,12,FALSE)</f>
        <v>Salmo 25 (24)</v>
      </c>
      <c r="K10" s="164" t="str">
        <f ca="1">_xlfn.CONCAT("        ","subtitle: ","""",B10,"""",",")</f>
        <v xml:space="preserve">        subtitle: "Salmo 25 (24)",</v>
      </c>
    </row>
    <row r="11" spans="1:31" ht="23">
      <c r="B11" t="str">
        <f ca="1">VLOOKUP(B1,Codigo!A3:AP240,42,FALSE)</f>
        <v>category: ["PreCatecumenado","Cuaresma","Antiguo Testamento"],</v>
      </c>
      <c r="K11" s="164" t="str">
        <f ca="1">_xlfn.CONCAT("        ",B11)</f>
        <v xml:space="preserve">        category: ["PreCatecumenado","Cuaresma","Antiguo Testamento"],</v>
      </c>
    </row>
    <row r="12" spans="1:31" ht="23">
      <c r="B12">
        <v>3</v>
      </c>
      <c r="K12" s="164" t="str">
        <f>_xlfn.CONCAT("        cejilla: ","""",B12,"""",",")</f>
        <v xml:space="preserve">        cejilla: "3",</v>
      </c>
    </row>
    <row r="13" spans="1:31" ht="23">
      <c r="K13" s="164" t="str">
        <f>_xlfn.CONCAT("        nCan: ","""",B13,"""",",")</f>
        <v xml:space="preserve">        nCan: "",</v>
      </c>
    </row>
    <row r="14" spans="1:31" ht="23">
      <c r="B14">
        <f ca="1">VLOOKUP(B1,'Codigo Canto'!A3:AP240,1,FALSE)</f>
        <v>5</v>
      </c>
      <c r="K14" s="164" t="str">
        <f ca="1">_xlfn.CONCAT("        dbno: ","""",B14,"""",",")</f>
        <v xml:space="preserve">        dbno: "5",</v>
      </c>
    </row>
    <row r="15" spans="1:31" ht="23">
      <c r="K15" s="164" t="str">
        <f>_xlfn.CONCAT("        notes: ","""",B15,"""",",")</f>
        <v xml:space="preserve">        notes: "",</v>
      </c>
    </row>
    <row r="16" spans="1:31" ht="23">
      <c r="B16" t="str">
        <f ca="1">B7</f>
        <v>atisenorlevantomialma</v>
      </c>
      <c r="K16" s="164" t="str">
        <f ca="1">_xlfn.CONCAT("        audioSrc: ","""/audio/",B16,".mp3""",",")</f>
        <v xml:space="preserve">        audioSrc: "/audio/atisenorlevantomialma.mp3",</v>
      </c>
    </row>
    <row r="17" spans="1:39" ht="23">
      <c r="K17" s="48" t="s">
        <v>2279</v>
      </c>
    </row>
    <row r="18" spans="1:39" ht="23">
      <c r="K18" s="164" t="s">
        <v>2275</v>
      </c>
    </row>
    <row r="19" spans="1:39" ht="23">
      <c r="K19" s="164" t="s">
        <v>2276</v>
      </c>
    </row>
    <row r="20" spans="1:39" ht="23">
      <c r="K20" s="164" t="s">
        <v>2277</v>
      </c>
    </row>
    <row r="21" spans="1:39" ht="23">
      <c r="K21" s="164" t="s">
        <v>2278</v>
      </c>
    </row>
    <row r="22" spans="1:39" ht="23">
      <c r="A22">
        <f ca="1">+B1-1</f>
        <v>4</v>
      </c>
      <c r="B22" t="str">
        <f ca="1">VLOOKUP(A22,Buscador!A3:AP240,31,FALSE)</f>
        <v>/resucito/src/index.html?canto=atisenorenmiclamorimploro</v>
      </c>
      <c r="K22" s="164" t="str">
        <f ca="1">_xlfn.CONCAT("        ant: ","""",B22,"""",",")</f>
        <v xml:space="preserve">        ant: "/resucito/src/index.html?canto=atisenorenmiclamorimploro",</v>
      </c>
    </row>
    <row r="23" spans="1:39" ht="23">
      <c r="A23">
        <f ca="1">+B1+1</f>
        <v>6</v>
      </c>
      <c r="B23" t="str">
        <f ca="1">VLOOKUP(A23,Buscador!A3:AP240,31,FALSE)</f>
        <v>/resucito/src/index.html?canto=atisenorsedebelaalabanzaension</v>
      </c>
      <c r="K23" s="164" t="str">
        <f ca="1">_xlfn.CONCAT("        sig: ","""",B23,"""",",")</f>
        <v xml:space="preserve">        sig: "/resucito/src/index.html?canto=atisenorsedebelaalabanzaension",</v>
      </c>
    </row>
    <row r="24" spans="1:39" ht="23">
      <c r="K24" s="48" t="s">
        <v>2280</v>
      </c>
    </row>
    <row r="25" spans="1:39" ht="36" thickBot="1">
      <c r="K25" s="212" t="s">
        <v>2314</v>
      </c>
    </row>
    <row r="26" spans="1:39" ht="24.5" thickTop="1" thickBot="1">
      <c r="A26" t="s">
        <v>2283</v>
      </c>
      <c r="B26" s="13" t="s">
        <v>2323</v>
      </c>
      <c r="C26" s="236" t="s">
        <v>1112</v>
      </c>
      <c r="D26" s="237" t="s">
        <v>1121</v>
      </c>
      <c r="E26" s="238" t="s">
        <v>1111</v>
      </c>
      <c r="F26" s="239"/>
      <c r="G26" s="236"/>
      <c r="H26" s="237"/>
      <c r="I26" s="240"/>
      <c r="J26" s="241"/>
      <c r="K26" s="164" t="str">
        <f t="shared" ref="K26:K41" si="0">IF(B26="","",_xlfn.CONCAT("            { line: ","""",B26,", ",L26:AM26,""", sC: ","""",A26,"""},"))</f>
        <v xml:space="preserve">            { line: "A TI, SEÑOR, LEVANTO MI ALMA,, (La,m,15)(Mi,,250)", sC: "as"},</v>
      </c>
      <c r="L26" s="218" t="str">
        <f>IF(M26="","","(")</f>
        <v>(</v>
      </c>
      <c r="M26" s="183" t="str">
        <f t="shared" ref="M26:M66" si="1">IF(C26="","",C26)</f>
        <v>La</v>
      </c>
      <c r="N26" s="216" t="str">
        <f>IF(M26="","",",")</f>
        <v>,</v>
      </c>
      <c r="O26" s="225" t="str">
        <f t="shared" ref="O26:O66" si="2">IF(D26="","",D26)</f>
        <v>m</v>
      </c>
      <c r="P26" s="217" t="str">
        <f>IF(M26="","",",")</f>
        <v>,</v>
      </c>
      <c r="Q26" s="168">
        <f>IF(M26="","",15)</f>
        <v>15</v>
      </c>
      <c r="R26" s="218" t="str">
        <f>IF(M26="","",")")</f>
        <v>)</v>
      </c>
      <c r="S26" s="219" t="str">
        <f>IF(T26="","","(")</f>
        <v>(</v>
      </c>
      <c r="T26" s="181" t="str">
        <f t="shared" ref="T26:T66" si="3">IF(E26="","",E26)</f>
        <v>Mi</v>
      </c>
      <c r="U26" s="185" t="str">
        <f>IF(T26="","",",")</f>
        <v>,</v>
      </c>
      <c r="V26" s="177" t="str">
        <f t="shared" ref="V26:V66" si="4">IF(F26="","",F26)</f>
        <v/>
      </c>
      <c r="W26" s="185" t="str">
        <f>IF(T26="","",",")</f>
        <v>,</v>
      </c>
      <c r="X26" s="185">
        <f>IF(T26="","",250)</f>
        <v>250</v>
      </c>
      <c r="Y26" s="218" t="str">
        <f>IF(T26="","",")")</f>
        <v>)</v>
      </c>
      <c r="Z26" s="175" t="str">
        <f>IF(AA26="","","(")</f>
        <v/>
      </c>
      <c r="AA26" s="183" t="str">
        <f t="shared" ref="AA26:AA66" si="5">IF(G26="","",G26)</f>
        <v/>
      </c>
      <c r="AB26" s="184" t="str">
        <f>IF(AA26="","",",")</f>
        <v/>
      </c>
      <c r="AC26" s="225" t="str">
        <f t="shared" ref="AC26:AC66" si="6">IF(Z26="","",H26)</f>
        <v/>
      </c>
      <c r="AD26" s="176" t="str">
        <f>IF(AA26="","",",")</f>
        <v/>
      </c>
      <c r="AE26" s="168" t="str">
        <f>IF(AA26="","",350)</f>
        <v/>
      </c>
      <c r="AF26" s="168" t="str">
        <f>IF(AA26="","",")")</f>
        <v/>
      </c>
      <c r="AG26" s="179" t="str">
        <f>IF(AH26="","","(")</f>
        <v/>
      </c>
      <c r="AH26" s="181" t="str">
        <f t="shared" ref="AH26:AH66" si="7">IF(I26="","",I26)</f>
        <v/>
      </c>
      <c r="AI26" s="180" t="str">
        <f>IF(AH26="","",",")</f>
        <v/>
      </c>
      <c r="AJ26" s="177" t="str">
        <f t="shared" ref="AJ26:AJ66" si="8">IF(AH26="","",J26)</f>
        <v/>
      </c>
      <c r="AK26" s="180" t="str">
        <f>IF(AH26="","",",")</f>
        <v/>
      </c>
      <c r="AL26" s="185" t="str">
        <f>IF(AH26="","",450)</f>
        <v/>
      </c>
      <c r="AM26" s="185" t="str">
        <f>IF(AH26="","",")")</f>
        <v/>
      </c>
    </row>
    <row r="27" spans="1:39" ht="24.5" thickTop="1" thickBot="1">
      <c r="A27" t="s">
        <v>2283</v>
      </c>
      <c r="B27" s="13" t="s">
        <v>2324</v>
      </c>
      <c r="C27" s="242" t="s">
        <v>1114</v>
      </c>
      <c r="D27" s="237" t="s">
        <v>1121</v>
      </c>
      <c r="E27" s="243" t="s">
        <v>1113</v>
      </c>
      <c r="F27" s="239"/>
      <c r="G27" s="242" t="s">
        <v>1111</v>
      </c>
      <c r="H27" s="237"/>
      <c r="I27" s="244"/>
      <c r="J27" s="241"/>
      <c r="K27" s="164" t="str">
        <f t="shared" si="0"/>
        <v xml:space="preserve">            { line: "A TI, OH DIOS MÍO., (Re,m,15)(Fa,,250)(Mi,0,350)", sC: "as"},</v>
      </c>
      <c r="L27" s="218" t="str">
        <f t="shared" ref="L27:L66" si="9">IF(M27="","","(")</f>
        <v>(</v>
      </c>
      <c r="M27" s="183" t="str">
        <f t="shared" si="1"/>
        <v>Re</v>
      </c>
      <c r="N27" s="216" t="str">
        <f t="shared" ref="N27:N66" si="10">IF(M27="","",",")</f>
        <v>,</v>
      </c>
      <c r="O27" s="225" t="str">
        <f t="shared" si="2"/>
        <v>m</v>
      </c>
      <c r="P27" s="217" t="str">
        <f t="shared" ref="P27:P66" si="11">IF(M27="","",",")</f>
        <v>,</v>
      </c>
      <c r="Q27" s="168">
        <f t="shared" ref="Q27:Q66" si="12">IF(M27="","",15)</f>
        <v>15</v>
      </c>
      <c r="R27" s="218" t="str">
        <f t="shared" ref="R27:R66" si="13">IF(M27="","",")")</f>
        <v>)</v>
      </c>
      <c r="S27" s="219" t="str">
        <f t="shared" ref="S27:S66" si="14">IF(T27="","","(")</f>
        <v>(</v>
      </c>
      <c r="T27" s="181" t="str">
        <f t="shared" si="3"/>
        <v>Fa</v>
      </c>
      <c r="U27" s="185" t="str">
        <f t="shared" ref="U27:U66" si="15">IF(T27="","",",")</f>
        <v>,</v>
      </c>
      <c r="V27" s="177" t="str">
        <f t="shared" si="4"/>
        <v/>
      </c>
      <c r="W27" s="185" t="str">
        <f t="shared" ref="W27:W66" si="16">IF(T27="","",",")</f>
        <v>,</v>
      </c>
      <c r="X27" s="185">
        <f t="shared" ref="X27:X66" si="17">IF(T27="","",250)</f>
        <v>250</v>
      </c>
      <c r="Y27" s="218" t="str">
        <f t="shared" ref="Y27:Y66" si="18">IF(T27="","",")")</f>
        <v>)</v>
      </c>
      <c r="Z27" s="175" t="str">
        <f t="shared" ref="Z27:Z66" si="19">IF(AA27="","","(")</f>
        <v>(</v>
      </c>
      <c r="AA27" s="183" t="str">
        <f t="shared" si="5"/>
        <v>Mi</v>
      </c>
      <c r="AB27" s="184" t="str">
        <f t="shared" ref="AB27:AB66" si="20">IF(AA27="","",",")</f>
        <v>,</v>
      </c>
      <c r="AC27" s="225">
        <f t="shared" si="6"/>
        <v>0</v>
      </c>
      <c r="AD27" s="176" t="str">
        <f t="shared" ref="AD27:AD66" si="21">IF(AA27="","",",")</f>
        <v>,</v>
      </c>
      <c r="AE27" s="168">
        <f t="shared" ref="AE27:AE66" si="22">IF(AA27="","",350)</f>
        <v>350</v>
      </c>
      <c r="AF27" s="168" t="str">
        <f t="shared" ref="AF27:AF66" si="23">IF(AA27="","",")")</f>
        <v>)</v>
      </c>
      <c r="AG27" s="179" t="str">
        <f t="shared" ref="AG27:AG66" si="24">IF(AH27="","","(")</f>
        <v/>
      </c>
      <c r="AH27" s="181" t="str">
        <f t="shared" si="7"/>
        <v/>
      </c>
      <c r="AI27" s="180" t="str">
        <f t="shared" ref="AI27:AI66" si="25">IF(AH27="","",",")</f>
        <v/>
      </c>
      <c r="AJ27" s="177" t="str">
        <f t="shared" si="8"/>
        <v/>
      </c>
      <c r="AK27" s="180" t="str">
        <f t="shared" ref="AK27:AK66" si="26">IF(AH27="","",",")</f>
        <v/>
      </c>
      <c r="AL27" s="185" t="str">
        <f t="shared" ref="AL27:AL66" si="27">IF(AH27="","",450)</f>
        <v/>
      </c>
      <c r="AM27" s="185" t="str">
        <f t="shared" ref="AM27:AM66" si="28">IF(AH27="","",")")</f>
        <v/>
      </c>
    </row>
    <row r="28" spans="1:39" ht="24.5" thickTop="1" thickBot="1">
      <c r="A28" t="s">
        <v>2283</v>
      </c>
      <c r="B28" s="13" t="s">
        <v>2325</v>
      </c>
      <c r="C28" s="242" t="s">
        <v>1112</v>
      </c>
      <c r="D28" s="237" t="s">
        <v>1121</v>
      </c>
      <c r="E28" s="243" t="s">
        <v>1111</v>
      </c>
      <c r="F28" s="239"/>
      <c r="G28" s="242"/>
      <c r="H28" s="237"/>
      <c r="I28" s="244"/>
      <c r="J28" s="241"/>
      <c r="K28" s="164" t="str">
        <f t="shared" si="0"/>
        <v xml:space="preserve">            { line: "En ti confío, Señor,, (La,m,15)(Mi,,250)", sC: "as"},</v>
      </c>
      <c r="L28" s="218" t="str">
        <f t="shared" si="9"/>
        <v>(</v>
      </c>
      <c r="M28" s="183" t="str">
        <f t="shared" si="1"/>
        <v>La</v>
      </c>
      <c r="N28" s="216" t="str">
        <f t="shared" si="10"/>
        <v>,</v>
      </c>
      <c r="O28" s="225" t="str">
        <f t="shared" si="2"/>
        <v>m</v>
      </c>
      <c r="P28" s="217" t="str">
        <f t="shared" si="11"/>
        <v>,</v>
      </c>
      <c r="Q28" s="168">
        <f t="shared" si="12"/>
        <v>15</v>
      </c>
      <c r="R28" s="218" t="str">
        <f t="shared" si="13"/>
        <v>)</v>
      </c>
      <c r="S28" s="219" t="str">
        <f t="shared" si="14"/>
        <v>(</v>
      </c>
      <c r="T28" s="181" t="str">
        <f t="shared" si="3"/>
        <v>Mi</v>
      </c>
      <c r="U28" s="185" t="str">
        <f t="shared" si="15"/>
        <v>,</v>
      </c>
      <c r="V28" s="177" t="str">
        <f t="shared" si="4"/>
        <v/>
      </c>
      <c r="W28" s="185" t="str">
        <f t="shared" si="16"/>
        <v>,</v>
      </c>
      <c r="X28" s="185">
        <f t="shared" si="17"/>
        <v>250</v>
      </c>
      <c r="Y28" s="218" t="str">
        <f t="shared" si="18"/>
        <v>)</v>
      </c>
      <c r="Z28" s="175" t="str">
        <f t="shared" si="19"/>
        <v/>
      </c>
      <c r="AA28" s="183" t="str">
        <f t="shared" si="5"/>
        <v/>
      </c>
      <c r="AB28" s="184" t="str">
        <f t="shared" si="20"/>
        <v/>
      </c>
      <c r="AC28" s="225" t="str">
        <f t="shared" si="6"/>
        <v/>
      </c>
      <c r="AD28" s="176" t="str">
        <f t="shared" si="21"/>
        <v/>
      </c>
      <c r="AE28" s="168" t="str">
        <f t="shared" si="22"/>
        <v/>
      </c>
      <c r="AF28" s="168" t="str">
        <f t="shared" si="23"/>
        <v/>
      </c>
      <c r="AG28" s="179" t="str">
        <f t="shared" si="24"/>
        <v/>
      </c>
      <c r="AH28" s="181" t="str">
        <f t="shared" si="7"/>
        <v/>
      </c>
      <c r="AI28" s="180" t="str">
        <f t="shared" si="25"/>
        <v/>
      </c>
      <c r="AJ28" s="177" t="str">
        <f t="shared" si="8"/>
        <v/>
      </c>
      <c r="AK28" s="180" t="str">
        <f t="shared" si="26"/>
        <v/>
      </c>
      <c r="AL28" s="185" t="str">
        <f t="shared" si="27"/>
        <v/>
      </c>
      <c r="AM28" s="185" t="str">
        <f t="shared" si="28"/>
        <v/>
      </c>
    </row>
    <row r="29" spans="1:39" ht="24.5" thickTop="1" thickBot="1">
      <c r="A29" t="s">
        <v>2283</v>
      </c>
      <c r="B29" s="13" t="s">
        <v>2326</v>
      </c>
      <c r="C29" s="242" t="s">
        <v>1114</v>
      </c>
      <c r="D29" s="237" t="s">
        <v>1121</v>
      </c>
      <c r="E29" s="243" t="s">
        <v>1113</v>
      </c>
      <c r="F29" s="239"/>
      <c r="G29" s="242" t="s">
        <v>1111</v>
      </c>
      <c r="H29" s="237"/>
      <c r="I29" s="244"/>
      <c r="J29" s="241"/>
      <c r="K29" s="164" t="str">
        <f t="shared" si="0"/>
        <v xml:space="preserve">            { line: "no triunfen sobre mí mis enemigos., (Re,m,15)(Fa,,250)(Mi,0,350)", sC: "as"},</v>
      </c>
      <c r="L29" s="218" t="str">
        <f t="shared" si="9"/>
        <v>(</v>
      </c>
      <c r="M29" s="183" t="str">
        <f t="shared" si="1"/>
        <v>Re</v>
      </c>
      <c r="N29" s="216" t="str">
        <f t="shared" si="10"/>
        <v>,</v>
      </c>
      <c r="O29" s="225" t="str">
        <f t="shared" si="2"/>
        <v>m</v>
      </c>
      <c r="P29" s="217" t="str">
        <f t="shared" si="11"/>
        <v>,</v>
      </c>
      <c r="Q29" s="168">
        <f t="shared" si="12"/>
        <v>15</v>
      </c>
      <c r="R29" s="218" t="str">
        <f t="shared" si="13"/>
        <v>)</v>
      </c>
      <c r="S29" s="219" t="str">
        <f t="shared" si="14"/>
        <v>(</v>
      </c>
      <c r="T29" s="181" t="str">
        <f t="shared" si="3"/>
        <v>Fa</v>
      </c>
      <c r="U29" s="185" t="str">
        <f t="shared" si="15"/>
        <v>,</v>
      </c>
      <c r="V29" s="177" t="str">
        <f t="shared" si="4"/>
        <v/>
      </c>
      <c r="W29" s="185" t="str">
        <f t="shared" si="16"/>
        <v>,</v>
      </c>
      <c r="X29" s="185">
        <f t="shared" si="17"/>
        <v>250</v>
      </c>
      <c r="Y29" s="218" t="str">
        <f t="shared" si="18"/>
        <v>)</v>
      </c>
      <c r="Z29" s="175" t="str">
        <f t="shared" si="19"/>
        <v>(</v>
      </c>
      <c r="AA29" s="183" t="str">
        <f t="shared" si="5"/>
        <v>Mi</v>
      </c>
      <c r="AB29" s="184" t="str">
        <f t="shared" si="20"/>
        <v>,</v>
      </c>
      <c r="AC29" s="225">
        <f t="shared" si="6"/>
        <v>0</v>
      </c>
      <c r="AD29" s="176" t="str">
        <f t="shared" si="21"/>
        <v>,</v>
      </c>
      <c r="AE29" s="168">
        <f t="shared" si="22"/>
        <v>350</v>
      </c>
      <c r="AF29" s="168" t="str">
        <f t="shared" si="23"/>
        <v>)</v>
      </c>
      <c r="AG29" s="179" t="str">
        <f t="shared" si="24"/>
        <v/>
      </c>
      <c r="AH29" s="181" t="str">
        <f t="shared" si="7"/>
        <v/>
      </c>
      <c r="AI29" s="180" t="str">
        <f t="shared" si="25"/>
        <v/>
      </c>
      <c r="AJ29" s="177" t="str">
        <f t="shared" si="8"/>
        <v/>
      </c>
      <c r="AK29" s="180" t="str">
        <f t="shared" si="26"/>
        <v/>
      </c>
      <c r="AL29" s="185" t="str">
        <f t="shared" si="27"/>
        <v/>
      </c>
      <c r="AM29" s="185" t="str">
        <f t="shared" si="28"/>
        <v/>
      </c>
    </row>
    <row r="30" spans="1:39" ht="24.5" thickTop="1" thickBot="1">
      <c r="A30" t="s">
        <v>1079</v>
      </c>
      <c r="B30" s="13" t="s">
        <v>2327</v>
      </c>
      <c r="C30" s="242" t="s">
        <v>1112</v>
      </c>
      <c r="D30" s="237" t="s">
        <v>1121</v>
      </c>
      <c r="E30" s="243" t="s">
        <v>1111</v>
      </c>
      <c r="F30" s="239"/>
      <c r="G30" s="242"/>
      <c r="H30" s="237"/>
      <c r="I30" s="244"/>
      <c r="J30" s="241"/>
      <c r="K30" s="164" t="str">
        <f t="shared" si="0"/>
        <v xml:space="preserve">            { line: "Muéstrame, Señor, tu camino,, (La,m,15)(Mi,,250)", sC: "mt"},</v>
      </c>
      <c r="L30" s="218" t="str">
        <f t="shared" si="9"/>
        <v>(</v>
      </c>
      <c r="M30" s="183" t="str">
        <f t="shared" si="1"/>
        <v>La</v>
      </c>
      <c r="N30" s="216" t="str">
        <f t="shared" si="10"/>
        <v>,</v>
      </c>
      <c r="O30" s="225" t="str">
        <f t="shared" si="2"/>
        <v>m</v>
      </c>
      <c r="P30" s="217" t="str">
        <f t="shared" si="11"/>
        <v>,</v>
      </c>
      <c r="Q30" s="168">
        <f t="shared" si="12"/>
        <v>15</v>
      </c>
      <c r="R30" s="218" t="str">
        <f t="shared" si="13"/>
        <v>)</v>
      </c>
      <c r="S30" s="219" t="str">
        <f t="shared" si="14"/>
        <v>(</v>
      </c>
      <c r="T30" s="181" t="str">
        <f t="shared" si="3"/>
        <v>Mi</v>
      </c>
      <c r="U30" s="185" t="str">
        <f t="shared" si="15"/>
        <v>,</v>
      </c>
      <c r="V30" s="177" t="str">
        <f t="shared" si="4"/>
        <v/>
      </c>
      <c r="W30" s="185" t="str">
        <f t="shared" si="16"/>
        <v>,</v>
      </c>
      <c r="X30" s="185">
        <f t="shared" si="17"/>
        <v>250</v>
      </c>
      <c r="Y30" s="218" t="str">
        <f t="shared" si="18"/>
        <v>)</v>
      </c>
      <c r="Z30" s="175" t="str">
        <f t="shared" si="19"/>
        <v/>
      </c>
      <c r="AA30" s="183" t="str">
        <f t="shared" si="5"/>
        <v/>
      </c>
      <c r="AB30" s="184" t="str">
        <f t="shared" si="20"/>
        <v/>
      </c>
      <c r="AC30" s="225" t="str">
        <f t="shared" si="6"/>
        <v/>
      </c>
      <c r="AD30" s="176" t="str">
        <f t="shared" si="21"/>
        <v/>
      </c>
      <c r="AE30" s="168" t="str">
        <f t="shared" si="22"/>
        <v/>
      </c>
      <c r="AF30" s="168" t="str">
        <f t="shared" si="23"/>
        <v/>
      </c>
      <c r="AG30" s="179" t="str">
        <f t="shared" si="24"/>
        <v/>
      </c>
      <c r="AH30" s="181" t="str">
        <f t="shared" si="7"/>
        <v/>
      </c>
      <c r="AI30" s="180" t="str">
        <f t="shared" si="25"/>
        <v/>
      </c>
      <c r="AJ30" s="177" t="str">
        <f t="shared" si="8"/>
        <v/>
      </c>
      <c r="AK30" s="180" t="str">
        <f t="shared" si="26"/>
        <v/>
      </c>
      <c r="AL30" s="185" t="str">
        <f t="shared" si="27"/>
        <v/>
      </c>
      <c r="AM30" s="185" t="str">
        <f t="shared" si="28"/>
        <v/>
      </c>
    </row>
    <row r="31" spans="1:39" ht="24.5" thickTop="1" thickBot="1">
      <c r="B31" s="13" t="s">
        <v>2328</v>
      </c>
      <c r="C31" s="242" t="s">
        <v>1114</v>
      </c>
      <c r="D31" s="237" t="s">
        <v>1121</v>
      </c>
      <c r="E31" s="243" t="s">
        <v>1113</v>
      </c>
      <c r="F31" s="239"/>
      <c r="G31" s="242" t="s">
        <v>1111</v>
      </c>
      <c r="H31" s="237"/>
      <c r="I31" s="244"/>
      <c r="J31" s="241"/>
      <c r="K31" s="164" t="str">
        <f t="shared" si="0"/>
        <v xml:space="preserve">            { line: "enséñame, Señor, tu sendero., (Re,m,15)(Fa,,250)(Mi,0,350)", sC: ""},</v>
      </c>
      <c r="L31" s="218" t="str">
        <f t="shared" si="9"/>
        <v>(</v>
      </c>
      <c r="M31" s="183" t="str">
        <f t="shared" si="1"/>
        <v>Re</v>
      </c>
      <c r="N31" s="216" t="str">
        <f t="shared" si="10"/>
        <v>,</v>
      </c>
      <c r="O31" s="225" t="str">
        <f t="shared" si="2"/>
        <v>m</v>
      </c>
      <c r="P31" s="217" t="str">
        <f t="shared" si="11"/>
        <v>,</v>
      </c>
      <c r="Q31" s="168">
        <f t="shared" si="12"/>
        <v>15</v>
      </c>
      <c r="R31" s="218" t="str">
        <f t="shared" si="13"/>
        <v>)</v>
      </c>
      <c r="S31" s="219" t="str">
        <f t="shared" si="14"/>
        <v>(</v>
      </c>
      <c r="T31" s="181" t="str">
        <f t="shared" si="3"/>
        <v>Fa</v>
      </c>
      <c r="U31" s="185" t="str">
        <f t="shared" si="15"/>
        <v>,</v>
      </c>
      <c r="V31" s="177" t="str">
        <f t="shared" si="4"/>
        <v/>
      </c>
      <c r="W31" s="185" t="str">
        <f t="shared" si="16"/>
        <v>,</v>
      </c>
      <c r="X31" s="185">
        <f t="shared" si="17"/>
        <v>250</v>
      </c>
      <c r="Y31" s="218" t="str">
        <f t="shared" si="18"/>
        <v>)</v>
      </c>
      <c r="Z31" s="175" t="str">
        <f t="shared" si="19"/>
        <v>(</v>
      </c>
      <c r="AA31" s="183" t="str">
        <f t="shared" si="5"/>
        <v>Mi</v>
      </c>
      <c r="AB31" s="184" t="str">
        <f t="shared" si="20"/>
        <v>,</v>
      </c>
      <c r="AC31" s="225">
        <f t="shared" si="6"/>
        <v>0</v>
      </c>
      <c r="AD31" s="176" t="str">
        <f t="shared" si="21"/>
        <v>,</v>
      </c>
      <c r="AE31" s="168">
        <f t="shared" si="22"/>
        <v>350</v>
      </c>
      <c r="AF31" s="168" t="str">
        <f t="shared" si="23"/>
        <v>)</v>
      </c>
      <c r="AG31" s="179" t="str">
        <f t="shared" si="24"/>
        <v/>
      </c>
      <c r="AH31" s="181" t="str">
        <f t="shared" si="7"/>
        <v/>
      </c>
      <c r="AI31" s="180" t="str">
        <f t="shared" si="25"/>
        <v/>
      </c>
      <c r="AJ31" s="177" t="str">
        <f t="shared" si="8"/>
        <v/>
      </c>
      <c r="AK31" s="180" t="str">
        <f t="shared" si="26"/>
        <v/>
      </c>
      <c r="AL31" s="185" t="str">
        <f t="shared" si="27"/>
        <v/>
      </c>
      <c r="AM31" s="185" t="str">
        <f t="shared" si="28"/>
        <v/>
      </c>
    </row>
    <row r="32" spans="1:39" ht="24.5" thickTop="1" thickBot="1">
      <c r="A32" t="s">
        <v>1079</v>
      </c>
      <c r="B32" s="13" t="s">
        <v>2329</v>
      </c>
      <c r="C32" s="242" t="s">
        <v>1112</v>
      </c>
      <c r="D32" s="237" t="s">
        <v>1121</v>
      </c>
      <c r="E32" s="243" t="s">
        <v>1111</v>
      </c>
      <c r="F32" s="239"/>
      <c r="G32" s="242"/>
      <c r="H32" s="237"/>
      <c r="I32" s="244"/>
      <c r="J32" s="241"/>
      <c r="K32" s="164" t="str">
        <f t="shared" si="0"/>
        <v xml:space="preserve">            { line: "A TI, SEÑOR, LEVANTO MI ALMA..., (La,m,15)(Mi,,250)", sC: "mt"},</v>
      </c>
      <c r="L32" s="218" t="str">
        <f t="shared" si="9"/>
        <v>(</v>
      </c>
      <c r="M32" s="183" t="str">
        <f t="shared" si="1"/>
        <v>La</v>
      </c>
      <c r="N32" s="216" t="str">
        <f t="shared" si="10"/>
        <v>,</v>
      </c>
      <c r="O32" s="225" t="str">
        <f t="shared" si="2"/>
        <v>m</v>
      </c>
      <c r="P32" s="217" t="str">
        <f t="shared" si="11"/>
        <v>,</v>
      </c>
      <c r="Q32" s="168">
        <f t="shared" si="12"/>
        <v>15</v>
      </c>
      <c r="R32" s="218" t="str">
        <f t="shared" si="13"/>
        <v>)</v>
      </c>
      <c r="S32" s="219" t="str">
        <f t="shared" si="14"/>
        <v>(</v>
      </c>
      <c r="T32" s="181" t="str">
        <f t="shared" si="3"/>
        <v>Mi</v>
      </c>
      <c r="U32" s="185" t="str">
        <f t="shared" si="15"/>
        <v>,</v>
      </c>
      <c r="V32" s="177" t="str">
        <f t="shared" si="4"/>
        <v/>
      </c>
      <c r="W32" s="185" t="str">
        <f t="shared" si="16"/>
        <v>,</v>
      </c>
      <c r="X32" s="185">
        <f t="shared" si="17"/>
        <v>250</v>
      </c>
      <c r="Y32" s="218" t="str">
        <f t="shared" si="18"/>
        <v>)</v>
      </c>
      <c r="Z32" s="175" t="str">
        <f t="shared" si="19"/>
        <v/>
      </c>
      <c r="AA32" s="183" t="str">
        <f t="shared" si="5"/>
        <v/>
      </c>
      <c r="AB32" s="184" t="str">
        <f t="shared" si="20"/>
        <v/>
      </c>
      <c r="AC32" s="225" t="str">
        <f t="shared" si="6"/>
        <v/>
      </c>
      <c r="AD32" s="176" t="str">
        <f t="shared" si="21"/>
        <v/>
      </c>
      <c r="AE32" s="168" t="str">
        <f t="shared" si="22"/>
        <v/>
      </c>
      <c r="AF32" s="168" t="str">
        <f t="shared" si="23"/>
        <v/>
      </c>
      <c r="AG32" s="179" t="str">
        <f t="shared" si="24"/>
        <v/>
      </c>
      <c r="AH32" s="181" t="str">
        <f t="shared" si="7"/>
        <v/>
      </c>
      <c r="AI32" s="180" t="str">
        <f t="shared" si="25"/>
        <v/>
      </c>
      <c r="AJ32" s="177" t="str">
        <f t="shared" si="8"/>
        <v/>
      </c>
      <c r="AK32" s="180" t="str">
        <f t="shared" si="26"/>
        <v/>
      </c>
      <c r="AL32" s="185" t="str">
        <f t="shared" si="27"/>
        <v/>
      </c>
      <c r="AM32" s="185" t="str">
        <f t="shared" si="28"/>
        <v/>
      </c>
    </row>
    <row r="33" spans="1:39" ht="24.5" thickTop="1" thickBot="1">
      <c r="B33" s="13" t="s">
        <v>2324</v>
      </c>
      <c r="C33" s="242" t="s">
        <v>1114</v>
      </c>
      <c r="D33" s="237" t="s">
        <v>1121</v>
      </c>
      <c r="E33" s="243" t="s">
        <v>1113</v>
      </c>
      <c r="F33" s="239"/>
      <c r="G33" s="242" t="s">
        <v>1111</v>
      </c>
      <c r="H33" s="237"/>
      <c r="I33" s="244"/>
      <c r="J33" s="241"/>
      <c r="K33" s="164" t="str">
        <f t="shared" si="0"/>
        <v xml:space="preserve">            { line: "A TI, OH DIOS MÍO., (Re,m,15)(Fa,,250)(Mi,0,350)", sC: ""},</v>
      </c>
      <c r="L33" s="218" t="str">
        <f t="shared" si="9"/>
        <v>(</v>
      </c>
      <c r="M33" s="183" t="str">
        <f t="shared" si="1"/>
        <v>Re</v>
      </c>
      <c r="N33" s="216" t="str">
        <f t="shared" si="10"/>
        <v>,</v>
      </c>
      <c r="O33" s="225" t="str">
        <f t="shared" si="2"/>
        <v>m</v>
      </c>
      <c r="P33" s="217" t="str">
        <f t="shared" si="11"/>
        <v>,</v>
      </c>
      <c r="Q33" s="168">
        <f t="shared" si="12"/>
        <v>15</v>
      </c>
      <c r="R33" s="218" t="str">
        <f t="shared" si="13"/>
        <v>)</v>
      </c>
      <c r="S33" s="219" t="str">
        <f t="shared" si="14"/>
        <v>(</v>
      </c>
      <c r="T33" s="181" t="str">
        <f t="shared" si="3"/>
        <v>Fa</v>
      </c>
      <c r="U33" s="185" t="str">
        <f t="shared" si="15"/>
        <v>,</v>
      </c>
      <c r="V33" s="177" t="str">
        <f t="shared" si="4"/>
        <v/>
      </c>
      <c r="W33" s="185" t="str">
        <f t="shared" si="16"/>
        <v>,</v>
      </c>
      <c r="X33" s="185">
        <f t="shared" si="17"/>
        <v>250</v>
      </c>
      <c r="Y33" s="218" t="str">
        <f t="shared" si="18"/>
        <v>)</v>
      </c>
      <c r="Z33" s="175" t="str">
        <f t="shared" si="19"/>
        <v>(</v>
      </c>
      <c r="AA33" s="183" t="str">
        <f t="shared" si="5"/>
        <v>Mi</v>
      </c>
      <c r="AB33" s="184" t="str">
        <f t="shared" si="20"/>
        <v>,</v>
      </c>
      <c r="AC33" s="225">
        <f t="shared" si="6"/>
        <v>0</v>
      </c>
      <c r="AD33" s="176" t="str">
        <f t="shared" si="21"/>
        <v>,</v>
      </c>
      <c r="AE33" s="168">
        <f t="shared" si="22"/>
        <v>350</v>
      </c>
      <c r="AF33" s="168" t="str">
        <f t="shared" si="23"/>
        <v>)</v>
      </c>
      <c r="AG33" s="179" t="str">
        <f t="shared" si="24"/>
        <v/>
      </c>
      <c r="AH33" s="181" t="str">
        <f t="shared" si="7"/>
        <v/>
      </c>
      <c r="AI33" s="180" t="str">
        <f t="shared" si="25"/>
        <v/>
      </c>
      <c r="AJ33" s="177" t="str">
        <f t="shared" si="8"/>
        <v/>
      </c>
      <c r="AK33" s="180" t="str">
        <f t="shared" si="26"/>
        <v/>
      </c>
      <c r="AL33" s="185" t="str">
        <f t="shared" si="27"/>
        <v/>
      </c>
      <c r="AM33" s="185" t="str">
        <f t="shared" si="28"/>
        <v/>
      </c>
    </row>
    <row r="34" spans="1:39" ht="24.5" thickTop="1" thickBot="1">
      <c r="B34" s="13" t="s">
        <v>2330</v>
      </c>
      <c r="C34" s="242" t="s">
        <v>1112</v>
      </c>
      <c r="D34" s="237" t="s">
        <v>1121</v>
      </c>
      <c r="E34" s="243" t="s">
        <v>1111</v>
      </c>
      <c r="F34" s="239"/>
      <c r="G34" s="242"/>
      <c r="H34" s="237"/>
      <c r="I34" s="244"/>
      <c r="J34" s="241"/>
      <c r="K34" s="164" t="str">
        <f t="shared" si="0"/>
        <v xml:space="preserve">            { line: "Acuérdate, Señor, de tu ternura,, (La,m,15)(Mi,,250)", sC: ""},</v>
      </c>
      <c r="L34" s="218" t="str">
        <f t="shared" si="9"/>
        <v>(</v>
      </c>
      <c r="M34" s="183" t="str">
        <f t="shared" si="1"/>
        <v>La</v>
      </c>
      <c r="N34" s="216" t="str">
        <f t="shared" si="10"/>
        <v>,</v>
      </c>
      <c r="O34" s="225" t="str">
        <f t="shared" si="2"/>
        <v>m</v>
      </c>
      <c r="P34" s="217" t="str">
        <f t="shared" si="11"/>
        <v>,</v>
      </c>
      <c r="Q34" s="168">
        <f t="shared" si="12"/>
        <v>15</v>
      </c>
      <c r="R34" s="218" t="str">
        <f t="shared" si="13"/>
        <v>)</v>
      </c>
      <c r="S34" s="219" t="str">
        <f t="shared" si="14"/>
        <v>(</v>
      </c>
      <c r="T34" s="181" t="str">
        <f t="shared" si="3"/>
        <v>Mi</v>
      </c>
      <c r="U34" s="185" t="str">
        <f t="shared" si="15"/>
        <v>,</v>
      </c>
      <c r="V34" s="177" t="str">
        <f t="shared" si="4"/>
        <v/>
      </c>
      <c r="W34" s="185" t="str">
        <f t="shared" si="16"/>
        <v>,</v>
      </c>
      <c r="X34" s="185">
        <f t="shared" si="17"/>
        <v>250</v>
      </c>
      <c r="Y34" s="218" t="str">
        <f t="shared" si="18"/>
        <v>)</v>
      </c>
      <c r="Z34" s="175" t="str">
        <f t="shared" si="19"/>
        <v/>
      </c>
      <c r="AA34" s="183" t="str">
        <f t="shared" si="5"/>
        <v/>
      </c>
      <c r="AB34" s="184" t="str">
        <f t="shared" si="20"/>
        <v/>
      </c>
      <c r="AC34" s="225" t="str">
        <f t="shared" si="6"/>
        <v/>
      </c>
      <c r="AD34" s="176" t="str">
        <f t="shared" si="21"/>
        <v/>
      </c>
      <c r="AE34" s="168" t="str">
        <f t="shared" si="22"/>
        <v/>
      </c>
      <c r="AF34" s="168" t="str">
        <f t="shared" si="23"/>
        <v/>
      </c>
      <c r="AG34" s="179" t="str">
        <f t="shared" si="24"/>
        <v/>
      </c>
      <c r="AH34" s="181" t="str">
        <f t="shared" si="7"/>
        <v/>
      </c>
      <c r="AI34" s="180" t="str">
        <f t="shared" si="25"/>
        <v/>
      </c>
      <c r="AJ34" s="177" t="str">
        <f t="shared" si="8"/>
        <v/>
      </c>
      <c r="AK34" s="180" t="str">
        <f t="shared" si="26"/>
        <v/>
      </c>
      <c r="AL34" s="185" t="str">
        <f t="shared" si="27"/>
        <v/>
      </c>
      <c r="AM34" s="185" t="str">
        <f t="shared" si="28"/>
        <v/>
      </c>
    </row>
    <row r="35" spans="1:39" ht="24.5" thickTop="1" thickBot="1">
      <c r="B35" s="13" t="s">
        <v>2331</v>
      </c>
      <c r="C35" s="242" t="s">
        <v>1114</v>
      </c>
      <c r="D35" s="237" t="s">
        <v>1121</v>
      </c>
      <c r="E35" s="243" t="s">
        <v>1113</v>
      </c>
      <c r="F35" s="239"/>
      <c r="G35" s="242" t="s">
        <v>1111</v>
      </c>
      <c r="H35" s="237"/>
      <c r="I35" s="244"/>
      <c r="J35" s="241"/>
      <c r="K35" s="164" t="str">
        <f t="shared" si="0"/>
        <v xml:space="preserve">            { line: "de tu inmensa compasión, que son de siempre., (Re,m,15)(Fa,,250)(Mi,0,350)", sC: ""},</v>
      </c>
      <c r="L35" s="218" t="str">
        <f t="shared" si="9"/>
        <v>(</v>
      </c>
      <c r="M35" s="183" t="str">
        <f t="shared" si="1"/>
        <v>Re</v>
      </c>
      <c r="N35" s="216" t="str">
        <f t="shared" si="10"/>
        <v>,</v>
      </c>
      <c r="O35" s="225" t="str">
        <f t="shared" si="2"/>
        <v>m</v>
      </c>
      <c r="P35" s="217" t="str">
        <f t="shared" si="11"/>
        <v>,</v>
      </c>
      <c r="Q35" s="168">
        <f t="shared" si="12"/>
        <v>15</v>
      </c>
      <c r="R35" s="218" t="str">
        <f t="shared" si="13"/>
        <v>)</v>
      </c>
      <c r="S35" s="219" t="str">
        <f t="shared" si="14"/>
        <v>(</v>
      </c>
      <c r="T35" s="181" t="str">
        <f t="shared" si="3"/>
        <v>Fa</v>
      </c>
      <c r="U35" s="185" t="str">
        <f t="shared" si="15"/>
        <v>,</v>
      </c>
      <c r="V35" s="177" t="str">
        <f t="shared" si="4"/>
        <v/>
      </c>
      <c r="W35" s="185" t="str">
        <f t="shared" si="16"/>
        <v>,</v>
      </c>
      <c r="X35" s="185">
        <f t="shared" si="17"/>
        <v>250</v>
      </c>
      <c r="Y35" s="218" t="str">
        <f t="shared" si="18"/>
        <v>)</v>
      </c>
      <c r="Z35" s="175" t="str">
        <f t="shared" si="19"/>
        <v>(</v>
      </c>
      <c r="AA35" s="183" t="str">
        <f t="shared" si="5"/>
        <v>Mi</v>
      </c>
      <c r="AB35" s="184" t="str">
        <f t="shared" si="20"/>
        <v>,</v>
      </c>
      <c r="AC35" s="225">
        <f t="shared" si="6"/>
        <v>0</v>
      </c>
      <c r="AD35" s="176" t="str">
        <f t="shared" si="21"/>
        <v>,</v>
      </c>
      <c r="AE35" s="168">
        <f t="shared" si="22"/>
        <v>350</v>
      </c>
      <c r="AF35" s="168" t="str">
        <f t="shared" si="23"/>
        <v>)</v>
      </c>
      <c r="AG35" s="179" t="str">
        <f t="shared" si="24"/>
        <v/>
      </c>
      <c r="AH35" s="181" t="str">
        <f t="shared" si="7"/>
        <v/>
      </c>
      <c r="AI35" s="180" t="str">
        <f t="shared" si="25"/>
        <v/>
      </c>
      <c r="AJ35" s="177" t="str">
        <f t="shared" si="8"/>
        <v/>
      </c>
      <c r="AK35" s="180" t="str">
        <f t="shared" si="26"/>
        <v/>
      </c>
      <c r="AL35" s="185" t="str">
        <f t="shared" si="27"/>
        <v/>
      </c>
      <c r="AM35" s="185" t="str">
        <f t="shared" si="28"/>
        <v/>
      </c>
    </row>
    <row r="36" spans="1:39" ht="24.5" thickTop="1" thickBot="1">
      <c r="B36" s="13" t="s">
        <v>2332</v>
      </c>
      <c r="C36" s="242" t="s">
        <v>1112</v>
      </c>
      <c r="D36" s="237" t="s">
        <v>1121</v>
      </c>
      <c r="E36" s="243" t="s">
        <v>1111</v>
      </c>
      <c r="F36" s="239"/>
      <c r="G36" s="242"/>
      <c r="H36" s="237"/>
      <c r="I36" s="244"/>
      <c r="J36" s="241"/>
      <c r="K36" s="164" t="str">
        <f t="shared" si="0"/>
        <v xml:space="preserve">            { line: "De mis pecados, Señor, no te acuerdes,, (La,m,15)(Mi,,250)", sC: ""},</v>
      </c>
      <c r="L36" s="218" t="str">
        <f t="shared" si="9"/>
        <v>(</v>
      </c>
      <c r="M36" s="183" t="str">
        <f t="shared" si="1"/>
        <v>La</v>
      </c>
      <c r="N36" s="216" t="str">
        <f t="shared" si="10"/>
        <v>,</v>
      </c>
      <c r="O36" s="225" t="str">
        <f t="shared" si="2"/>
        <v>m</v>
      </c>
      <c r="P36" s="217" t="str">
        <f t="shared" si="11"/>
        <v>,</v>
      </c>
      <c r="Q36" s="168">
        <f t="shared" si="12"/>
        <v>15</v>
      </c>
      <c r="R36" s="218" t="str">
        <f t="shared" si="13"/>
        <v>)</v>
      </c>
      <c r="S36" s="219" t="str">
        <f t="shared" si="14"/>
        <v>(</v>
      </c>
      <c r="T36" s="181" t="str">
        <f t="shared" si="3"/>
        <v>Mi</v>
      </c>
      <c r="U36" s="185" t="str">
        <f t="shared" si="15"/>
        <v>,</v>
      </c>
      <c r="V36" s="177" t="str">
        <f t="shared" si="4"/>
        <v/>
      </c>
      <c r="W36" s="185" t="str">
        <f t="shared" si="16"/>
        <v>,</v>
      </c>
      <c r="X36" s="185">
        <f t="shared" si="17"/>
        <v>250</v>
      </c>
      <c r="Y36" s="218" t="str">
        <f t="shared" si="18"/>
        <v>)</v>
      </c>
      <c r="Z36" s="175" t="str">
        <f t="shared" si="19"/>
        <v/>
      </c>
      <c r="AA36" s="183" t="str">
        <f t="shared" si="5"/>
        <v/>
      </c>
      <c r="AB36" s="184" t="str">
        <f t="shared" si="20"/>
        <v/>
      </c>
      <c r="AC36" s="225" t="str">
        <f t="shared" si="6"/>
        <v/>
      </c>
      <c r="AD36" s="176" t="str">
        <f t="shared" si="21"/>
        <v/>
      </c>
      <c r="AE36" s="168" t="str">
        <f t="shared" si="22"/>
        <v/>
      </c>
      <c r="AF36" s="168" t="str">
        <f t="shared" si="23"/>
        <v/>
      </c>
      <c r="AG36" s="179" t="str">
        <f t="shared" si="24"/>
        <v/>
      </c>
      <c r="AH36" s="181" t="str">
        <f t="shared" si="7"/>
        <v/>
      </c>
      <c r="AI36" s="180" t="str">
        <f t="shared" si="25"/>
        <v/>
      </c>
      <c r="AJ36" s="177" t="str">
        <f t="shared" si="8"/>
        <v/>
      </c>
      <c r="AK36" s="180" t="str">
        <f t="shared" si="26"/>
        <v/>
      </c>
      <c r="AL36" s="185" t="str">
        <f t="shared" si="27"/>
        <v/>
      </c>
      <c r="AM36" s="185" t="str">
        <f t="shared" si="28"/>
        <v/>
      </c>
    </row>
    <row r="37" spans="1:39" ht="24.5" thickTop="1" thickBot="1">
      <c r="B37" s="13" t="s">
        <v>2333</v>
      </c>
      <c r="C37" s="242" t="s">
        <v>1114</v>
      </c>
      <c r="D37" s="237" t="s">
        <v>1121</v>
      </c>
      <c r="E37" s="243" t="s">
        <v>1113</v>
      </c>
      <c r="F37" s="239"/>
      <c r="G37" s="242" t="s">
        <v>1111</v>
      </c>
      <c r="H37" s="237"/>
      <c r="I37" s="244"/>
      <c r="J37" s="241"/>
      <c r="K37" s="164" t="str">
        <f t="shared" si="0"/>
        <v xml:space="preserve">            { line: "acuérdate, Señor, que eres misericordia., (Re,m,15)(Fa,,250)(Mi,0,350)", sC: ""},</v>
      </c>
      <c r="L37" s="218" t="str">
        <f t="shared" si="9"/>
        <v>(</v>
      </c>
      <c r="M37" s="183" t="str">
        <f t="shared" si="1"/>
        <v>Re</v>
      </c>
      <c r="N37" s="216" t="str">
        <f t="shared" si="10"/>
        <v>,</v>
      </c>
      <c r="O37" s="225" t="str">
        <f t="shared" si="2"/>
        <v>m</v>
      </c>
      <c r="P37" s="217" t="str">
        <f t="shared" si="11"/>
        <v>,</v>
      </c>
      <c r="Q37" s="168">
        <f t="shared" si="12"/>
        <v>15</v>
      </c>
      <c r="R37" s="218" t="str">
        <f t="shared" si="13"/>
        <v>)</v>
      </c>
      <c r="S37" s="219" t="str">
        <f t="shared" si="14"/>
        <v>(</v>
      </c>
      <c r="T37" s="181" t="str">
        <f t="shared" si="3"/>
        <v>Fa</v>
      </c>
      <c r="U37" s="185" t="str">
        <f t="shared" si="15"/>
        <v>,</v>
      </c>
      <c r="V37" s="177" t="str">
        <f t="shared" si="4"/>
        <v/>
      </c>
      <c r="W37" s="185" t="str">
        <f t="shared" si="16"/>
        <v>,</v>
      </c>
      <c r="X37" s="185">
        <f t="shared" si="17"/>
        <v>250</v>
      </c>
      <c r="Y37" s="218" t="str">
        <f t="shared" si="18"/>
        <v>)</v>
      </c>
      <c r="Z37" s="175" t="str">
        <f t="shared" si="19"/>
        <v>(</v>
      </c>
      <c r="AA37" s="183" t="str">
        <f t="shared" si="5"/>
        <v>Mi</v>
      </c>
      <c r="AB37" s="184" t="str">
        <f t="shared" si="20"/>
        <v>,</v>
      </c>
      <c r="AC37" s="225">
        <f t="shared" si="6"/>
        <v>0</v>
      </c>
      <c r="AD37" s="176" t="str">
        <f t="shared" si="21"/>
        <v>,</v>
      </c>
      <c r="AE37" s="168">
        <f t="shared" si="22"/>
        <v>350</v>
      </c>
      <c r="AF37" s="168" t="str">
        <f t="shared" si="23"/>
        <v>)</v>
      </c>
      <c r="AG37" s="179" t="str">
        <f t="shared" si="24"/>
        <v/>
      </c>
      <c r="AH37" s="181" t="str">
        <f t="shared" si="7"/>
        <v/>
      </c>
      <c r="AI37" s="180" t="str">
        <f t="shared" si="25"/>
        <v/>
      </c>
      <c r="AJ37" s="177" t="str">
        <f t="shared" si="8"/>
        <v/>
      </c>
      <c r="AK37" s="180" t="str">
        <f t="shared" si="26"/>
        <v/>
      </c>
      <c r="AL37" s="185" t="str">
        <f t="shared" si="27"/>
        <v/>
      </c>
      <c r="AM37" s="185" t="str">
        <f t="shared" si="28"/>
        <v/>
      </c>
    </row>
    <row r="38" spans="1:39" ht="24.5" thickTop="1" thickBot="1">
      <c r="A38" t="s">
        <v>2287</v>
      </c>
      <c r="B38" s="13" t="s">
        <v>2334</v>
      </c>
      <c r="C38" s="242" t="s">
        <v>1113</v>
      </c>
      <c r="D38" s="237"/>
      <c r="E38" s="243" t="s">
        <v>1111</v>
      </c>
      <c r="F38" s="239"/>
      <c r="G38" s="242"/>
      <c r="H38" s="237"/>
      <c r="I38" s="244"/>
      <c r="J38" s="241"/>
      <c r="K38" s="164" t="str">
        <f t="shared" si="0"/>
        <v xml:space="preserve">            { line: "Rocíame, Señor, de tu misericordia., (Fa,,15)(Mi,,250)", sC: "as mt"},</v>
      </c>
      <c r="L38" s="218" t="str">
        <f t="shared" si="9"/>
        <v>(</v>
      </c>
      <c r="M38" s="183" t="str">
        <f t="shared" si="1"/>
        <v>Fa</v>
      </c>
      <c r="N38" s="216" t="str">
        <f t="shared" si="10"/>
        <v>,</v>
      </c>
      <c r="O38" s="225" t="str">
        <f t="shared" si="2"/>
        <v/>
      </c>
      <c r="P38" s="217" t="str">
        <f t="shared" si="11"/>
        <v>,</v>
      </c>
      <c r="Q38" s="168">
        <f t="shared" si="12"/>
        <v>15</v>
      </c>
      <c r="R38" s="218" t="str">
        <f t="shared" si="13"/>
        <v>)</v>
      </c>
      <c r="S38" s="219" t="str">
        <f t="shared" si="14"/>
        <v>(</v>
      </c>
      <c r="T38" s="181" t="str">
        <f t="shared" si="3"/>
        <v>Mi</v>
      </c>
      <c r="U38" s="185" t="str">
        <f t="shared" si="15"/>
        <v>,</v>
      </c>
      <c r="V38" s="177" t="str">
        <f t="shared" si="4"/>
        <v/>
      </c>
      <c r="W38" s="185" t="str">
        <f t="shared" si="16"/>
        <v>,</v>
      </c>
      <c r="X38" s="185">
        <f t="shared" si="17"/>
        <v>250</v>
      </c>
      <c r="Y38" s="218" t="str">
        <f t="shared" si="18"/>
        <v>)</v>
      </c>
      <c r="Z38" s="175" t="str">
        <f t="shared" si="19"/>
        <v/>
      </c>
      <c r="AA38" s="183" t="str">
        <f t="shared" si="5"/>
        <v/>
      </c>
      <c r="AB38" s="184" t="str">
        <f t="shared" si="20"/>
        <v/>
      </c>
      <c r="AC38" s="225" t="str">
        <f t="shared" si="6"/>
        <v/>
      </c>
      <c r="AD38" s="176" t="str">
        <f t="shared" si="21"/>
        <v/>
      </c>
      <c r="AE38" s="168" t="str">
        <f t="shared" si="22"/>
        <v/>
      </c>
      <c r="AF38" s="168" t="str">
        <f t="shared" si="23"/>
        <v/>
      </c>
      <c r="AG38" s="179" t="str">
        <f t="shared" si="24"/>
        <v/>
      </c>
      <c r="AH38" s="181" t="str">
        <f t="shared" si="7"/>
        <v/>
      </c>
      <c r="AI38" s="180" t="str">
        <f t="shared" si="25"/>
        <v/>
      </c>
      <c r="AJ38" s="177" t="str">
        <f t="shared" si="8"/>
        <v/>
      </c>
      <c r="AK38" s="180" t="str">
        <f t="shared" si="26"/>
        <v/>
      </c>
      <c r="AL38" s="185" t="str">
        <f t="shared" si="27"/>
        <v/>
      </c>
      <c r="AM38" s="185" t="str">
        <f t="shared" si="28"/>
        <v/>
      </c>
    </row>
    <row r="39" spans="1:39" ht="24.5" thickTop="1" thickBot="1">
      <c r="A39" t="s">
        <v>2283</v>
      </c>
      <c r="B39" s="13" t="s">
        <v>2335</v>
      </c>
      <c r="C39" s="242" t="s">
        <v>1113</v>
      </c>
      <c r="D39" s="237"/>
      <c r="E39" s="243" t="s">
        <v>1111</v>
      </c>
      <c r="F39" s="239"/>
      <c r="G39" s="242"/>
      <c r="H39" s="237"/>
      <c r="I39" s="244"/>
      <c r="J39" s="241"/>
      <c r="K39" s="164" t="str">
        <f t="shared" si="0"/>
        <v xml:space="preserve">            { line: "Sumérgeme, Señor, en tu misericordia., (Fa,,15)(Mi,,250)", sC: "as"},</v>
      </c>
      <c r="L39" s="218" t="str">
        <f t="shared" si="9"/>
        <v>(</v>
      </c>
      <c r="M39" s="183" t="str">
        <f t="shared" si="1"/>
        <v>Fa</v>
      </c>
      <c r="N39" s="216" t="str">
        <f t="shared" si="10"/>
        <v>,</v>
      </c>
      <c r="O39" s="225" t="str">
        <f t="shared" si="2"/>
        <v/>
      </c>
      <c r="P39" s="217" t="str">
        <f t="shared" si="11"/>
        <v>,</v>
      </c>
      <c r="Q39" s="168">
        <f t="shared" si="12"/>
        <v>15</v>
      </c>
      <c r="R39" s="218" t="str">
        <f t="shared" si="13"/>
        <v>)</v>
      </c>
      <c r="S39" s="219" t="str">
        <f t="shared" si="14"/>
        <v>(</v>
      </c>
      <c r="T39" s="181" t="str">
        <f t="shared" si="3"/>
        <v>Mi</v>
      </c>
      <c r="U39" s="185" t="str">
        <f t="shared" si="15"/>
        <v>,</v>
      </c>
      <c r="V39" s="177" t="str">
        <f t="shared" si="4"/>
        <v/>
      </c>
      <c r="W39" s="185" t="str">
        <f t="shared" si="16"/>
        <v>,</v>
      </c>
      <c r="X39" s="185">
        <f t="shared" si="17"/>
        <v>250</v>
      </c>
      <c r="Y39" s="218" t="str">
        <f t="shared" si="18"/>
        <v>)</v>
      </c>
      <c r="Z39" s="175" t="str">
        <f t="shared" si="19"/>
        <v/>
      </c>
      <c r="AA39" s="183" t="str">
        <f t="shared" si="5"/>
        <v/>
      </c>
      <c r="AB39" s="184" t="str">
        <f t="shared" si="20"/>
        <v/>
      </c>
      <c r="AC39" s="225" t="str">
        <f t="shared" si="6"/>
        <v/>
      </c>
      <c r="AD39" s="176" t="str">
        <f t="shared" si="21"/>
        <v/>
      </c>
      <c r="AE39" s="168" t="str">
        <f t="shared" si="22"/>
        <v/>
      </c>
      <c r="AF39" s="168" t="str">
        <f t="shared" si="23"/>
        <v/>
      </c>
      <c r="AG39" s="179" t="str">
        <f t="shared" si="24"/>
        <v/>
      </c>
      <c r="AH39" s="181" t="str">
        <f t="shared" si="7"/>
        <v/>
      </c>
      <c r="AI39" s="180" t="str">
        <f t="shared" si="25"/>
        <v/>
      </c>
      <c r="AJ39" s="177" t="str">
        <f t="shared" si="8"/>
        <v/>
      </c>
      <c r="AK39" s="180" t="str">
        <f t="shared" si="26"/>
        <v/>
      </c>
      <c r="AL39" s="185" t="str">
        <f t="shared" si="27"/>
        <v/>
      </c>
      <c r="AM39" s="185" t="str">
        <f t="shared" si="28"/>
        <v/>
      </c>
    </row>
    <row r="40" spans="1:39" ht="24.5" thickTop="1" thickBot="1">
      <c r="A40" t="s">
        <v>2283</v>
      </c>
      <c r="B40" s="13"/>
      <c r="C40" s="242" t="s">
        <v>1112</v>
      </c>
      <c r="D40" s="237" t="s">
        <v>1121</v>
      </c>
      <c r="E40" s="243" t="s">
        <v>1111</v>
      </c>
      <c r="F40" s="239"/>
      <c r="G40" s="242"/>
      <c r="H40" s="237"/>
      <c r="I40" s="244"/>
      <c r="J40" s="241"/>
      <c r="K40" s="164" t="str">
        <f t="shared" si="0"/>
        <v/>
      </c>
      <c r="L40" s="218" t="str">
        <f t="shared" si="9"/>
        <v>(</v>
      </c>
      <c r="M40" s="183" t="str">
        <f t="shared" si="1"/>
        <v>La</v>
      </c>
      <c r="N40" s="216" t="str">
        <f t="shared" si="10"/>
        <v>,</v>
      </c>
      <c r="O40" s="225" t="str">
        <f t="shared" si="2"/>
        <v>m</v>
      </c>
      <c r="P40" s="217" t="str">
        <f t="shared" si="11"/>
        <v>,</v>
      </c>
      <c r="Q40" s="168">
        <f t="shared" si="12"/>
        <v>15</v>
      </c>
      <c r="R40" s="218" t="str">
        <f t="shared" si="13"/>
        <v>)</v>
      </c>
      <c r="S40" s="219" t="str">
        <f t="shared" si="14"/>
        <v>(</v>
      </c>
      <c r="T40" s="181" t="str">
        <f t="shared" si="3"/>
        <v>Mi</v>
      </c>
      <c r="U40" s="185" t="str">
        <f t="shared" si="15"/>
        <v>,</v>
      </c>
      <c r="V40" s="177" t="str">
        <f t="shared" si="4"/>
        <v/>
      </c>
      <c r="W40" s="185" t="str">
        <f t="shared" si="16"/>
        <v>,</v>
      </c>
      <c r="X40" s="185">
        <f t="shared" si="17"/>
        <v>250</v>
      </c>
      <c r="Y40" s="218" t="str">
        <f t="shared" si="18"/>
        <v>)</v>
      </c>
      <c r="Z40" s="175" t="str">
        <f t="shared" si="19"/>
        <v/>
      </c>
      <c r="AA40" s="183" t="str">
        <f t="shared" si="5"/>
        <v/>
      </c>
      <c r="AB40" s="184" t="str">
        <f t="shared" si="20"/>
        <v/>
      </c>
      <c r="AC40" s="225" t="str">
        <f t="shared" si="6"/>
        <v/>
      </c>
      <c r="AD40" s="176" t="str">
        <f t="shared" si="21"/>
        <v/>
      </c>
      <c r="AE40" s="168" t="str">
        <f t="shared" si="22"/>
        <v/>
      </c>
      <c r="AF40" s="168" t="str">
        <f t="shared" si="23"/>
        <v/>
      </c>
      <c r="AG40" s="179" t="str">
        <f t="shared" si="24"/>
        <v/>
      </c>
      <c r="AH40" s="181" t="str">
        <f t="shared" si="7"/>
        <v/>
      </c>
      <c r="AI40" s="180" t="str">
        <f t="shared" si="25"/>
        <v/>
      </c>
      <c r="AJ40" s="177" t="str">
        <f t="shared" si="8"/>
        <v/>
      </c>
      <c r="AK40" s="180" t="str">
        <f t="shared" si="26"/>
        <v/>
      </c>
      <c r="AL40" s="185" t="str">
        <f t="shared" si="27"/>
        <v/>
      </c>
      <c r="AM40" s="185" t="str">
        <f t="shared" si="28"/>
        <v/>
      </c>
    </row>
    <row r="41" spans="1:39" ht="24.5" thickTop="1" thickBot="1">
      <c r="A41" t="s">
        <v>2283</v>
      </c>
      <c r="B41" s="13"/>
      <c r="C41" s="242" t="s">
        <v>1114</v>
      </c>
      <c r="D41" s="237" t="s">
        <v>1121</v>
      </c>
      <c r="E41" s="243" t="s">
        <v>1113</v>
      </c>
      <c r="F41" s="239"/>
      <c r="G41" s="242" t="s">
        <v>1111</v>
      </c>
      <c r="H41" s="237"/>
      <c r="I41" s="244"/>
      <c r="J41" s="241"/>
      <c r="K41" s="164" t="str">
        <f t="shared" si="0"/>
        <v/>
      </c>
      <c r="L41" s="218" t="str">
        <f t="shared" si="9"/>
        <v>(</v>
      </c>
      <c r="M41" s="183" t="str">
        <f t="shared" si="1"/>
        <v>Re</v>
      </c>
      <c r="N41" s="216" t="str">
        <f t="shared" si="10"/>
        <v>,</v>
      </c>
      <c r="O41" s="225" t="str">
        <f t="shared" si="2"/>
        <v>m</v>
      </c>
      <c r="P41" s="217" t="str">
        <f t="shared" si="11"/>
        <v>,</v>
      </c>
      <c r="Q41" s="168">
        <f t="shared" si="12"/>
        <v>15</v>
      </c>
      <c r="R41" s="218" t="str">
        <f t="shared" si="13"/>
        <v>)</v>
      </c>
      <c r="S41" s="219" t="str">
        <f t="shared" si="14"/>
        <v>(</v>
      </c>
      <c r="T41" s="181" t="str">
        <f t="shared" si="3"/>
        <v>Fa</v>
      </c>
      <c r="U41" s="185" t="str">
        <f t="shared" si="15"/>
        <v>,</v>
      </c>
      <c r="V41" s="177" t="str">
        <f t="shared" si="4"/>
        <v/>
      </c>
      <c r="W41" s="185" t="str">
        <f t="shared" si="16"/>
        <v>,</v>
      </c>
      <c r="X41" s="185">
        <f t="shared" si="17"/>
        <v>250</v>
      </c>
      <c r="Y41" s="218" t="str">
        <f t="shared" si="18"/>
        <v>)</v>
      </c>
      <c r="Z41" s="175" t="str">
        <f t="shared" si="19"/>
        <v>(</v>
      </c>
      <c r="AA41" s="183" t="str">
        <f t="shared" si="5"/>
        <v>Mi</v>
      </c>
      <c r="AB41" s="184" t="str">
        <f t="shared" si="20"/>
        <v>,</v>
      </c>
      <c r="AC41" s="225">
        <f t="shared" si="6"/>
        <v>0</v>
      </c>
      <c r="AD41" s="176" t="str">
        <f t="shared" si="21"/>
        <v>,</v>
      </c>
      <c r="AE41" s="168">
        <f t="shared" si="22"/>
        <v>350</v>
      </c>
      <c r="AF41" s="168" t="str">
        <f t="shared" si="23"/>
        <v>)</v>
      </c>
      <c r="AG41" s="179" t="str">
        <f t="shared" si="24"/>
        <v/>
      </c>
      <c r="AH41" s="181" t="str">
        <f t="shared" si="7"/>
        <v/>
      </c>
      <c r="AI41" s="180" t="str">
        <f t="shared" si="25"/>
        <v/>
      </c>
      <c r="AJ41" s="177" t="str">
        <f t="shared" si="8"/>
        <v/>
      </c>
      <c r="AK41" s="180" t="str">
        <f t="shared" si="26"/>
        <v/>
      </c>
      <c r="AL41" s="185" t="str">
        <f t="shared" si="27"/>
        <v/>
      </c>
      <c r="AM41" s="185" t="str">
        <f t="shared" si="28"/>
        <v/>
      </c>
    </row>
    <row r="42" spans="1:39" ht="36.5" thickTop="1" thickBot="1">
      <c r="B42" s="13"/>
      <c r="C42" s="245"/>
      <c r="D42" s="245"/>
      <c r="E42" s="245"/>
      <c r="F42" s="245"/>
      <c r="G42" s="245"/>
      <c r="H42" s="245"/>
      <c r="I42" s="245"/>
      <c r="J42" s="245"/>
      <c r="K42" s="212" t="s">
        <v>2300</v>
      </c>
      <c r="L42" s="218" t="str">
        <f t="shared" si="9"/>
        <v/>
      </c>
      <c r="M42" s="183" t="str">
        <f t="shared" si="1"/>
        <v/>
      </c>
      <c r="N42" s="216" t="str">
        <f t="shared" si="10"/>
        <v/>
      </c>
      <c r="O42" s="225" t="str">
        <f t="shared" si="2"/>
        <v/>
      </c>
      <c r="P42" s="217" t="str">
        <f t="shared" si="11"/>
        <v/>
      </c>
      <c r="Q42" s="168" t="str">
        <f t="shared" si="12"/>
        <v/>
      </c>
      <c r="R42" s="218" t="str">
        <f t="shared" si="13"/>
        <v/>
      </c>
      <c r="S42" s="219" t="str">
        <f t="shared" si="14"/>
        <v/>
      </c>
      <c r="T42" s="181" t="str">
        <f t="shared" si="3"/>
        <v/>
      </c>
      <c r="U42" s="185" t="str">
        <f t="shared" si="15"/>
        <v/>
      </c>
      <c r="V42" s="177" t="str">
        <f t="shared" si="4"/>
        <v/>
      </c>
      <c r="W42" s="185" t="str">
        <f t="shared" si="16"/>
        <v/>
      </c>
      <c r="X42" s="185" t="str">
        <f t="shared" si="17"/>
        <v/>
      </c>
      <c r="Y42" s="218" t="str">
        <f t="shared" si="18"/>
        <v/>
      </c>
      <c r="Z42" s="175" t="str">
        <f t="shared" si="19"/>
        <v/>
      </c>
      <c r="AA42" s="183" t="str">
        <f t="shared" si="5"/>
        <v/>
      </c>
      <c r="AB42" s="184" t="str">
        <f t="shared" si="20"/>
        <v/>
      </c>
      <c r="AC42" s="225" t="str">
        <f t="shared" si="6"/>
        <v/>
      </c>
      <c r="AD42" s="176" t="str">
        <f t="shared" si="21"/>
        <v/>
      </c>
      <c r="AE42" s="168" t="str">
        <f t="shared" si="22"/>
        <v/>
      </c>
      <c r="AF42" s="168" t="str">
        <f t="shared" si="23"/>
        <v/>
      </c>
      <c r="AG42" s="179" t="str">
        <f t="shared" si="24"/>
        <v/>
      </c>
      <c r="AH42" s="181" t="str">
        <f t="shared" si="7"/>
        <v/>
      </c>
      <c r="AI42" s="180" t="str">
        <f t="shared" si="25"/>
        <v/>
      </c>
      <c r="AJ42" s="177" t="str">
        <f t="shared" si="8"/>
        <v/>
      </c>
      <c r="AK42" s="180" t="str">
        <f t="shared" si="26"/>
        <v/>
      </c>
      <c r="AL42" s="185" t="str">
        <f t="shared" si="27"/>
        <v/>
      </c>
      <c r="AM42" s="185" t="str">
        <f t="shared" si="28"/>
        <v/>
      </c>
    </row>
    <row r="43" spans="1:39" ht="24.5" thickTop="1" thickBot="1">
      <c r="B43" s="13"/>
      <c r="C43" s="242"/>
      <c r="D43" s="237"/>
      <c r="E43" s="243"/>
      <c r="F43" s="239"/>
      <c r="G43" s="242"/>
      <c r="H43" s="237"/>
      <c r="I43" s="244"/>
      <c r="J43" s="241"/>
      <c r="K43" s="164" t="str">
        <f t="shared" ref="K43:K50" si="29">IF(B43="","",_xlfn.CONCAT("            { line: ","""",B43,", ",M43:AM43,""", sC: ","""",A43,"""},"))</f>
        <v/>
      </c>
      <c r="L43" s="218" t="str">
        <f t="shared" si="9"/>
        <v/>
      </c>
      <c r="M43" s="183" t="str">
        <f t="shared" si="1"/>
        <v/>
      </c>
      <c r="N43" s="216" t="str">
        <f t="shared" si="10"/>
        <v/>
      </c>
      <c r="O43" s="225" t="str">
        <f t="shared" si="2"/>
        <v/>
      </c>
      <c r="P43" s="217" t="str">
        <f t="shared" si="11"/>
        <v/>
      </c>
      <c r="Q43" s="168" t="str">
        <f t="shared" si="12"/>
        <v/>
      </c>
      <c r="R43" s="218" t="str">
        <f t="shared" si="13"/>
        <v/>
      </c>
      <c r="S43" s="219" t="str">
        <f t="shared" si="14"/>
        <v/>
      </c>
      <c r="T43" s="181" t="str">
        <f t="shared" si="3"/>
        <v/>
      </c>
      <c r="U43" s="185" t="str">
        <f t="shared" si="15"/>
        <v/>
      </c>
      <c r="V43" s="177" t="str">
        <f t="shared" si="4"/>
        <v/>
      </c>
      <c r="W43" s="185" t="str">
        <f t="shared" si="16"/>
        <v/>
      </c>
      <c r="X43" s="185" t="str">
        <f t="shared" si="17"/>
        <v/>
      </c>
      <c r="Y43" s="218" t="str">
        <f t="shared" si="18"/>
        <v/>
      </c>
      <c r="Z43" s="175" t="str">
        <f t="shared" si="19"/>
        <v/>
      </c>
      <c r="AA43" s="183" t="str">
        <f t="shared" si="5"/>
        <v/>
      </c>
      <c r="AB43" s="184" t="str">
        <f t="shared" si="20"/>
        <v/>
      </c>
      <c r="AC43" s="225" t="str">
        <f t="shared" si="6"/>
        <v/>
      </c>
      <c r="AD43" s="176" t="str">
        <f t="shared" si="21"/>
        <v/>
      </c>
      <c r="AE43" s="168" t="str">
        <f t="shared" si="22"/>
        <v/>
      </c>
      <c r="AF43" s="168" t="str">
        <f t="shared" si="23"/>
        <v/>
      </c>
      <c r="AG43" s="179" t="str">
        <f t="shared" si="24"/>
        <v/>
      </c>
      <c r="AH43" s="181" t="str">
        <f t="shared" si="7"/>
        <v/>
      </c>
      <c r="AI43" s="180" t="str">
        <f t="shared" si="25"/>
        <v/>
      </c>
      <c r="AJ43" s="177" t="str">
        <f t="shared" si="8"/>
        <v/>
      </c>
      <c r="AK43" s="180" t="str">
        <f t="shared" si="26"/>
        <v/>
      </c>
      <c r="AL43" s="185" t="str">
        <f t="shared" si="27"/>
        <v/>
      </c>
      <c r="AM43" s="185" t="str">
        <f t="shared" si="28"/>
        <v/>
      </c>
    </row>
    <row r="44" spans="1:39" ht="24.5" thickTop="1" thickBot="1">
      <c r="B44" s="13"/>
      <c r="C44" s="242"/>
      <c r="D44" s="237"/>
      <c r="E44" s="243"/>
      <c r="F44" s="239"/>
      <c r="G44" s="242"/>
      <c r="H44" s="237"/>
      <c r="I44" s="244"/>
      <c r="J44" s="241"/>
      <c r="K44" s="164" t="str">
        <f t="shared" si="29"/>
        <v/>
      </c>
      <c r="L44" s="218" t="str">
        <f t="shared" si="9"/>
        <v/>
      </c>
      <c r="M44" s="183" t="str">
        <f t="shared" si="1"/>
        <v/>
      </c>
      <c r="N44" s="216" t="str">
        <f t="shared" si="10"/>
        <v/>
      </c>
      <c r="O44" s="225" t="str">
        <f t="shared" si="2"/>
        <v/>
      </c>
      <c r="P44" s="217" t="str">
        <f t="shared" si="11"/>
        <v/>
      </c>
      <c r="Q44" s="168" t="str">
        <f t="shared" si="12"/>
        <v/>
      </c>
      <c r="R44" s="218" t="str">
        <f t="shared" si="13"/>
        <v/>
      </c>
      <c r="S44" s="219" t="str">
        <f t="shared" si="14"/>
        <v/>
      </c>
      <c r="T44" s="181" t="str">
        <f t="shared" si="3"/>
        <v/>
      </c>
      <c r="U44" s="185" t="str">
        <f t="shared" si="15"/>
        <v/>
      </c>
      <c r="V44" s="177" t="str">
        <f t="shared" si="4"/>
        <v/>
      </c>
      <c r="W44" s="185" t="str">
        <f t="shared" si="16"/>
        <v/>
      </c>
      <c r="X44" s="185" t="str">
        <f t="shared" si="17"/>
        <v/>
      </c>
      <c r="Y44" s="218" t="str">
        <f t="shared" si="18"/>
        <v/>
      </c>
      <c r="Z44" s="175" t="str">
        <f t="shared" si="19"/>
        <v/>
      </c>
      <c r="AA44" s="183" t="str">
        <f t="shared" si="5"/>
        <v/>
      </c>
      <c r="AB44" s="184" t="str">
        <f t="shared" si="20"/>
        <v/>
      </c>
      <c r="AC44" s="225" t="str">
        <f t="shared" si="6"/>
        <v/>
      </c>
      <c r="AD44" s="176" t="str">
        <f t="shared" si="21"/>
        <v/>
      </c>
      <c r="AE44" s="168" t="str">
        <f t="shared" si="22"/>
        <v/>
      </c>
      <c r="AF44" s="168" t="str">
        <f t="shared" si="23"/>
        <v/>
      </c>
      <c r="AG44" s="179" t="str">
        <f t="shared" si="24"/>
        <v/>
      </c>
      <c r="AH44" s="181" t="str">
        <f t="shared" si="7"/>
        <v/>
      </c>
      <c r="AI44" s="180" t="str">
        <f t="shared" si="25"/>
        <v/>
      </c>
      <c r="AJ44" s="177" t="str">
        <f t="shared" si="8"/>
        <v/>
      </c>
      <c r="AK44" s="180" t="str">
        <f t="shared" si="26"/>
        <v/>
      </c>
      <c r="AL44" s="185" t="str">
        <f t="shared" si="27"/>
        <v/>
      </c>
      <c r="AM44" s="185" t="str">
        <f t="shared" si="28"/>
        <v/>
      </c>
    </row>
    <row r="45" spans="1:39" ht="24.5" thickTop="1" thickBot="1">
      <c r="B45" s="13"/>
      <c r="C45" s="242"/>
      <c r="D45" s="237"/>
      <c r="E45" s="243"/>
      <c r="F45" s="239"/>
      <c r="G45" s="242"/>
      <c r="H45" s="237"/>
      <c r="I45" s="244"/>
      <c r="J45" s="241"/>
      <c r="K45" s="164" t="str">
        <f t="shared" si="29"/>
        <v/>
      </c>
      <c r="L45" s="218" t="str">
        <f t="shared" si="9"/>
        <v/>
      </c>
      <c r="M45" s="183" t="str">
        <f t="shared" si="1"/>
        <v/>
      </c>
      <c r="N45" s="216" t="str">
        <f t="shared" si="10"/>
        <v/>
      </c>
      <c r="O45" s="225" t="str">
        <f t="shared" si="2"/>
        <v/>
      </c>
      <c r="P45" s="217" t="str">
        <f t="shared" si="11"/>
        <v/>
      </c>
      <c r="Q45" s="168" t="str">
        <f t="shared" si="12"/>
        <v/>
      </c>
      <c r="R45" s="218" t="str">
        <f t="shared" si="13"/>
        <v/>
      </c>
      <c r="S45" s="219" t="str">
        <f t="shared" si="14"/>
        <v/>
      </c>
      <c r="T45" s="181" t="str">
        <f t="shared" si="3"/>
        <v/>
      </c>
      <c r="U45" s="185" t="str">
        <f t="shared" si="15"/>
        <v/>
      </c>
      <c r="V45" s="177" t="str">
        <f t="shared" si="4"/>
        <v/>
      </c>
      <c r="W45" s="185" t="str">
        <f t="shared" si="16"/>
        <v/>
      </c>
      <c r="X45" s="185" t="str">
        <f t="shared" si="17"/>
        <v/>
      </c>
      <c r="Y45" s="218" t="str">
        <f t="shared" si="18"/>
        <v/>
      </c>
      <c r="Z45" s="175" t="str">
        <f t="shared" si="19"/>
        <v/>
      </c>
      <c r="AA45" s="183" t="str">
        <f t="shared" si="5"/>
        <v/>
      </c>
      <c r="AB45" s="184" t="str">
        <f t="shared" si="20"/>
        <v/>
      </c>
      <c r="AC45" s="225" t="str">
        <f t="shared" si="6"/>
        <v/>
      </c>
      <c r="AD45" s="176" t="str">
        <f t="shared" si="21"/>
        <v/>
      </c>
      <c r="AE45" s="168" t="str">
        <f t="shared" si="22"/>
        <v/>
      </c>
      <c r="AF45" s="168" t="str">
        <f t="shared" si="23"/>
        <v/>
      </c>
      <c r="AG45" s="179" t="str">
        <f t="shared" si="24"/>
        <v/>
      </c>
      <c r="AH45" s="181" t="str">
        <f t="shared" si="7"/>
        <v/>
      </c>
      <c r="AI45" s="180" t="str">
        <f t="shared" si="25"/>
        <v/>
      </c>
      <c r="AJ45" s="177" t="str">
        <f t="shared" si="8"/>
        <v/>
      </c>
      <c r="AK45" s="180" t="str">
        <f t="shared" si="26"/>
        <v/>
      </c>
      <c r="AL45" s="185" t="str">
        <f t="shared" si="27"/>
        <v/>
      </c>
      <c r="AM45" s="185" t="str">
        <f t="shared" si="28"/>
        <v/>
      </c>
    </row>
    <row r="46" spans="1:39" ht="24.5" thickTop="1" thickBot="1">
      <c r="B46" s="13"/>
      <c r="C46" s="242"/>
      <c r="D46" s="237"/>
      <c r="E46" s="243"/>
      <c r="F46" s="239"/>
      <c r="G46" s="242"/>
      <c r="H46" s="237"/>
      <c r="I46" s="244"/>
      <c r="J46" s="241"/>
      <c r="K46" s="164" t="str">
        <f t="shared" si="29"/>
        <v/>
      </c>
      <c r="L46" s="218" t="str">
        <f t="shared" si="9"/>
        <v/>
      </c>
      <c r="M46" s="183" t="str">
        <f t="shared" si="1"/>
        <v/>
      </c>
      <c r="N46" s="216" t="str">
        <f t="shared" si="10"/>
        <v/>
      </c>
      <c r="O46" s="225" t="str">
        <f t="shared" si="2"/>
        <v/>
      </c>
      <c r="P46" s="217" t="str">
        <f t="shared" si="11"/>
        <v/>
      </c>
      <c r="Q46" s="168" t="str">
        <f t="shared" si="12"/>
        <v/>
      </c>
      <c r="R46" s="218" t="str">
        <f t="shared" si="13"/>
        <v/>
      </c>
      <c r="S46" s="219" t="str">
        <f t="shared" si="14"/>
        <v/>
      </c>
      <c r="T46" s="181" t="str">
        <f t="shared" si="3"/>
        <v/>
      </c>
      <c r="U46" s="185" t="str">
        <f t="shared" si="15"/>
        <v/>
      </c>
      <c r="V46" s="177" t="str">
        <f t="shared" si="4"/>
        <v/>
      </c>
      <c r="W46" s="185" t="str">
        <f t="shared" si="16"/>
        <v/>
      </c>
      <c r="X46" s="185" t="str">
        <f t="shared" si="17"/>
        <v/>
      </c>
      <c r="Y46" s="218" t="str">
        <f t="shared" si="18"/>
        <v/>
      </c>
      <c r="Z46" s="175" t="str">
        <f t="shared" si="19"/>
        <v/>
      </c>
      <c r="AA46" s="183" t="str">
        <f t="shared" si="5"/>
        <v/>
      </c>
      <c r="AB46" s="184" t="str">
        <f t="shared" si="20"/>
        <v/>
      </c>
      <c r="AC46" s="225" t="str">
        <f t="shared" si="6"/>
        <v/>
      </c>
      <c r="AD46" s="176" t="str">
        <f t="shared" si="21"/>
        <v/>
      </c>
      <c r="AE46" s="168" t="str">
        <f t="shared" si="22"/>
        <v/>
      </c>
      <c r="AF46" s="168" t="str">
        <f t="shared" si="23"/>
        <v/>
      </c>
      <c r="AG46" s="179" t="str">
        <f t="shared" si="24"/>
        <v/>
      </c>
      <c r="AH46" s="181" t="str">
        <f t="shared" si="7"/>
        <v/>
      </c>
      <c r="AI46" s="180" t="str">
        <f t="shared" si="25"/>
        <v/>
      </c>
      <c r="AJ46" s="177" t="str">
        <f t="shared" si="8"/>
        <v/>
      </c>
      <c r="AK46" s="180" t="str">
        <f t="shared" si="26"/>
        <v/>
      </c>
      <c r="AL46" s="185" t="str">
        <f t="shared" si="27"/>
        <v/>
      </c>
      <c r="AM46" s="185" t="str">
        <f t="shared" si="28"/>
        <v/>
      </c>
    </row>
    <row r="47" spans="1:39" ht="24.5" thickTop="1" thickBot="1">
      <c r="B47" s="13"/>
      <c r="C47" s="242"/>
      <c r="D47" s="237"/>
      <c r="E47" s="243"/>
      <c r="F47" s="239"/>
      <c r="G47" s="242"/>
      <c r="H47" s="237"/>
      <c r="I47" s="244"/>
      <c r="J47" s="241"/>
      <c r="K47" s="164" t="str">
        <f t="shared" si="29"/>
        <v/>
      </c>
      <c r="L47" s="218" t="str">
        <f t="shared" si="9"/>
        <v/>
      </c>
      <c r="M47" s="183" t="str">
        <f t="shared" si="1"/>
        <v/>
      </c>
      <c r="N47" s="216" t="str">
        <f t="shared" si="10"/>
        <v/>
      </c>
      <c r="O47" s="225" t="str">
        <f t="shared" si="2"/>
        <v/>
      </c>
      <c r="P47" s="217" t="str">
        <f t="shared" si="11"/>
        <v/>
      </c>
      <c r="Q47" s="168" t="str">
        <f t="shared" si="12"/>
        <v/>
      </c>
      <c r="R47" s="218" t="str">
        <f t="shared" si="13"/>
        <v/>
      </c>
      <c r="S47" s="219" t="str">
        <f t="shared" si="14"/>
        <v/>
      </c>
      <c r="T47" s="181" t="str">
        <f t="shared" si="3"/>
        <v/>
      </c>
      <c r="U47" s="185" t="str">
        <f t="shared" si="15"/>
        <v/>
      </c>
      <c r="V47" s="177" t="str">
        <f t="shared" si="4"/>
        <v/>
      </c>
      <c r="W47" s="185" t="str">
        <f t="shared" si="16"/>
        <v/>
      </c>
      <c r="X47" s="185" t="str">
        <f t="shared" si="17"/>
        <v/>
      </c>
      <c r="Y47" s="218" t="str">
        <f t="shared" si="18"/>
        <v/>
      </c>
      <c r="Z47" s="175" t="str">
        <f t="shared" si="19"/>
        <v/>
      </c>
      <c r="AA47" s="183" t="str">
        <f t="shared" si="5"/>
        <v/>
      </c>
      <c r="AB47" s="184" t="str">
        <f t="shared" si="20"/>
        <v/>
      </c>
      <c r="AC47" s="225" t="str">
        <f t="shared" si="6"/>
        <v/>
      </c>
      <c r="AD47" s="176" t="str">
        <f t="shared" si="21"/>
        <v/>
      </c>
      <c r="AE47" s="168" t="str">
        <f t="shared" si="22"/>
        <v/>
      </c>
      <c r="AF47" s="168" t="str">
        <f t="shared" si="23"/>
        <v/>
      </c>
      <c r="AG47" s="179" t="str">
        <f t="shared" si="24"/>
        <v/>
      </c>
      <c r="AH47" s="181" t="str">
        <f t="shared" si="7"/>
        <v/>
      </c>
      <c r="AI47" s="180" t="str">
        <f t="shared" si="25"/>
        <v/>
      </c>
      <c r="AJ47" s="177" t="str">
        <f t="shared" si="8"/>
        <v/>
      </c>
      <c r="AK47" s="180" t="str">
        <f t="shared" si="26"/>
        <v/>
      </c>
      <c r="AL47" s="185" t="str">
        <f t="shared" si="27"/>
        <v/>
      </c>
      <c r="AM47" s="185" t="str">
        <f t="shared" si="28"/>
        <v/>
      </c>
    </row>
    <row r="48" spans="1:39" ht="24.5" thickTop="1" thickBot="1">
      <c r="B48" s="13"/>
      <c r="C48" s="242"/>
      <c r="D48" s="237"/>
      <c r="E48" s="243"/>
      <c r="F48" s="239"/>
      <c r="G48" s="242"/>
      <c r="H48" s="237"/>
      <c r="I48" s="244"/>
      <c r="J48" s="241"/>
      <c r="K48" s="164" t="str">
        <f t="shared" si="29"/>
        <v/>
      </c>
      <c r="L48" s="218" t="str">
        <f t="shared" si="9"/>
        <v/>
      </c>
      <c r="M48" s="183" t="str">
        <f t="shared" si="1"/>
        <v/>
      </c>
      <c r="N48" s="216" t="str">
        <f t="shared" si="10"/>
        <v/>
      </c>
      <c r="O48" s="225" t="str">
        <f t="shared" si="2"/>
        <v/>
      </c>
      <c r="P48" s="217" t="str">
        <f t="shared" si="11"/>
        <v/>
      </c>
      <c r="Q48" s="168" t="str">
        <f t="shared" si="12"/>
        <v/>
      </c>
      <c r="R48" s="218" t="str">
        <f t="shared" si="13"/>
        <v/>
      </c>
      <c r="S48" s="219" t="str">
        <f t="shared" si="14"/>
        <v/>
      </c>
      <c r="T48" s="181" t="str">
        <f t="shared" si="3"/>
        <v/>
      </c>
      <c r="U48" s="185" t="str">
        <f t="shared" si="15"/>
        <v/>
      </c>
      <c r="V48" s="177" t="str">
        <f t="shared" si="4"/>
        <v/>
      </c>
      <c r="W48" s="185" t="str">
        <f t="shared" si="16"/>
        <v/>
      </c>
      <c r="X48" s="185" t="str">
        <f t="shared" si="17"/>
        <v/>
      </c>
      <c r="Y48" s="218" t="str">
        <f t="shared" si="18"/>
        <v/>
      </c>
      <c r="Z48" s="175" t="str">
        <f t="shared" si="19"/>
        <v/>
      </c>
      <c r="AA48" s="183" t="str">
        <f t="shared" si="5"/>
        <v/>
      </c>
      <c r="AB48" s="184" t="str">
        <f t="shared" si="20"/>
        <v/>
      </c>
      <c r="AC48" s="225" t="str">
        <f t="shared" si="6"/>
        <v/>
      </c>
      <c r="AD48" s="176" t="str">
        <f t="shared" si="21"/>
        <v/>
      </c>
      <c r="AE48" s="168" t="str">
        <f t="shared" si="22"/>
        <v/>
      </c>
      <c r="AF48" s="168" t="str">
        <f t="shared" si="23"/>
        <v/>
      </c>
      <c r="AG48" s="179" t="str">
        <f t="shared" si="24"/>
        <v/>
      </c>
      <c r="AH48" s="181" t="str">
        <f t="shared" si="7"/>
        <v/>
      </c>
      <c r="AI48" s="180" t="str">
        <f t="shared" si="25"/>
        <v/>
      </c>
      <c r="AJ48" s="177" t="str">
        <f t="shared" si="8"/>
        <v/>
      </c>
      <c r="AK48" s="180" t="str">
        <f t="shared" si="26"/>
        <v/>
      </c>
      <c r="AL48" s="185" t="str">
        <f t="shared" si="27"/>
        <v/>
      </c>
      <c r="AM48" s="185" t="str">
        <f t="shared" si="28"/>
        <v/>
      </c>
    </row>
    <row r="49" spans="1:39" ht="24.5" thickTop="1" thickBot="1">
      <c r="B49" s="13"/>
      <c r="C49" s="242"/>
      <c r="D49" s="237"/>
      <c r="E49" s="243"/>
      <c r="F49" s="239"/>
      <c r="G49" s="242"/>
      <c r="H49" s="237"/>
      <c r="I49" s="244"/>
      <c r="J49" s="241"/>
      <c r="K49" s="164" t="str">
        <f t="shared" si="29"/>
        <v/>
      </c>
      <c r="L49" s="218" t="str">
        <f t="shared" si="9"/>
        <v/>
      </c>
      <c r="M49" s="183" t="str">
        <f t="shared" si="1"/>
        <v/>
      </c>
      <c r="N49" s="216" t="str">
        <f t="shared" si="10"/>
        <v/>
      </c>
      <c r="O49" s="225" t="str">
        <f t="shared" si="2"/>
        <v/>
      </c>
      <c r="P49" s="217" t="str">
        <f t="shared" si="11"/>
        <v/>
      </c>
      <c r="Q49" s="168" t="str">
        <f t="shared" si="12"/>
        <v/>
      </c>
      <c r="R49" s="218" t="str">
        <f t="shared" si="13"/>
        <v/>
      </c>
      <c r="S49" s="219" t="str">
        <f t="shared" si="14"/>
        <v/>
      </c>
      <c r="T49" s="181" t="str">
        <f t="shared" si="3"/>
        <v/>
      </c>
      <c r="U49" s="185" t="str">
        <f t="shared" si="15"/>
        <v/>
      </c>
      <c r="V49" s="177" t="str">
        <f t="shared" si="4"/>
        <v/>
      </c>
      <c r="W49" s="185" t="str">
        <f t="shared" si="16"/>
        <v/>
      </c>
      <c r="X49" s="185" t="str">
        <f t="shared" si="17"/>
        <v/>
      </c>
      <c r="Y49" s="218" t="str">
        <f t="shared" si="18"/>
        <v/>
      </c>
      <c r="Z49" s="175" t="str">
        <f t="shared" si="19"/>
        <v/>
      </c>
      <c r="AA49" s="183" t="str">
        <f t="shared" si="5"/>
        <v/>
      </c>
      <c r="AB49" s="184" t="str">
        <f t="shared" si="20"/>
        <v/>
      </c>
      <c r="AC49" s="225" t="str">
        <f t="shared" si="6"/>
        <v/>
      </c>
      <c r="AD49" s="176" t="str">
        <f t="shared" si="21"/>
        <v/>
      </c>
      <c r="AE49" s="168" t="str">
        <f t="shared" si="22"/>
        <v/>
      </c>
      <c r="AF49" s="168" t="str">
        <f t="shared" si="23"/>
        <v/>
      </c>
      <c r="AG49" s="179" t="str">
        <f t="shared" si="24"/>
        <v/>
      </c>
      <c r="AH49" s="181" t="str">
        <f t="shared" si="7"/>
        <v/>
      </c>
      <c r="AI49" s="180" t="str">
        <f t="shared" si="25"/>
        <v/>
      </c>
      <c r="AJ49" s="177" t="str">
        <f t="shared" si="8"/>
        <v/>
      </c>
      <c r="AK49" s="180" t="str">
        <f t="shared" si="26"/>
        <v/>
      </c>
      <c r="AL49" s="185" t="str">
        <f t="shared" si="27"/>
        <v/>
      </c>
      <c r="AM49" s="185" t="str">
        <f t="shared" si="28"/>
        <v/>
      </c>
    </row>
    <row r="50" spans="1:39" ht="24.5" thickTop="1" thickBot="1">
      <c r="B50" s="13"/>
      <c r="C50" s="242"/>
      <c r="D50" s="237"/>
      <c r="E50" s="243"/>
      <c r="F50" s="239"/>
      <c r="G50" s="242"/>
      <c r="H50" s="237"/>
      <c r="I50" s="244"/>
      <c r="J50" s="241"/>
      <c r="K50" s="164" t="str">
        <f t="shared" si="29"/>
        <v/>
      </c>
      <c r="L50" s="218" t="str">
        <f t="shared" si="9"/>
        <v/>
      </c>
      <c r="M50" s="183" t="str">
        <f t="shared" si="1"/>
        <v/>
      </c>
      <c r="N50" s="216" t="str">
        <f t="shared" si="10"/>
        <v/>
      </c>
      <c r="O50" s="225" t="str">
        <f t="shared" si="2"/>
        <v/>
      </c>
      <c r="P50" s="217" t="str">
        <f t="shared" si="11"/>
        <v/>
      </c>
      <c r="Q50" s="168" t="str">
        <f t="shared" si="12"/>
        <v/>
      </c>
      <c r="R50" s="218" t="str">
        <f t="shared" si="13"/>
        <v/>
      </c>
      <c r="S50" s="219" t="str">
        <f t="shared" si="14"/>
        <v/>
      </c>
      <c r="T50" s="181" t="str">
        <f t="shared" si="3"/>
        <v/>
      </c>
      <c r="U50" s="185" t="str">
        <f t="shared" si="15"/>
        <v/>
      </c>
      <c r="V50" s="177" t="str">
        <f t="shared" si="4"/>
        <v/>
      </c>
      <c r="W50" s="185" t="str">
        <f t="shared" si="16"/>
        <v/>
      </c>
      <c r="X50" s="185" t="str">
        <f t="shared" si="17"/>
        <v/>
      </c>
      <c r="Y50" s="218" t="str">
        <f t="shared" si="18"/>
        <v/>
      </c>
      <c r="Z50" s="175" t="str">
        <f t="shared" si="19"/>
        <v/>
      </c>
      <c r="AA50" s="183" t="str">
        <f t="shared" si="5"/>
        <v/>
      </c>
      <c r="AB50" s="184" t="str">
        <f t="shared" si="20"/>
        <v/>
      </c>
      <c r="AC50" s="225" t="str">
        <f t="shared" si="6"/>
        <v/>
      </c>
      <c r="AD50" s="176" t="str">
        <f t="shared" si="21"/>
        <v/>
      </c>
      <c r="AE50" s="168" t="str">
        <f t="shared" si="22"/>
        <v/>
      </c>
      <c r="AF50" s="168" t="str">
        <f t="shared" si="23"/>
        <v/>
      </c>
      <c r="AG50" s="179" t="str">
        <f t="shared" si="24"/>
        <v/>
      </c>
      <c r="AH50" s="181" t="str">
        <f t="shared" si="7"/>
        <v/>
      </c>
      <c r="AI50" s="180" t="str">
        <f t="shared" si="25"/>
        <v/>
      </c>
      <c r="AJ50" s="177" t="str">
        <f t="shared" si="8"/>
        <v/>
      </c>
      <c r="AK50" s="180" t="str">
        <f t="shared" si="26"/>
        <v/>
      </c>
      <c r="AL50" s="185" t="str">
        <f t="shared" si="27"/>
        <v/>
      </c>
      <c r="AM50" s="185" t="str">
        <f t="shared" si="28"/>
        <v/>
      </c>
    </row>
    <row r="51" spans="1:39" ht="22.5" customHeight="1" thickTop="1" thickBot="1">
      <c r="A51" s="211"/>
      <c r="B51" s="211"/>
      <c r="C51" s="246"/>
      <c r="D51" s="246"/>
      <c r="E51" s="246"/>
      <c r="F51" s="246"/>
      <c r="G51" s="246"/>
      <c r="H51" s="246"/>
      <c r="I51" s="246"/>
      <c r="J51" s="246"/>
      <c r="K51" s="211" t="s">
        <v>2315</v>
      </c>
      <c r="L51" s="218" t="str">
        <f t="shared" si="9"/>
        <v/>
      </c>
      <c r="M51" s="183" t="str">
        <f t="shared" si="1"/>
        <v/>
      </c>
      <c r="N51" s="216" t="str">
        <f t="shared" si="10"/>
        <v/>
      </c>
      <c r="O51" s="225" t="str">
        <f t="shared" si="2"/>
        <v/>
      </c>
      <c r="P51" s="217" t="str">
        <f t="shared" si="11"/>
        <v/>
      </c>
      <c r="Q51" s="168" t="str">
        <f t="shared" si="12"/>
        <v/>
      </c>
      <c r="R51" s="218" t="str">
        <f t="shared" si="13"/>
        <v/>
      </c>
      <c r="S51" s="219" t="str">
        <f t="shared" si="14"/>
        <v/>
      </c>
      <c r="T51" s="181" t="str">
        <f t="shared" si="3"/>
        <v/>
      </c>
      <c r="U51" s="185" t="str">
        <f t="shared" si="15"/>
        <v/>
      </c>
      <c r="V51" s="177" t="str">
        <f t="shared" si="4"/>
        <v/>
      </c>
      <c r="W51" s="185" t="str">
        <f t="shared" si="16"/>
        <v/>
      </c>
      <c r="X51" s="185" t="str">
        <f t="shared" si="17"/>
        <v/>
      </c>
      <c r="Y51" s="218" t="str">
        <f t="shared" si="18"/>
        <v/>
      </c>
      <c r="Z51" s="175" t="str">
        <f t="shared" si="19"/>
        <v/>
      </c>
      <c r="AA51" s="183" t="str">
        <f t="shared" si="5"/>
        <v/>
      </c>
      <c r="AB51" s="184" t="str">
        <f t="shared" si="20"/>
        <v/>
      </c>
      <c r="AC51" s="225" t="str">
        <f t="shared" si="6"/>
        <v/>
      </c>
      <c r="AD51" s="176" t="str">
        <f t="shared" si="21"/>
        <v/>
      </c>
      <c r="AE51" s="168" t="str">
        <f t="shared" si="22"/>
        <v/>
      </c>
      <c r="AF51" s="168" t="str">
        <f t="shared" si="23"/>
        <v/>
      </c>
      <c r="AG51" s="179" t="str">
        <f t="shared" si="24"/>
        <v/>
      </c>
      <c r="AH51" s="181" t="str">
        <f t="shared" si="7"/>
        <v/>
      </c>
      <c r="AI51" s="180" t="str">
        <f t="shared" si="25"/>
        <v/>
      </c>
      <c r="AJ51" s="177" t="str">
        <f t="shared" si="8"/>
        <v/>
      </c>
      <c r="AK51" s="180" t="str">
        <f t="shared" si="26"/>
        <v/>
      </c>
      <c r="AL51" s="185" t="str">
        <f t="shared" si="27"/>
        <v/>
      </c>
      <c r="AM51" s="185" t="str">
        <f t="shared" si="28"/>
        <v/>
      </c>
    </row>
    <row r="52" spans="1:39" ht="24.5" thickTop="1" thickBot="1">
      <c r="B52" s="203" t="s">
        <v>2313</v>
      </c>
      <c r="C52" s="247"/>
      <c r="D52" s="248"/>
      <c r="E52" s="247"/>
      <c r="F52" s="248"/>
      <c r="G52" s="247"/>
      <c r="H52" s="248"/>
      <c r="I52" s="247"/>
      <c r="J52" s="248"/>
      <c r="K52" s="208" t="s">
        <v>2311</v>
      </c>
      <c r="L52" s="218" t="str">
        <f t="shared" si="9"/>
        <v/>
      </c>
      <c r="M52" s="183" t="str">
        <f t="shared" si="1"/>
        <v/>
      </c>
      <c r="N52" s="216" t="str">
        <f t="shared" si="10"/>
        <v/>
      </c>
      <c r="O52" s="225" t="str">
        <f t="shared" si="2"/>
        <v/>
      </c>
      <c r="P52" s="217" t="str">
        <f t="shared" si="11"/>
        <v/>
      </c>
      <c r="Q52" s="168" t="str">
        <f t="shared" si="12"/>
        <v/>
      </c>
      <c r="R52" s="218" t="str">
        <f t="shared" si="13"/>
        <v/>
      </c>
      <c r="S52" s="219" t="str">
        <f t="shared" si="14"/>
        <v/>
      </c>
      <c r="T52" s="181" t="str">
        <f t="shared" si="3"/>
        <v/>
      </c>
      <c r="U52" s="185" t="str">
        <f t="shared" si="15"/>
        <v/>
      </c>
      <c r="V52" s="177" t="str">
        <f t="shared" si="4"/>
        <v/>
      </c>
      <c r="W52" s="185" t="str">
        <f t="shared" si="16"/>
        <v/>
      </c>
      <c r="X52" s="185" t="str">
        <f t="shared" si="17"/>
        <v/>
      </c>
      <c r="Y52" s="218" t="str">
        <f t="shared" si="18"/>
        <v/>
      </c>
      <c r="Z52" s="175" t="str">
        <f t="shared" si="19"/>
        <v/>
      </c>
      <c r="AA52" s="183" t="str">
        <f t="shared" si="5"/>
        <v/>
      </c>
      <c r="AB52" s="184" t="str">
        <f t="shared" si="20"/>
        <v/>
      </c>
      <c r="AC52" s="225" t="str">
        <f t="shared" si="6"/>
        <v/>
      </c>
      <c r="AD52" s="176" t="str">
        <f t="shared" si="21"/>
        <v/>
      </c>
      <c r="AE52" s="168" t="str">
        <f t="shared" si="22"/>
        <v/>
      </c>
      <c r="AF52" s="168" t="str">
        <f t="shared" si="23"/>
        <v/>
      </c>
      <c r="AG52" s="179" t="str">
        <f t="shared" si="24"/>
        <v/>
      </c>
      <c r="AH52" s="181" t="str">
        <f t="shared" si="7"/>
        <v/>
      </c>
      <c r="AI52" s="180" t="str">
        <f t="shared" si="25"/>
        <v/>
      </c>
      <c r="AJ52" s="177" t="str">
        <f t="shared" si="8"/>
        <v/>
      </c>
      <c r="AK52" s="180" t="str">
        <f t="shared" si="26"/>
        <v/>
      </c>
      <c r="AL52" s="185" t="str">
        <f t="shared" si="27"/>
        <v/>
      </c>
      <c r="AM52" s="185" t="str">
        <f t="shared" si="28"/>
        <v/>
      </c>
    </row>
    <row r="53" spans="1:39" ht="24.5" thickTop="1" thickBot="1">
      <c r="B53" s="13"/>
      <c r="C53" s="245"/>
      <c r="D53" s="245"/>
      <c r="E53" s="245"/>
      <c r="F53" s="245"/>
      <c r="G53" s="245"/>
      <c r="H53" s="245"/>
      <c r="I53" s="245"/>
      <c r="J53" s="245"/>
      <c r="K53" s="164" t="s">
        <v>2309</v>
      </c>
      <c r="L53" s="218" t="str">
        <f t="shared" si="9"/>
        <v/>
      </c>
      <c r="M53" s="183" t="str">
        <f t="shared" si="1"/>
        <v/>
      </c>
      <c r="N53" s="216" t="str">
        <f t="shared" si="10"/>
        <v/>
      </c>
      <c r="O53" s="225" t="str">
        <f t="shared" si="2"/>
        <v/>
      </c>
      <c r="P53" s="217" t="str">
        <f t="shared" si="11"/>
        <v/>
      </c>
      <c r="Q53" s="168" t="str">
        <f t="shared" si="12"/>
        <v/>
      </c>
      <c r="R53" s="218" t="str">
        <f t="shared" si="13"/>
        <v/>
      </c>
      <c r="S53" s="219" t="str">
        <f t="shared" si="14"/>
        <v/>
      </c>
      <c r="T53" s="181" t="str">
        <f t="shared" si="3"/>
        <v/>
      </c>
      <c r="U53" s="185" t="str">
        <f t="shared" si="15"/>
        <v/>
      </c>
      <c r="V53" s="177" t="str">
        <f t="shared" si="4"/>
        <v/>
      </c>
      <c r="W53" s="185" t="str">
        <f t="shared" si="16"/>
        <v/>
      </c>
      <c r="X53" s="185" t="str">
        <f t="shared" si="17"/>
        <v/>
      </c>
      <c r="Y53" s="218" t="str">
        <f t="shared" si="18"/>
        <v/>
      </c>
      <c r="Z53" s="175" t="str">
        <f t="shared" si="19"/>
        <v/>
      </c>
      <c r="AA53" s="183" t="str">
        <f t="shared" si="5"/>
        <v/>
      </c>
      <c r="AB53" s="184" t="str">
        <f t="shared" si="20"/>
        <v/>
      </c>
      <c r="AC53" s="225" t="str">
        <f t="shared" si="6"/>
        <v/>
      </c>
      <c r="AD53" s="176" t="str">
        <f t="shared" si="21"/>
        <v/>
      </c>
      <c r="AE53" s="168" t="str">
        <f t="shared" si="22"/>
        <v/>
      </c>
      <c r="AF53" s="168" t="str">
        <f t="shared" si="23"/>
        <v/>
      </c>
      <c r="AG53" s="179" t="str">
        <f t="shared" si="24"/>
        <v/>
      </c>
      <c r="AH53" s="181" t="str">
        <f t="shared" si="7"/>
        <v/>
      </c>
      <c r="AI53" s="180" t="str">
        <f t="shared" si="25"/>
        <v/>
      </c>
      <c r="AJ53" s="177" t="str">
        <f t="shared" si="8"/>
        <v/>
      </c>
      <c r="AK53" s="180" t="str">
        <f t="shared" si="26"/>
        <v/>
      </c>
      <c r="AL53" s="185" t="str">
        <f t="shared" si="27"/>
        <v/>
      </c>
      <c r="AM53" s="185" t="str">
        <f t="shared" si="28"/>
        <v/>
      </c>
    </row>
    <row r="54" spans="1:39" ht="24.5" thickTop="1" thickBot="1">
      <c r="B54" s="13"/>
      <c r="C54" s="245"/>
      <c r="D54" s="245"/>
      <c r="E54" s="245"/>
      <c r="F54" s="245"/>
      <c r="G54" s="245"/>
      <c r="H54" s="245"/>
      <c r="I54" s="245"/>
      <c r="J54" s="245"/>
      <c r="K54" s="204" t="s">
        <v>2312</v>
      </c>
      <c r="L54" s="218" t="str">
        <f t="shared" si="9"/>
        <v/>
      </c>
      <c r="M54" s="183" t="str">
        <f t="shared" si="1"/>
        <v/>
      </c>
      <c r="N54" s="216" t="str">
        <f t="shared" si="10"/>
        <v/>
      </c>
      <c r="O54" s="225" t="str">
        <f t="shared" si="2"/>
        <v/>
      </c>
      <c r="P54" s="217" t="str">
        <f t="shared" si="11"/>
        <v/>
      </c>
      <c r="Q54" s="168" t="str">
        <f t="shared" si="12"/>
        <v/>
      </c>
      <c r="R54" s="218" t="str">
        <f t="shared" si="13"/>
        <v/>
      </c>
      <c r="S54" s="219" t="str">
        <f t="shared" si="14"/>
        <v/>
      </c>
      <c r="T54" s="181" t="str">
        <f t="shared" si="3"/>
        <v/>
      </c>
      <c r="U54" s="185" t="str">
        <f t="shared" si="15"/>
        <v/>
      </c>
      <c r="V54" s="177" t="str">
        <f t="shared" si="4"/>
        <v/>
      </c>
      <c r="W54" s="185" t="str">
        <f t="shared" si="16"/>
        <v/>
      </c>
      <c r="X54" s="185" t="str">
        <f t="shared" si="17"/>
        <v/>
      </c>
      <c r="Y54" s="218" t="str">
        <f t="shared" si="18"/>
        <v/>
      </c>
      <c r="Z54" s="175" t="str">
        <f t="shared" si="19"/>
        <v/>
      </c>
      <c r="AA54" s="183" t="str">
        <f t="shared" si="5"/>
        <v/>
      </c>
      <c r="AB54" s="184" t="str">
        <f t="shared" si="20"/>
        <v/>
      </c>
      <c r="AC54" s="225" t="str">
        <f t="shared" si="6"/>
        <v/>
      </c>
      <c r="AD54" s="176" t="str">
        <f t="shared" si="21"/>
        <v/>
      </c>
      <c r="AE54" s="168" t="str">
        <f t="shared" si="22"/>
        <v/>
      </c>
      <c r="AF54" s="168" t="str">
        <f t="shared" si="23"/>
        <v/>
      </c>
      <c r="AG54" s="179" t="str">
        <f t="shared" si="24"/>
        <v/>
      </c>
      <c r="AH54" s="181" t="str">
        <f t="shared" si="7"/>
        <v/>
      </c>
      <c r="AI54" s="180" t="str">
        <f t="shared" si="25"/>
        <v/>
      </c>
      <c r="AJ54" s="177" t="str">
        <f t="shared" si="8"/>
        <v/>
      </c>
      <c r="AK54" s="180" t="str">
        <f t="shared" si="26"/>
        <v/>
      </c>
      <c r="AL54" s="185" t="str">
        <f t="shared" si="27"/>
        <v/>
      </c>
      <c r="AM54" s="185" t="str">
        <f t="shared" si="28"/>
        <v/>
      </c>
    </row>
    <row r="55" spans="1:39" ht="24.5" thickTop="1" thickBot="1">
      <c r="A55" t="s">
        <v>2310</v>
      </c>
      <c r="B55" s="205" t="s">
        <v>2329</v>
      </c>
      <c r="C55" s="242" t="s">
        <v>1112</v>
      </c>
      <c r="D55" s="237" t="s">
        <v>1121</v>
      </c>
      <c r="E55" s="243" t="s">
        <v>1111</v>
      </c>
      <c r="F55" s="239"/>
      <c r="G55" s="242"/>
      <c r="H55" s="237"/>
      <c r="I55" s="244"/>
      <c r="J55" s="241"/>
      <c r="K55" s="206" t="str">
        <f>IF(B55="","",_xlfn.CONCAT("           triggerLine: ","""",B55,", ",M55:AM55,""", sC: ","""",A55,""", lines: ["))</f>
        <v xml:space="preserve">           triggerLine: "A TI, SEÑOR, LEVANTO MI ALMA..., La,m,15)(Mi,,250)", sC: "mt as ta", lines: [</v>
      </c>
      <c r="L55" s="218" t="str">
        <f t="shared" si="9"/>
        <v>(</v>
      </c>
      <c r="M55" s="183" t="str">
        <f t="shared" si="1"/>
        <v>La</v>
      </c>
      <c r="N55" s="216" t="str">
        <f t="shared" si="10"/>
        <v>,</v>
      </c>
      <c r="O55" s="225" t="str">
        <f t="shared" si="2"/>
        <v>m</v>
      </c>
      <c r="P55" s="217" t="str">
        <f t="shared" si="11"/>
        <v>,</v>
      </c>
      <c r="Q55" s="168">
        <f t="shared" si="12"/>
        <v>15</v>
      </c>
      <c r="R55" s="218" t="str">
        <f t="shared" si="13"/>
        <v>)</v>
      </c>
      <c r="S55" s="219" t="str">
        <f t="shared" si="14"/>
        <v>(</v>
      </c>
      <c r="T55" s="181" t="str">
        <f t="shared" si="3"/>
        <v>Mi</v>
      </c>
      <c r="U55" s="185" t="str">
        <f t="shared" si="15"/>
        <v>,</v>
      </c>
      <c r="V55" s="177" t="str">
        <f t="shared" si="4"/>
        <v/>
      </c>
      <c r="W55" s="185" t="str">
        <f t="shared" si="16"/>
        <v>,</v>
      </c>
      <c r="X55" s="185">
        <f t="shared" si="17"/>
        <v>250</v>
      </c>
      <c r="Y55" s="218" t="str">
        <f t="shared" si="18"/>
        <v>)</v>
      </c>
      <c r="Z55" s="175" t="str">
        <f t="shared" si="19"/>
        <v/>
      </c>
      <c r="AA55" s="183" t="str">
        <f t="shared" si="5"/>
        <v/>
      </c>
      <c r="AB55" s="184" t="str">
        <f t="shared" si="20"/>
        <v/>
      </c>
      <c r="AC55" s="225" t="str">
        <f t="shared" si="6"/>
        <v/>
      </c>
      <c r="AD55" s="176" t="str">
        <f t="shared" si="21"/>
        <v/>
      </c>
      <c r="AE55" s="168" t="str">
        <f t="shared" si="22"/>
        <v/>
      </c>
      <c r="AF55" s="168" t="str">
        <f t="shared" si="23"/>
        <v/>
      </c>
      <c r="AG55" s="179" t="str">
        <f t="shared" si="24"/>
        <v/>
      </c>
      <c r="AH55" s="181" t="str">
        <f t="shared" si="7"/>
        <v/>
      </c>
      <c r="AI55" s="180" t="str">
        <f t="shared" si="25"/>
        <v/>
      </c>
      <c r="AJ55" s="177" t="str">
        <f t="shared" si="8"/>
        <v/>
      </c>
      <c r="AK55" s="180" t="str">
        <f t="shared" si="26"/>
        <v/>
      </c>
      <c r="AL55" s="185" t="str">
        <f t="shared" si="27"/>
        <v/>
      </c>
      <c r="AM55" s="185" t="str">
        <f t="shared" si="28"/>
        <v/>
      </c>
    </row>
    <row r="56" spans="1:39" ht="24.5" hidden="1" thickTop="1" thickBot="1">
      <c r="A56" t="s">
        <v>2283</v>
      </c>
      <c r="B56" s="207" t="s">
        <v>2324</v>
      </c>
      <c r="C56" s="242" t="s">
        <v>1114</v>
      </c>
      <c r="D56" s="237" t="s">
        <v>1121</v>
      </c>
      <c r="E56" s="243" t="s">
        <v>1113</v>
      </c>
      <c r="F56" s="239"/>
      <c r="G56" s="242" t="s">
        <v>1111</v>
      </c>
      <c r="H56" s="237"/>
      <c r="I56" s="244"/>
      <c r="J56" s="241"/>
      <c r="K56" s="206" t="str">
        <f>IF(B56="","",_xlfn.CONCAT("           triggerLine: ","""",B56,", ",M56:AM56,""", sC: ","""",A56,""", lines: ["))</f>
        <v xml:space="preserve">           triggerLine: "A TI, OH DIOS MÍO., Re,m,15)(Fa,,250)(Mi,0,350)", sC: "as", lines: [</v>
      </c>
      <c r="L56" s="218" t="str">
        <f t="shared" si="9"/>
        <v>(</v>
      </c>
      <c r="M56" s="183" t="str">
        <f t="shared" si="1"/>
        <v>Re</v>
      </c>
      <c r="N56" s="216" t="str">
        <f t="shared" si="10"/>
        <v>,</v>
      </c>
      <c r="O56" s="225" t="str">
        <f t="shared" si="2"/>
        <v>m</v>
      </c>
      <c r="P56" s="217" t="str">
        <f t="shared" si="11"/>
        <v>,</v>
      </c>
      <c r="Q56" s="168">
        <f t="shared" si="12"/>
        <v>15</v>
      </c>
      <c r="R56" s="218" t="str">
        <f t="shared" si="13"/>
        <v>)</v>
      </c>
      <c r="S56" s="219" t="str">
        <f t="shared" si="14"/>
        <v>(</v>
      </c>
      <c r="T56" s="181" t="str">
        <f t="shared" si="3"/>
        <v>Fa</v>
      </c>
      <c r="U56" s="185" t="str">
        <f t="shared" si="15"/>
        <v>,</v>
      </c>
      <c r="V56" s="177" t="str">
        <f t="shared" si="4"/>
        <v/>
      </c>
      <c r="W56" s="185" t="str">
        <f t="shared" si="16"/>
        <v>,</v>
      </c>
      <c r="X56" s="185">
        <f t="shared" si="17"/>
        <v>250</v>
      </c>
      <c r="Y56" s="218" t="str">
        <f t="shared" si="18"/>
        <v>)</v>
      </c>
      <c r="Z56" s="175" t="str">
        <f t="shared" si="19"/>
        <v>(</v>
      </c>
      <c r="AA56" s="183" t="str">
        <f t="shared" si="5"/>
        <v>Mi</v>
      </c>
      <c r="AB56" s="184" t="str">
        <f t="shared" si="20"/>
        <v>,</v>
      </c>
      <c r="AC56" s="225">
        <f t="shared" si="6"/>
        <v>0</v>
      </c>
      <c r="AD56" s="176" t="str">
        <f t="shared" si="21"/>
        <v>,</v>
      </c>
      <c r="AE56" s="168">
        <f t="shared" si="22"/>
        <v>350</v>
      </c>
      <c r="AF56" s="168" t="str">
        <f t="shared" si="23"/>
        <v>)</v>
      </c>
      <c r="AG56" s="179" t="str">
        <f t="shared" si="24"/>
        <v/>
      </c>
      <c r="AH56" s="181" t="str">
        <f t="shared" si="7"/>
        <v/>
      </c>
      <c r="AI56" s="180" t="str">
        <f t="shared" si="25"/>
        <v/>
      </c>
      <c r="AJ56" s="177" t="str">
        <f t="shared" si="8"/>
        <v/>
      </c>
      <c r="AK56" s="180" t="str">
        <f t="shared" si="26"/>
        <v/>
      </c>
      <c r="AL56" s="185" t="str">
        <f t="shared" si="27"/>
        <v/>
      </c>
      <c r="AM56" s="185" t="str">
        <f t="shared" si="28"/>
        <v/>
      </c>
    </row>
    <row r="57" spans="1:39" ht="24.5" hidden="1" thickTop="1" thickBot="1">
      <c r="A57" t="s">
        <v>2283</v>
      </c>
      <c r="B57" s="207"/>
      <c r="C57" s="242"/>
      <c r="D57" s="237"/>
      <c r="E57" s="243"/>
      <c r="F57" s="239"/>
      <c r="G57" s="242"/>
      <c r="H57" s="237"/>
      <c r="I57" s="244"/>
      <c r="J57" s="241"/>
      <c r="K57" s="206" t="str">
        <f>IF(B57="","",_xlfn.CONCAT("           triggerLine: ","""",B57,", ",M57:AM57,""", sC: ","""",A57,""", lines: ["))</f>
        <v/>
      </c>
      <c r="L57" s="218" t="str">
        <f t="shared" si="9"/>
        <v/>
      </c>
      <c r="M57" s="183" t="str">
        <f t="shared" si="1"/>
        <v/>
      </c>
      <c r="N57" s="216" t="str">
        <f t="shared" si="10"/>
        <v/>
      </c>
      <c r="O57" s="225" t="str">
        <f t="shared" si="2"/>
        <v/>
      </c>
      <c r="P57" s="217" t="str">
        <f t="shared" si="11"/>
        <v/>
      </c>
      <c r="Q57" s="168" t="str">
        <f t="shared" si="12"/>
        <v/>
      </c>
      <c r="R57" s="218" t="str">
        <f t="shared" si="13"/>
        <v/>
      </c>
      <c r="S57" s="219" t="str">
        <f t="shared" si="14"/>
        <v/>
      </c>
      <c r="T57" s="181" t="str">
        <f t="shared" si="3"/>
        <v/>
      </c>
      <c r="U57" s="185" t="str">
        <f t="shared" si="15"/>
        <v/>
      </c>
      <c r="V57" s="177" t="str">
        <f t="shared" si="4"/>
        <v/>
      </c>
      <c r="W57" s="185" t="str">
        <f t="shared" si="16"/>
        <v/>
      </c>
      <c r="X57" s="185" t="str">
        <f t="shared" si="17"/>
        <v/>
      </c>
      <c r="Y57" s="218" t="str">
        <f t="shared" si="18"/>
        <v/>
      </c>
      <c r="Z57" s="175" t="str">
        <f t="shared" si="19"/>
        <v/>
      </c>
      <c r="AA57" s="183" t="str">
        <f t="shared" si="5"/>
        <v/>
      </c>
      <c r="AB57" s="184" t="str">
        <f t="shared" si="20"/>
        <v/>
      </c>
      <c r="AC57" s="225" t="str">
        <f t="shared" si="6"/>
        <v/>
      </c>
      <c r="AD57" s="176" t="str">
        <f t="shared" si="21"/>
        <v/>
      </c>
      <c r="AE57" s="168" t="str">
        <f t="shared" si="22"/>
        <v/>
      </c>
      <c r="AF57" s="168" t="str">
        <f t="shared" si="23"/>
        <v/>
      </c>
      <c r="AG57" s="179" t="str">
        <f t="shared" si="24"/>
        <v/>
      </c>
      <c r="AH57" s="181" t="str">
        <f t="shared" si="7"/>
        <v/>
      </c>
      <c r="AI57" s="180" t="str">
        <f t="shared" si="25"/>
        <v/>
      </c>
      <c r="AJ57" s="177" t="str">
        <f t="shared" si="8"/>
        <v/>
      </c>
      <c r="AK57" s="180" t="str">
        <f t="shared" si="26"/>
        <v/>
      </c>
      <c r="AL57" s="185" t="str">
        <f t="shared" si="27"/>
        <v/>
      </c>
      <c r="AM57" s="185" t="str">
        <f t="shared" si="28"/>
        <v/>
      </c>
    </row>
    <row r="58" spans="1:39" ht="24.5" thickTop="1" thickBot="1">
      <c r="A58" t="s">
        <v>2283</v>
      </c>
      <c r="B58" s="209" t="s">
        <v>2324</v>
      </c>
      <c r="C58" s="242" t="s">
        <v>1114</v>
      </c>
      <c r="D58" s="237" t="s">
        <v>1121</v>
      </c>
      <c r="E58" s="243" t="s">
        <v>1113</v>
      </c>
      <c r="F58" s="239"/>
      <c r="G58" s="242" t="s">
        <v>1111</v>
      </c>
      <c r="H58" s="237"/>
      <c r="I58" s="244"/>
      <c r="J58" s="241"/>
      <c r="K58" s="210" t="str">
        <f>IF(B58="","",_xlfn.CONCAT("            { line: ","""",B58,", ",M58:AM58,""", sC: ","""",A58,"""},  ]},"))</f>
        <v xml:space="preserve">            { line: "A TI, OH DIOS MÍO., Re,m,15)(Fa,,250)(Mi,0,350)", sC: "as"},  ]},</v>
      </c>
      <c r="L58" s="218" t="str">
        <f t="shared" si="9"/>
        <v>(</v>
      </c>
      <c r="M58" s="183" t="str">
        <f t="shared" si="1"/>
        <v>Re</v>
      </c>
      <c r="N58" s="216" t="str">
        <f t="shared" si="10"/>
        <v>,</v>
      </c>
      <c r="O58" s="225" t="str">
        <f t="shared" si="2"/>
        <v>m</v>
      </c>
      <c r="P58" s="217" t="str">
        <f t="shared" si="11"/>
        <v>,</v>
      </c>
      <c r="Q58" s="168">
        <f t="shared" si="12"/>
        <v>15</v>
      </c>
      <c r="R58" s="218" t="str">
        <f t="shared" si="13"/>
        <v>)</v>
      </c>
      <c r="S58" s="219" t="str">
        <f t="shared" si="14"/>
        <v>(</v>
      </c>
      <c r="T58" s="181" t="str">
        <f t="shared" si="3"/>
        <v>Fa</v>
      </c>
      <c r="U58" s="185" t="str">
        <f t="shared" si="15"/>
        <v>,</v>
      </c>
      <c r="V58" s="177" t="str">
        <f t="shared" si="4"/>
        <v/>
      </c>
      <c r="W58" s="185" t="str">
        <f t="shared" si="16"/>
        <v>,</v>
      </c>
      <c r="X58" s="185">
        <f t="shared" si="17"/>
        <v>250</v>
      </c>
      <c r="Y58" s="218" t="str">
        <f t="shared" si="18"/>
        <v>)</v>
      </c>
      <c r="Z58" s="175" t="str">
        <f t="shared" si="19"/>
        <v>(</v>
      </c>
      <c r="AA58" s="183" t="str">
        <f t="shared" si="5"/>
        <v>Mi</v>
      </c>
      <c r="AB58" s="184" t="str">
        <f t="shared" si="20"/>
        <v>,</v>
      </c>
      <c r="AC58" s="225">
        <f t="shared" si="6"/>
        <v>0</v>
      </c>
      <c r="AD58" s="176" t="str">
        <f t="shared" si="21"/>
        <v>,</v>
      </c>
      <c r="AE58" s="168">
        <f t="shared" si="22"/>
        <v>350</v>
      </c>
      <c r="AF58" s="168" t="str">
        <f t="shared" si="23"/>
        <v>)</v>
      </c>
      <c r="AG58" s="179" t="str">
        <f t="shared" si="24"/>
        <v/>
      </c>
      <c r="AH58" s="181" t="str">
        <f t="shared" si="7"/>
        <v/>
      </c>
      <c r="AI58" s="180" t="str">
        <f t="shared" si="25"/>
        <v/>
      </c>
      <c r="AJ58" s="177" t="str">
        <f t="shared" si="8"/>
        <v/>
      </c>
      <c r="AK58" s="180" t="str">
        <f t="shared" si="26"/>
        <v/>
      </c>
      <c r="AL58" s="185" t="str">
        <f t="shared" si="27"/>
        <v/>
      </c>
      <c r="AM58" s="185" t="str">
        <f t="shared" si="28"/>
        <v/>
      </c>
    </row>
    <row r="59" spans="1:39" ht="25" customHeight="1" thickTop="1" thickBot="1">
      <c r="A59" s="211"/>
      <c r="B59" s="211"/>
      <c r="C59" s="246"/>
      <c r="D59" s="246"/>
      <c r="E59" s="246"/>
      <c r="F59" s="246"/>
      <c r="G59" s="246"/>
      <c r="H59" s="246"/>
      <c r="I59" s="246"/>
      <c r="J59" s="246"/>
      <c r="K59" s="211" t="s">
        <v>2316</v>
      </c>
      <c r="L59" s="218" t="str">
        <f t="shared" si="9"/>
        <v/>
      </c>
      <c r="M59" s="183" t="str">
        <f t="shared" si="1"/>
        <v/>
      </c>
      <c r="N59" s="216" t="str">
        <f t="shared" si="10"/>
        <v/>
      </c>
      <c r="O59" s="225" t="str">
        <f t="shared" si="2"/>
        <v/>
      </c>
      <c r="P59" s="217" t="str">
        <f t="shared" si="11"/>
        <v/>
      </c>
      <c r="Q59" s="168" t="str">
        <f t="shared" si="12"/>
        <v/>
      </c>
      <c r="R59" s="218" t="str">
        <f t="shared" si="13"/>
        <v/>
      </c>
      <c r="S59" s="219" t="str">
        <f t="shared" si="14"/>
        <v/>
      </c>
      <c r="T59" s="181" t="str">
        <f t="shared" si="3"/>
        <v/>
      </c>
      <c r="U59" s="185" t="str">
        <f t="shared" si="15"/>
        <v/>
      </c>
      <c r="V59" s="177" t="str">
        <f t="shared" si="4"/>
        <v/>
      </c>
      <c r="W59" s="185" t="str">
        <f t="shared" si="16"/>
        <v/>
      </c>
      <c r="X59" s="185" t="str">
        <f t="shared" si="17"/>
        <v/>
      </c>
      <c r="Y59" s="218" t="str">
        <f t="shared" si="18"/>
        <v/>
      </c>
      <c r="Z59" s="175" t="str">
        <f t="shared" si="19"/>
        <v/>
      </c>
      <c r="AA59" s="183" t="str">
        <f t="shared" si="5"/>
        <v/>
      </c>
      <c r="AB59" s="184" t="str">
        <f t="shared" si="20"/>
        <v/>
      </c>
      <c r="AC59" s="225" t="str">
        <f t="shared" si="6"/>
        <v/>
      </c>
      <c r="AD59" s="176" t="str">
        <f t="shared" si="21"/>
        <v/>
      </c>
      <c r="AE59" s="168" t="str">
        <f t="shared" si="22"/>
        <v/>
      </c>
      <c r="AF59" s="168" t="str">
        <f t="shared" si="23"/>
        <v/>
      </c>
      <c r="AG59" s="179" t="str">
        <f t="shared" si="24"/>
        <v/>
      </c>
      <c r="AH59" s="181" t="str">
        <f t="shared" si="7"/>
        <v/>
      </c>
      <c r="AI59" s="180" t="str">
        <f t="shared" si="25"/>
        <v/>
      </c>
      <c r="AJ59" s="177" t="str">
        <f t="shared" si="8"/>
        <v/>
      </c>
      <c r="AK59" s="180" t="str">
        <f t="shared" si="26"/>
        <v/>
      </c>
      <c r="AL59" s="185" t="str">
        <f t="shared" si="27"/>
        <v/>
      </c>
      <c r="AM59" s="185" t="str">
        <f t="shared" si="28"/>
        <v/>
      </c>
    </row>
    <row r="60" spans="1:39" ht="24.5" thickTop="1" thickBot="1">
      <c r="B60" s="203" t="s">
        <v>2313</v>
      </c>
      <c r="C60" s="247"/>
      <c r="D60" s="248"/>
      <c r="E60" s="247"/>
      <c r="F60" s="248"/>
      <c r="G60" s="247"/>
      <c r="H60" s="248"/>
      <c r="I60" s="247"/>
      <c r="J60" s="248"/>
      <c r="K60" s="208" t="s">
        <v>2311</v>
      </c>
      <c r="L60" s="218" t="str">
        <f t="shared" si="9"/>
        <v/>
      </c>
      <c r="M60" s="183" t="str">
        <f t="shared" si="1"/>
        <v/>
      </c>
      <c r="N60" s="216" t="str">
        <f t="shared" si="10"/>
        <v/>
      </c>
      <c r="O60" s="225" t="str">
        <f t="shared" si="2"/>
        <v/>
      </c>
      <c r="P60" s="217" t="str">
        <f t="shared" si="11"/>
        <v/>
      </c>
      <c r="Q60" s="168" t="str">
        <f t="shared" si="12"/>
        <v/>
      </c>
      <c r="R60" s="218" t="str">
        <f t="shared" si="13"/>
        <v/>
      </c>
      <c r="S60" s="219" t="str">
        <f t="shared" si="14"/>
        <v/>
      </c>
      <c r="T60" s="181" t="str">
        <f t="shared" si="3"/>
        <v/>
      </c>
      <c r="U60" s="185" t="str">
        <f t="shared" si="15"/>
        <v/>
      </c>
      <c r="V60" s="177" t="str">
        <f t="shared" si="4"/>
        <v/>
      </c>
      <c r="W60" s="185" t="str">
        <f t="shared" si="16"/>
        <v/>
      </c>
      <c r="X60" s="185" t="str">
        <f t="shared" si="17"/>
        <v/>
      </c>
      <c r="Y60" s="218" t="str">
        <f t="shared" si="18"/>
        <v/>
      </c>
      <c r="Z60" s="175" t="str">
        <f t="shared" si="19"/>
        <v/>
      </c>
      <c r="AA60" s="183" t="str">
        <f t="shared" si="5"/>
        <v/>
      </c>
      <c r="AB60" s="184" t="str">
        <f t="shared" si="20"/>
        <v/>
      </c>
      <c r="AC60" s="225" t="str">
        <f t="shared" si="6"/>
        <v/>
      </c>
      <c r="AD60" s="176" t="str">
        <f t="shared" si="21"/>
        <v/>
      </c>
      <c r="AE60" s="168" t="str">
        <f t="shared" si="22"/>
        <v/>
      </c>
      <c r="AF60" s="168" t="str">
        <f t="shared" si="23"/>
        <v/>
      </c>
      <c r="AG60" s="179" t="str">
        <f t="shared" si="24"/>
        <v/>
      </c>
      <c r="AH60" s="181" t="str">
        <f t="shared" si="7"/>
        <v/>
      </c>
      <c r="AI60" s="180" t="str">
        <f t="shared" si="25"/>
        <v/>
      </c>
      <c r="AJ60" s="177" t="str">
        <f t="shared" si="8"/>
        <v/>
      </c>
      <c r="AK60" s="180" t="str">
        <f t="shared" si="26"/>
        <v/>
      </c>
      <c r="AL60" s="185" t="str">
        <f t="shared" si="27"/>
        <v/>
      </c>
      <c r="AM60" s="185" t="str">
        <f t="shared" si="28"/>
        <v/>
      </c>
    </row>
    <row r="61" spans="1:39" ht="24.5" thickTop="1" thickBot="1">
      <c r="B61" s="13"/>
      <c r="C61" s="245"/>
      <c r="D61" s="245"/>
      <c r="E61" s="245"/>
      <c r="F61" s="245"/>
      <c r="G61" s="245"/>
      <c r="H61" s="245"/>
      <c r="I61" s="245"/>
      <c r="J61" s="245"/>
      <c r="K61" s="164" t="s">
        <v>2318</v>
      </c>
      <c r="L61" s="218" t="str">
        <f t="shared" si="9"/>
        <v/>
      </c>
      <c r="M61" s="183" t="str">
        <f t="shared" si="1"/>
        <v/>
      </c>
      <c r="N61" s="216" t="str">
        <f t="shared" si="10"/>
        <v/>
      </c>
      <c r="O61" s="225" t="str">
        <f t="shared" si="2"/>
        <v/>
      </c>
      <c r="P61" s="217" t="str">
        <f t="shared" si="11"/>
        <v/>
      </c>
      <c r="Q61" s="168" t="str">
        <f t="shared" si="12"/>
        <v/>
      </c>
      <c r="R61" s="218" t="str">
        <f t="shared" si="13"/>
        <v/>
      </c>
      <c r="S61" s="219" t="str">
        <f t="shared" si="14"/>
        <v/>
      </c>
      <c r="T61" s="181" t="str">
        <f t="shared" si="3"/>
        <v/>
      </c>
      <c r="U61" s="185" t="str">
        <f t="shared" si="15"/>
        <v/>
      </c>
      <c r="V61" s="177" t="str">
        <f t="shared" si="4"/>
        <v/>
      </c>
      <c r="W61" s="185" t="str">
        <f t="shared" si="16"/>
        <v/>
      </c>
      <c r="X61" s="185" t="str">
        <f t="shared" si="17"/>
        <v/>
      </c>
      <c r="Y61" s="218" t="str">
        <f t="shared" si="18"/>
        <v/>
      </c>
      <c r="Z61" s="175" t="str">
        <f t="shared" si="19"/>
        <v/>
      </c>
      <c r="AA61" s="183" t="str">
        <f t="shared" si="5"/>
        <v/>
      </c>
      <c r="AB61" s="184" t="str">
        <f t="shared" si="20"/>
        <v/>
      </c>
      <c r="AC61" s="225" t="str">
        <f t="shared" si="6"/>
        <v/>
      </c>
      <c r="AD61" s="176" t="str">
        <f t="shared" si="21"/>
        <v/>
      </c>
      <c r="AE61" s="168" t="str">
        <f t="shared" si="22"/>
        <v/>
      </c>
      <c r="AF61" s="168" t="str">
        <f t="shared" si="23"/>
        <v/>
      </c>
      <c r="AG61" s="179" t="str">
        <f t="shared" si="24"/>
        <v/>
      </c>
      <c r="AH61" s="181" t="str">
        <f t="shared" si="7"/>
        <v/>
      </c>
      <c r="AI61" s="180" t="str">
        <f t="shared" si="25"/>
        <v/>
      </c>
      <c r="AJ61" s="177" t="str">
        <f t="shared" si="8"/>
        <v/>
      </c>
      <c r="AK61" s="180" t="str">
        <f t="shared" si="26"/>
        <v/>
      </c>
      <c r="AL61" s="185" t="str">
        <f t="shared" si="27"/>
        <v/>
      </c>
      <c r="AM61" s="185" t="str">
        <f t="shared" si="28"/>
        <v/>
      </c>
    </row>
    <row r="62" spans="1:39" ht="24.5" thickTop="1" thickBot="1">
      <c r="B62" s="13"/>
      <c r="C62" s="245"/>
      <c r="D62" s="245"/>
      <c r="E62" s="245"/>
      <c r="F62" s="245"/>
      <c r="G62" s="245"/>
      <c r="H62" s="245"/>
      <c r="I62" s="245"/>
      <c r="J62" s="245"/>
      <c r="K62" s="204" t="s">
        <v>2312</v>
      </c>
      <c r="L62" s="218" t="str">
        <f t="shared" si="9"/>
        <v/>
      </c>
      <c r="M62" s="183" t="str">
        <f t="shared" si="1"/>
        <v/>
      </c>
      <c r="N62" s="216" t="str">
        <f t="shared" si="10"/>
        <v/>
      </c>
      <c r="O62" s="225" t="str">
        <f t="shared" si="2"/>
        <v/>
      </c>
      <c r="P62" s="217" t="str">
        <f t="shared" si="11"/>
        <v/>
      </c>
      <c r="Q62" s="168" t="str">
        <f t="shared" si="12"/>
        <v/>
      </c>
      <c r="R62" s="218" t="str">
        <f t="shared" si="13"/>
        <v/>
      </c>
      <c r="S62" s="219" t="str">
        <f t="shared" si="14"/>
        <v/>
      </c>
      <c r="T62" s="181" t="str">
        <f t="shared" si="3"/>
        <v/>
      </c>
      <c r="U62" s="185" t="str">
        <f t="shared" si="15"/>
        <v/>
      </c>
      <c r="V62" s="177" t="str">
        <f t="shared" si="4"/>
        <v/>
      </c>
      <c r="W62" s="185" t="str">
        <f t="shared" si="16"/>
        <v/>
      </c>
      <c r="X62" s="185" t="str">
        <f t="shared" si="17"/>
        <v/>
      </c>
      <c r="Y62" s="218" t="str">
        <f t="shared" si="18"/>
        <v/>
      </c>
      <c r="Z62" s="175" t="str">
        <f t="shared" si="19"/>
        <v/>
      </c>
      <c r="AA62" s="183" t="str">
        <f t="shared" si="5"/>
        <v/>
      </c>
      <c r="AB62" s="184" t="str">
        <f t="shared" si="20"/>
        <v/>
      </c>
      <c r="AC62" s="225" t="str">
        <f t="shared" si="6"/>
        <v/>
      </c>
      <c r="AD62" s="176" t="str">
        <f t="shared" si="21"/>
        <v/>
      </c>
      <c r="AE62" s="168" t="str">
        <f t="shared" si="22"/>
        <v/>
      </c>
      <c r="AF62" s="168" t="str">
        <f t="shared" si="23"/>
        <v/>
      </c>
      <c r="AG62" s="179" t="str">
        <f t="shared" si="24"/>
        <v/>
      </c>
      <c r="AH62" s="181" t="str">
        <f t="shared" si="7"/>
        <v/>
      </c>
      <c r="AI62" s="180" t="str">
        <f t="shared" si="25"/>
        <v/>
      </c>
      <c r="AJ62" s="177" t="str">
        <f t="shared" si="8"/>
        <v/>
      </c>
      <c r="AK62" s="180" t="str">
        <f t="shared" si="26"/>
        <v/>
      </c>
      <c r="AL62" s="185" t="str">
        <f t="shared" si="27"/>
        <v/>
      </c>
      <c r="AM62" s="185" t="str">
        <f t="shared" si="28"/>
        <v/>
      </c>
    </row>
    <row r="63" spans="1:39" ht="24.5" thickTop="1" thickBot="1">
      <c r="A63" t="s">
        <v>2310</v>
      </c>
      <c r="B63" s="205" t="s">
        <v>2296</v>
      </c>
      <c r="C63" s="242" t="s">
        <v>1112</v>
      </c>
      <c r="D63" s="237" t="s">
        <v>1121</v>
      </c>
      <c r="E63" s="243" t="s">
        <v>1122</v>
      </c>
      <c r="F63" s="239"/>
      <c r="G63" s="242"/>
      <c r="H63" s="237"/>
      <c r="I63" s="244"/>
      <c r="J63" s="241"/>
      <c r="K63" s="206" t="str">
        <f>IF(B63="","",_xlfn.CONCAT("           triggerLine: ","""",B63,", ",L63:AM63,""", sC: ","""",A63,""", lines: ["))</f>
        <v xml:space="preserve">           triggerLine: "A TI, YO CLAMO SEÑOR,, (La,m,15)(Sol,,250)", sC: "mt as ta", lines: [</v>
      </c>
      <c r="L63" s="218" t="str">
        <f t="shared" si="9"/>
        <v>(</v>
      </c>
      <c r="M63" s="183" t="str">
        <f t="shared" si="1"/>
        <v>La</v>
      </c>
      <c r="N63" s="216" t="str">
        <f t="shared" si="10"/>
        <v>,</v>
      </c>
      <c r="O63" s="225" t="str">
        <f t="shared" si="2"/>
        <v>m</v>
      </c>
      <c r="P63" s="217" t="str">
        <f t="shared" si="11"/>
        <v>,</v>
      </c>
      <c r="Q63" s="168">
        <f t="shared" si="12"/>
        <v>15</v>
      </c>
      <c r="R63" s="218" t="str">
        <f t="shared" si="13"/>
        <v>)</v>
      </c>
      <c r="S63" s="219" t="str">
        <f t="shared" si="14"/>
        <v>(</v>
      </c>
      <c r="T63" s="181" t="str">
        <f t="shared" si="3"/>
        <v>Sol</v>
      </c>
      <c r="U63" s="185" t="str">
        <f t="shared" si="15"/>
        <v>,</v>
      </c>
      <c r="V63" s="177" t="str">
        <f t="shared" si="4"/>
        <v/>
      </c>
      <c r="W63" s="185" t="str">
        <f t="shared" si="16"/>
        <v>,</v>
      </c>
      <c r="X63" s="185">
        <f t="shared" si="17"/>
        <v>250</v>
      </c>
      <c r="Y63" s="218" t="str">
        <f t="shared" si="18"/>
        <v>)</v>
      </c>
      <c r="Z63" s="175" t="str">
        <f t="shared" si="19"/>
        <v/>
      </c>
      <c r="AA63" s="183" t="str">
        <f t="shared" si="5"/>
        <v/>
      </c>
      <c r="AB63" s="184" t="str">
        <f t="shared" si="20"/>
        <v/>
      </c>
      <c r="AC63" s="225" t="str">
        <f t="shared" si="6"/>
        <v/>
      </c>
      <c r="AD63" s="176" t="str">
        <f t="shared" si="21"/>
        <v/>
      </c>
      <c r="AE63" s="168" t="str">
        <f t="shared" si="22"/>
        <v/>
      </c>
      <c r="AF63" s="168" t="str">
        <f t="shared" si="23"/>
        <v/>
      </c>
      <c r="AG63" s="179" t="str">
        <f t="shared" si="24"/>
        <v/>
      </c>
      <c r="AH63" s="181" t="str">
        <f t="shared" si="7"/>
        <v/>
      </c>
      <c r="AI63" s="180" t="str">
        <f t="shared" si="25"/>
        <v/>
      </c>
      <c r="AJ63" s="177" t="str">
        <f t="shared" si="8"/>
        <v/>
      </c>
      <c r="AK63" s="180" t="str">
        <f t="shared" si="26"/>
        <v/>
      </c>
      <c r="AL63" s="185" t="str">
        <f t="shared" si="27"/>
        <v/>
      </c>
      <c r="AM63" s="185" t="str">
        <f t="shared" si="28"/>
        <v/>
      </c>
    </row>
    <row r="64" spans="1:39" ht="24.5" thickTop="1" thickBot="1">
      <c r="A64" t="s">
        <v>2283</v>
      </c>
      <c r="B64" s="207" t="s">
        <v>2297</v>
      </c>
      <c r="C64" s="242"/>
      <c r="D64" s="237"/>
      <c r="E64" s="243" t="s">
        <v>1111</v>
      </c>
      <c r="F64" s="239">
        <v>7</v>
      </c>
      <c r="G64" s="242"/>
      <c r="H64" s="237"/>
      <c r="I64" s="244"/>
      <c r="J64" s="241"/>
      <c r="K64" s="206" t="str">
        <f>IF(B64="","",_xlfn.CONCAT("            { line: ","""",B64,", ",L64:AM64,""", sC: ","""",A64,"""},"))</f>
        <v xml:space="preserve">            { line: "A TI, YO DIGO: TÚ SOLO ERES MI REFUGIO,, (Mi,7,250)", sC: "as"},</v>
      </c>
      <c r="L64" s="218" t="str">
        <f t="shared" si="9"/>
        <v/>
      </c>
      <c r="M64" s="183" t="str">
        <f t="shared" si="1"/>
        <v/>
      </c>
      <c r="N64" s="216" t="str">
        <f t="shared" si="10"/>
        <v/>
      </c>
      <c r="O64" s="225" t="str">
        <f t="shared" si="2"/>
        <v/>
      </c>
      <c r="P64" s="217" t="str">
        <f t="shared" si="11"/>
        <v/>
      </c>
      <c r="Q64" s="168" t="str">
        <f t="shared" si="12"/>
        <v/>
      </c>
      <c r="R64" s="218" t="str">
        <f t="shared" si="13"/>
        <v/>
      </c>
      <c r="S64" s="219" t="str">
        <f t="shared" si="14"/>
        <v>(</v>
      </c>
      <c r="T64" s="181" t="str">
        <f t="shared" si="3"/>
        <v>Mi</v>
      </c>
      <c r="U64" s="185" t="str">
        <f t="shared" si="15"/>
        <v>,</v>
      </c>
      <c r="V64" s="177">
        <f t="shared" si="4"/>
        <v>7</v>
      </c>
      <c r="W64" s="185" t="str">
        <f t="shared" si="16"/>
        <v>,</v>
      </c>
      <c r="X64" s="185">
        <f t="shared" si="17"/>
        <v>250</v>
      </c>
      <c r="Y64" s="218" t="str">
        <f t="shared" si="18"/>
        <v>)</v>
      </c>
      <c r="Z64" s="175" t="str">
        <f t="shared" si="19"/>
        <v/>
      </c>
      <c r="AA64" s="183" t="str">
        <f t="shared" si="5"/>
        <v/>
      </c>
      <c r="AB64" s="184" t="str">
        <f t="shared" si="20"/>
        <v/>
      </c>
      <c r="AC64" s="225" t="str">
        <f t="shared" si="6"/>
        <v/>
      </c>
      <c r="AD64" s="176" t="str">
        <f t="shared" si="21"/>
        <v/>
      </c>
      <c r="AE64" s="168" t="str">
        <f t="shared" si="22"/>
        <v/>
      </c>
      <c r="AF64" s="168" t="str">
        <f t="shared" si="23"/>
        <v/>
      </c>
      <c r="AG64" s="179" t="str">
        <f t="shared" si="24"/>
        <v/>
      </c>
      <c r="AH64" s="181" t="str">
        <f t="shared" si="7"/>
        <v/>
      </c>
      <c r="AI64" s="180" t="str">
        <f t="shared" si="25"/>
        <v/>
      </c>
      <c r="AJ64" s="177" t="str">
        <f t="shared" si="8"/>
        <v/>
      </c>
      <c r="AK64" s="180" t="str">
        <f t="shared" si="26"/>
        <v/>
      </c>
      <c r="AL64" s="185" t="str">
        <f t="shared" si="27"/>
        <v/>
      </c>
      <c r="AM64" s="185" t="str">
        <f t="shared" si="28"/>
        <v/>
      </c>
    </row>
    <row r="65" spans="1:39" ht="24.5" thickTop="1" thickBot="1">
      <c r="A65" t="s">
        <v>2283</v>
      </c>
      <c r="B65" s="207" t="s">
        <v>2298</v>
      </c>
      <c r="C65" s="242" t="s">
        <v>1113</v>
      </c>
      <c r="D65" s="237"/>
      <c r="E65" s="243"/>
      <c r="F65" s="239"/>
      <c r="G65" s="242"/>
      <c r="H65" s="237"/>
      <c r="I65" s="244"/>
      <c r="J65" s="241"/>
      <c r="K65" s="206" t="str">
        <f>IF(B65="","",_xlfn.CONCAT("            { line: ","""",B65,", ",L65:AM65,""", sC: ","""",A65,"""},"))</f>
        <v xml:space="preserve">            { line: "TÚ ERES MI PORCIÓN EN ESTA TIERRA,, (Fa,,15)", sC: "as"},</v>
      </c>
      <c r="L65" s="218" t="str">
        <f t="shared" si="9"/>
        <v>(</v>
      </c>
      <c r="M65" s="183" t="str">
        <f t="shared" si="1"/>
        <v>Fa</v>
      </c>
      <c r="N65" s="216" t="str">
        <f t="shared" si="10"/>
        <v>,</v>
      </c>
      <c r="O65" s="225" t="str">
        <f t="shared" si="2"/>
        <v/>
      </c>
      <c r="P65" s="217" t="str">
        <f t="shared" si="11"/>
        <v>,</v>
      </c>
      <c r="Q65" s="168">
        <f t="shared" si="12"/>
        <v>15</v>
      </c>
      <c r="R65" s="218" t="str">
        <f t="shared" si="13"/>
        <v>)</v>
      </c>
      <c r="S65" s="219" t="str">
        <f t="shared" si="14"/>
        <v/>
      </c>
      <c r="T65" s="181" t="str">
        <f t="shared" si="3"/>
        <v/>
      </c>
      <c r="U65" s="185" t="str">
        <f t="shared" si="15"/>
        <v/>
      </c>
      <c r="V65" s="177" t="str">
        <f t="shared" si="4"/>
        <v/>
      </c>
      <c r="W65" s="185" t="str">
        <f t="shared" si="16"/>
        <v/>
      </c>
      <c r="X65" s="185" t="str">
        <f t="shared" si="17"/>
        <v/>
      </c>
      <c r="Y65" s="218" t="str">
        <f t="shared" si="18"/>
        <v/>
      </c>
      <c r="Z65" s="175" t="str">
        <f t="shared" si="19"/>
        <v/>
      </c>
      <c r="AA65" s="183" t="str">
        <f t="shared" si="5"/>
        <v/>
      </c>
      <c r="AB65" s="184" t="str">
        <f t="shared" si="20"/>
        <v/>
      </c>
      <c r="AC65" s="225" t="str">
        <f t="shared" si="6"/>
        <v/>
      </c>
      <c r="AD65" s="176" t="str">
        <f t="shared" si="21"/>
        <v/>
      </c>
      <c r="AE65" s="168" t="str">
        <f t="shared" si="22"/>
        <v/>
      </c>
      <c r="AF65" s="168" t="str">
        <f t="shared" si="23"/>
        <v/>
      </c>
      <c r="AG65" s="179" t="str">
        <f t="shared" si="24"/>
        <v/>
      </c>
      <c r="AH65" s="181" t="str">
        <f t="shared" si="7"/>
        <v/>
      </c>
      <c r="AI65" s="180" t="str">
        <f t="shared" si="25"/>
        <v/>
      </c>
      <c r="AJ65" s="177" t="str">
        <f t="shared" si="8"/>
        <v/>
      </c>
      <c r="AK65" s="180" t="str">
        <f t="shared" si="26"/>
        <v/>
      </c>
      <c r="AL65" s="185" t="str">
        <f t="shared" si="27"/>
        <v/>
      </c>
      <c r="AM65" s="185" t="str">
        <f t="shared" si="28"/>
        <v/>
      </c>
    </row>
    <row r="66" spans="1:39" ht="24.5" thickTop="1" thickBot="1">
      <c r="A66" t="s">
        <v>2283</v>
      </c>
      <c r="B66" s="209" t="s">
        <v>2299</v>
      </c>
      <c r="C66" s="242"/>
      <c r="D66" s="237"/>
      <c r="E66" s="243" t="s">
        <v>1111</v>
      </c>
      <c r="F66" s="239"/>
      <c r="G66" s="242"/>
      <c r="H66" s="237"/>
      <c r="I66" s="244"/>
      <c r="J66" s="241"/>
      <c r="K66" s="210" t="str">
        <f>IF(B66="","",_xlfn.CONCAT("            { line: ","""",B66,", ",L66:AM66,""", sC: ","""",A66,"""},  ]},"))</f>
        <v xml:space="preserve">            { line: "MI ÚNICA FELICIDAD., (Mi,,250)", sC: "as"},  ]},</v>
      </c>
      <c r="L66" s="218" t="str">
        <f t="shared" si="9"/>
        <v/>
      </c>
      <c r="M66" s="183" t="str">
        <f t="shared" si="1"/>
        <v/>
      </c>
      <c r="N66" s="216" t="str">
        <f t="shared" si="10"/>
        <v/>
      </c>
      <c r="O66" s="225" t="str">
        <f t="shared" si="2"/>
        <v/>
      </c>
      <c r="P66" s="217" t="str">
        <f t="shared" si="11"/>
        <v/>
      </c>
      <c r="Q66" s="168" t="str">
        <f t="shared" si="12"/>
        <v/>
      </c>
      <c r="R66" s="218" t="str">
        <f t="shared" si="13"/>
        <v/>
      </c>
      <c r="S66" s="219" t="str">
        <f t="shared" si="14"/>
        <v>(</v>
      </c>
      <c r="T66" s="181" t="str">
        <f t="shared" si="3"/>
        <v>Mi</v>
      </c>
      <c r="U66" s="185" t="str">
        <f t="shared" si="15"/>
        <v>,</v>
      </c>
      <c r="V66" s="177" t="str">
        <f t="shared" si="4"/>
        <v/>
      </c>
      <c r="W66" s="185" t="str">
        <f t="shared" si="16"/>
        <v>,</v>
      </c>
      <c r="X66" s="185">
        <f t="shared" si="17"/>
        <v>250</v>
      </c>
      <c r="Y66" s="218" t="str">
        <f t="shared" si="18"/>
        <v>)</v>
      </c>
      <c r="Z66" s="175" t="str">
        <f t="shared" si="19"/>
        <v/>
      </c>
      <c r="AA66" s="183" t="str">
        <f t="shared" si="5"/>
        <v/>
      </c>
      <c r="AB66" s="184" t="str">
        <f t="shared" si="20"/>
        <v/>
      </c>
      <c r="AC66" s="225" t="str">
        <f t="shared" si="6"/>
        <v/>
      </c>
      <c r="AD66" s="176" t="str">
        <f t="shared" si="21"/>
        <v/>
      </c>
      <c r="AE66" s="168" t="str">
        <f t="shared" si="22"/>
        <v/>
      </c>
      <c r="AF66" s="168" t="str">
        <f t="shared" si="23"/>
        <v/>
      </c>
      <c r="AG66" s="179" t="str">
        <f t="shared" si="24"/>
        <v/>
      </c>
      <c r="AH66" s="181" t="str">
        <f t="shared" si="7"/>
        <v/>
      </c>
      <c r="AI66" s="180" t="str">
        <f t="shared" si="25"/>
        <v/>
      </c>
      <c r="AJ66" s="177" t="str">
        <f t="shared" si="8"/>
        <v/>
      </c>
      <c r="AK66" s="180" t="str">
        <f t="shared" si="26"/>
        <v/>
      </c>
      <c r="AL66" s="185" t="str">
        <f t="shared" si="27"/>
        <v/>
      </c>
      <c r="AM66" s="185" t="str">
        <f t="shared" si="28"/>
        <v/>
      </c>
    </row>
    <row r="67" spans="1:39" ht="24" customHeight="1">
      <c r="A67" s="211"/>
      <c r="B67" s="211"/>
      <c r="C67" s="249"/>
      <c r="D67" s="249"/>
      <c r="E67" s="249"/>
      <c r="F67" s="249"/>
      <c r="G67" s="249"/>
      <c r="H67" s="249"/>
      <c r="I67" s="249"/>
      <c r="J67" s="249"/>
      <c r="K67" s="213" t="str">
        <f ca="1">_xlfn.CONCAT("]} // ULTIMA LINEA DEL CANTO: ",K1)</f>
        <v>]} // ULTIMA LINEA DEL CANTO: A TI, SEÑOR, LEVANTO MI ALMA</v>
      </c>
      <c r="L67" s="211"/>
    </row>
    <row r="68" spans="1:39" ht="20.5">
      <c r="K68" s="214" t="s">
        <v>2317</v>
      </c>
      <c r="L68" s="166"/>
    </row>
    <row r="69" spans="1:39">
      <c r="L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1681" r:id="rId4" name="Button 1">
              <controlPr defaultSize="0" print="0" autoFill="0" autoPict="0" macro="[0]!Button_JS_Click">
                <anchor moveWithCells="1" sizeWithCells="1">
                  <from>
                    <xdr:col>1</xdr:col>
                    <xdr:colOff>647700</xdr:colOff>
                    <xdr:row>1</xdr:row>
                    <xdr:rowOff>114300</xdr:rowOff>
                  </from>
                  <to>
                    <xdr:col>1</xdr:col>
                    <xdr:colOff>3022600</xdr:colOff>
                    <xdr:row>3</xdr:row>
                    <xdr:rowOff>107950</xdr:rowOff>
                  </to>
                </anchor>
              </controlPr>
            </control>
          </mc:Choice>
        </mc:AlternateContent>
        <mc:AlternateContent xmlns:mc="http://schemas.openxmlformats.org/markup-compatibility/2006">
          <mc:Choice Requires="x14">
            <control shapeId="711682" r:id="rId5" name="Button 2">
              <controlPr defaultSize="0" print="0" autoFill="0" autoPict="0" macro="[0]!Button_JS_Click">
                <anchor moveWithCells="1" sizeWithCells="1">
                  <from>
                    <xdr:col>38</xdr:col>
                    <xdr:colOff>222250</xdr:colOff>
                    <xdr:row>0</xdr:row>
                    <xdr:rowOff>152400</xdr:rowOff>
                  </from>
                  <to>
                    <xdr:col>40</xdr:col>
                    <xdr:colOff>228600</xdr:colOff>
                    <xdr:row>0</xdr:row>
                    <xdr:rowOff>704850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623D8-1EDA-4CE8-90F7-D32BA0D35032}">
  <sheetPr codeName="Sheet21">
    <tabColor rgb="FF00B0F0"/>
  </sheetPr>
  <dimension ref="A1:AM67"/>
  <sheetViews>
    <sheetView tabSelected="1" zoomScale="85" zoomScaleNormal="85" workbookViewId="0">
      <pane xSplit="1" ySplit="1" topLeftCell="C24" activePane="bottomRight" state="frozen"/>
      <selection pane="topRight" activeCell="B1" sqref="B1"/>
      <selection pane="bottomLeft" activeCell="A2" sqref="A2"/>
      <selection pane="bottomRight" activeCell="A38" sqref="A38"/>
    </sheetView>
  </sheetViews>
  <sheetFormatPr defaultRowHeight="14.5"/>
  <cols>
    <col min="1" max="1" width="13.1796875" customWidth="1"/>
    <col min="2" max="2" width="60.81640625" bestFit="1" customWidth="1"/>
    <col min="3" max="10" width="6.81640625" customWidth="1"/>
    <col min="11" max="11" width="142.453125" customWidth="1"/>
    <col min="12" max="12" width="2.1796875" bestFit="1" customWidth="1"/>
    <col min="13" max="13" width="5.54296875" bestFit="1" customWidth="1"/>
    <col min="14" max="14" width="2" bestFit="1" customWidth="1"/>
    <col min="15" max="15" width="3.81640625" bestFit="1" customWidth="1"/>
    <col min="16" max="16" width="2" bestFit="1" customWidth="1"/>
    <col min="17" max="17" width="4.54296875" bestFit="1" customWidth="1"/>
    <col min="18" max="19" width="2.1796875" bestFit="1" customWidth="1"/>
    <col min="20" max="20" width="5.54296875" bestFit="1" customWidth="1"/>
    <col min="21" max="21" width="2.08984375" bestFit="1" customWidth="1"/>
    <col min="22" max="22" width="3.81640625" bestFit="1" customWidth="1"/>
    <col min="23" max="23" width="2.08984375" bestFit="1" customWidth="1"/>
    <col min="24" max="24" width="6.26953125" bestFit="1" customWidth="1"/>
    <col min="25" max="25" width="2.1796875" bestFit="1" customWidth="1"/>
    <col min="26" max="30" width="4.26953125" customWidth="1"/>
    <col min="31" max="31" width="6.54296875" customWidth="1"/>
    <col min="32" max="40" width="4.26953125" customWidth="1"/>
  </cols>
  <sheetData>
    <row r="1" spans="1:31" ht="71.5" customHeight="1">
      <c r="A1" s="61"/>
      <c r="B1" s="148" cm="1">
        <f t="array" aca="1" ref="B1" ca="1">SumarE1HojaAnterior()+1</f>
        <v>6</v>
      </c>
      <c r="D1" s="148"/>
      <c r="E1" s="148"/>
      <c r="F1" s="148"/>
      <c r="G1" s="148"/>
      <c r="H1" s="148"/>
      <c r="I1" s="148"/>
      <c r="J1" s="148"/>
      <c r="K1" s="165" t="str">
        <f ca="1">VLOOKUP(B1,'Codigo Canto'!A3:AQ236,38,FALSE)</f>
        <v>A TI, SEÑOR, SE DEBE LA ALABANZA EN SIÓN</v>
      </c>
      <c r="N1" s="136"/>
      <c r="O1" s="136"/>
      <c r="P1" s="14"/>
      <c r="AD1" s="14"/>
      <c r="AE1" s="14"/>
    </row>
    <row r="2" spans="1:31" ht="71.5" customHeight="1">
      <c r="A2" s="61"/>
      <c r="B2" s="148"/>
      <c r="D2" s="148"/>
      <c r="E2" s="148"/>
      <c r="F2" s="148"/>
      <c r="G2" s="148"/>
      <c r="H2" s="148"/>
      <c r="I2" s="148"/>
      <c r="J2" s="148"/>
      <c r="K2" s="165"/>
      <c r="N2" s="136"/>
      <c r="O2" s="136"/>
      <c r="P2" s="14"/>
      <c r="AD2" s="14"/>
      <c r="AE2" s="14"/>
    </row>
    <row r="3" spans="1:31" ht="34.5">
      <c r="A3" s="163" t="s">
        <v>2282</v>
      </c>
      <c r="B3" s="226"/>
      <c r="C3" s="226"/>
      <c r="D3" s="226"/>
      <c r="E3" s="226"/>
      <c r="F3" s="226"/>
      <c r="G3" s="226"/>
      <c r="H3" s="226"/>
      <c r="I3" s="226"/>
      <c r="J3" s="226"/>
      <c r="K3" s="48" t="s">
        <v>1421</v>
      </c>
    </row>
    <row r="4" spans="1:31" ht="23">
      <c r="K4" s="48" t="s">
        <v>1422</v>
      </c>
    </row>
    <row r="5" spans="1:31" ht="23">
      <c r="K5" s="48" t="str">
        <f ca="1">_xlfn.CONCAT("║                ",K1,"               ║")</f>
        <v>║                A TI, SEÑOR, SE DEBE LA ALABANZA EN SIÓN               ║</v>
      </c>
    </row>
    <row r="6" spans="1:31" ht="23">
      <c r="K6" s="48" t="s">
        <v>1432</v>
      </c>
    </row>
    <row r="7" spans="1:31" ht="23">
      <c r="K7" s="88" t="s">
        <v>2268</v>
      </c>
    </row>
    <row r="8" spans="1:31" ht="23">
      <c r="B8" t="str" cm="1">
        <f t="array" aca="1" ref="B8" ca="1">_xlfn.LET(
   _xlpm.texto, K1,
   _xlpm.caracteres, {"Á";"É";"Í";"Ó";"Ú";"Ñ";"á";"é";"í";"ó";"ú";"ñ";" ";".";"-";",";"señor";"yahveh"},
   _xlpm.reemplazos, {"a";"e";"i";"o";"u";"n";"a";"e";"i";"o";"u";"n";"";"";"";"";"Señor";"Yahveh"},
   LOWER(
      _xlfn.REDUCE(
         _xlpm.texto,
         _xlfn.SEQUENCE(COUNTA(_xlpm.caracteres)),
         _xlfn.LAMBDA(_xlpm.acc,_xlpm.i, SUBSTITUTE(_xlpm.acc, INDEX(_xlpm.caracteres, _xlpm.i), INDEX(_xlpm.reemplazos, _xlpm.i)))
      )
   )
)</f>
        <v>atisenorsedebelaalabanzaension</v>
      </c>
      <c r="K8" s="164" t="str">
        <f ca="1">_xlfn.CONCAT("        id: ","""",B8,"""",",")</f>
        <v xml:space="preserve">        id: "atisenorsedebelaalabanzaension",</v>
      </c>
    </row>
    <row r="9" spans="1:31" ht="23">
      <c r="B9" t="str">
        <f ca="1">PROPER(K1)</f>
        <v>A Ti, Señor, Se Debe La Alabanza En Sión</v>
      </c>
      <c r="K9" s="164" t="str">
        <f ca="1">_xlfn.CONCAT("        tt: ","""",B9,"""",",")</f>
        <v xml:space="preserve">        tt: "A Ti, Señor, Se Debe La Alabanza En Sión",</v>
      </c>
    </row>
    <row r="10" spans="1:31" ht="23">
      <c r="B10" t="str">
        <f ca="1">PROPER(K1)</f>
        <v>A Ti, Señor, Se Debe La Alabanza En Sión</v>
      </c>
      <c r="K10" s="164" t="str">
        <f ca="1">_xlfn.CONCAT("        title: ","""",B10,"""",",")</f>
        <v xml:space="preserve">        title: "A Ti, Señor, Se Debe La Alabanza En Sión",</v>
      </c>
    </row>
    <row r="11" spans="1:31" ht="23">
      <c r="B11" t="str">
        <f ca="1">VLOOKUP(B1,'Codigo Canto'!A3:AQ236,12,FALSE)</f>
        <v>Salmo 65 (64)</v>
      </c>
      <c r="K11" s="164" t="str">
        <f ca="1">_xlfn.CONCAT("        ","subtitle: ","""",B11,"""",",")</f>
        <v xml:space="preserve">        subtitle: "Salmo 65 (64)",</v>
      </c>
    </row>
    <row r="12" spans="1:31" ht="23">
      <c r="B12" t="str">
        <f ca="1">VLOOKUP(B1,Codigo!A3:AP240,42,FALSE)</f>
        <v>category: ["PreCatecumenado","Cuaresma","Laudes/Visperas","Antiguo Testamento"],</v>
      </c>
      <c r="K12" s="164" t="str">
        <f ca="1">_xlfn.CONCAT("        ",B12)</f>
        <v xml:space="preserve">        category: ["PreCatecumenado","Cuaresma","Laudes/Visperas","Antiguo Testamento"],</v>
      </c>
    </row>
    <row r="13" spans="1:31" ht="23">
      <c r="B13">
        <v>3</v>
      </c>
      <c r="K13" s="164" t="str">
        <f>_xlfn.CONCAT("        cejilla: ","""",B13,"""",",")</f>
        <v xml:space="preserve">        cejilla: "3",</v>
      </c>
    </row>
    <row r="14" spans="1:31" ht="23">
      <c r="K14" s="164" t="str">
        <f>_xlfn.CONCAT("        nCan: ","""",B14,"""",",")</f>
        <v xml:space="preserve">        nCan: "",</v>
      </c>
    </row>
    <row r="15" spans="1:31" ht="23">
      <c r="B15">
        <f ca="1">VLOOKUP(B1,'Codigo Canto'!A3:AP240,1,FALSE)</f>
        <v>6</v>
      </c>
      <c r="K15" s="164" t="str">
        <f ca="1">_xlfn.CONCAT("        dbno: ","""",B15,"""",",")</f>
        <v xml:space="preserve">        dbno: "6",</v>
      </c>
    </row>
    <row r="16" spans="1:31" ht="23">
      <c r="K16" s="164" t="str">
        <f>_xlfn.CONCAT("        notes: ","""",B16,"""",",")</f>
        <v xml:space="preserve">        notes: "",</v>
      </c>
    </row>
    <row r="17" spans="1:39" ht="23">
      <c r="B17" t="str">
        <f ca="1">B8</f>
        <v>atisenorsedebelaalabanzaension</v>
      </c>
      <c r="K17" s="164" t="str">
        <f ca="1">_xlfn.CONCAT("        audioSrc: ","""/audio/",B17,".mp3""",",")</f>
        <v xml:space="preserve">        audioSrc: "/audio/atisenorsedebelaalabanzaension.mp3",</v>
      </c>
    </row>
    <row r="18" spans="1:39" ht="23">
      <c r="K18" s="48" t="s">
        <v>2279</v>
      </c>
    </row>
    <row r="19" spans="1:39" ht="23">
      <c r="K19" s="164" t="s">
        <v>2275</v>
      </c>
    </row>
    <row r="20" spans="1:39" ht="23">
      <c r="K20" s="164" t="s">
        <v>2276</v>
      </c>
    </row>
    <row r="21" spans="1:39" ht="23">
      <c r="K21" s="164" t="s">
        <v>2277</v>
      </c>
    </row>
    <row r="22" spans="1:39" ht="23">
      <c r="K22" s="164" t="s">
        <v>2278</v>
      </c>
    </row>
    <row r="23" spans="1:39" ht="23">
      <c r="A23">
        <f ca="1">+B1-1</f>
        <v>5</v>
      </c>
      <c r="B23" t="str">
        <f ca="1">VLOOKUP(A23,Buscador!A3:AP240,31,FALSE)</f>
        <v>/resucito/src/index.html?canto=atisenorlevantomialma</v>
      </c>
      <c r="K23" s="164" t="str">
        <f ca="1">_xlfn.CONCAT("        ant: ","""",B23,"""",",")</f>
        <v xml:space="preserve">        ant: "/resucito/src/index.html?canto=atisenorlevantomialma",</v>
      </c>
    </row>
    <row r="24" spans="1:39" ht="23">
      <c r="A24">
        <f ca="1">+B1+1</f>
        <v>7</v>
      </c>
      <c r="B24" t="str">
        <f ca="1">VLOOKUP(A24,Buscador!A3:AP240,31,FALSE)</f>
        <v>/resucito/src/index.html?canto=abbapadre</v>
      </c>
      <c r="K24" s="164" t="str">
        <f ca="1">_xlfn.CONCAT("        sig: ","""",B24,"""",",")</f>
        <v xml:space="preserve">        sig: "/resucito/src/index.html?canto=abbapadre",</v>
      </c>
    </row>
    <row r="25" spans="1:39" ht="23">
      <c r="K25" s="48" t="s">
        <v>2280</v>
      </c>
    </row>
    <row r="26" spans="1:39" ht="36" thickBot="1">
      <c r="K26" s="212" t="s">
        <v>2314</v>
      </c>
    </row>
    <row r="27" spans="1:39" ht="24.5" thickTop="1" thickBot="1">
      <c r="B27" s="13" t="s">
        <v>2337</v>
      </c>
      <c r="C27" s="227" t="s">
        <v>1114</v>
      </c>
      <c r="D27" s="228" t="s">
        <v>1121</v>
      </c>
      <c r="E27" s="229" t="s">
        <v>1112</v>
      </c>
      <c r="F27" s="230">
        <v>7</v>
      </c>
      <c r="G27" s="227"/>
      <c r="H27" s="228"/>
      <c r="I27" s="231"/>
      <c r="J27" s="232"/>
      <c r="K27" s="164" t="str">
        <f t="shared" ref="K27:K39" si="0">IF(B27="","",_xlfn.CONCAT("            { line: ","""",B27,", ",L27:AM27,""", sC: ","""",A27,"""},"))</f>
        <v xml:space="preserve">            { line: "A ti, Señor, se debe la alabanza, en Sión., (Re,m,15)(La,7,250)", sC: ""},</v>
      </c>
      <c r="L27" s="218" t="str">
        <f>IF(M27="","","(")</f>
        <v>(</v>
      </c>
      <c r="M27" s="183" t="str">
        <f t="shared" ref="M27:M55" si="1">IF(C27="","",C27)</f>
        <v>Re</v>
      </c>
      <c r="N27" s="216" t="str">
        <f>IF(M27="","",",")</f>
        <v>,</v>
      </c>
      <c r="O27" s="225" t="str">
        <f t="shared" ref="O27:O55" si="2">IF(D27="","",D27)</f>
        <v>m</v>
      </c>
      <c r="P27" s="217" t="str">
        <f>IF(M27="","",",")</f>
        <v>,</v>
      </c>
      <c r="Q27" s="168">
        <f>IF(M27="","",15)</f>
        <v>15</v>
      </c>
      <c r="R27" s="218" t="str">
        <f>IF(M27="","",")")</f>
        <v>)</v>
      </c>
      <c r="S27" s="219" t="str">
        <f>IF(T27="","","(")</f>
        <v>(</v>
      </c>
      <c r="T27" s="181" t="str">
        <f t="shared" ref="T27:T55" si="3">IF(E27="","",E27)</f>
        <v>La</v>
      </c>
      <c r="U27" s="185" t="str">
        <f>IF(T27="","",",")</f>
        <v>,</v>
      </c>
      <c r="V27" s="177">
        <f t="shared" ref="V27:V55" si="4">IF(F27="","",F27)</f>
        <v>7</v>
      </c>
      <c r="W27" s="185" t="str">
        <f>IF(T27="","",",")</f>
        <v>,</v>
      </c>
      <c r="X27" s="185">
        <f>IF(T27="","",250)</f>
        <v>250</v>
      </c>
      <c r="Y27" s="218" t="str">
        <f>IF(T27="","",")")</f>
        <v>)</v>
      </c>
      <c r="Z27" s="175" t="str">
        <f>IF(AA27="","","(")</f>
        <v/>
      </c>
      <c r="AA27" s="183" t="str">
        <f t="shared" ref="AA27:AA55" si="5">IF(G27="","",G27)</f>
        <v/>
      </c>
      <c r="AB27" s="184" t="str">
        <f>IF(AA27="","",",")</f>
        <v/>
      </c>
      <c r="AC27" s="225" t="str">
        <f t="shared" ref="AC27:AC55" si="6">IF(Z27="","",H27)</f>
        <v/>
      </c>
      <c r="AD27" s="176" t="str">
        <f>IF(AA27="","",",")</f>
        <v/>
      </c>
      <c r="AE27" s="168" t="str">
        <f>IF(AA27="","",350)</f>
        <v/>
      </c>
      <c r="AF27" s="168" t="str">
        <f>IF(AA27="","",")")</f>
        <v/>
      </c>
      <c r="AG27" s="179" t="str">
        <f>IF(AH27="","","(")</f>
        <v/>
      </c>
      <c r="AH27" s="181" t="str">
        <f t="shared" ref="AH27:AH55" si="7">IF(I27="","",I27)</f>
        <v/>
      </c>
      <c r="AI27" s="180" t="str">
        <f>IF(AH27="","",",")</f>
        <v/>
      </c>
      <c r="AJ27" s="177" t="str">
        <f t="shared" ref="AJ27:AJ55" si="8">IF(AH27="","",J27)</f>
        <v/>
      </c>
      <c r="AK27" s="180" t="str">
        <f>IF(AH27="","",",")</f>
        <v/>
      </c>
      <c r="AL27" s="185" t="str">
        <f>IF(AH27="","",450)</f>
        <v/>
      </c>
      <c r="AM27" s="185" t="str">
        <f>IF(AH27="","",")")</f>
        <v/>
      </c>
    </row>
    <row r="28" spans="1:39" ht="24.5" thickTop="1" thickBot="1">
      <c r="B28" s="13" t="s">
        <v>2338</v>
      </c>
      <c r="C28" s="228" t="s">
        <v>1114</v>
      </c>
      <c r="D28" s="228" t="s">
        <v>1121</v>
      </c>
      <c r="E28" s="230"/>
      <c r="F28" s="230"/>
      <c r="G28" s="228"/>
      <c r="H28" s="228"/>
      <c r="I28" s="232"/>
      <c r="J28" s="232"/>
      <c r="K28" s="164" t="str">
        <f t="shared" si="0"/>
        <v xml:space="preserve">            { line: "A ti se te cumple el voto, en Jerusalén., (Re,m,15)", sC: ""},</v>
      </c>
      <c r="L28" s="218" t="str">
        <f t="shared" ref="L28:L55" si="9">IF(M28="","","(")</f>
        <v>(</v>
      </c>
      <c r="M28" s="183" t="str">
        <f t="shared" si="1"/>
        <v>Re</v>
      </c>
      <c r="N28" s="216" t="str">
        <f t="shared" ref="N28:N55" si="10">IF(M28="","",",")</f>
        <v>,</v>
      </c>
      <c r="O28" s="225" t="str">
        <f t="shared" si="2"/>
        <v>m</v>
      </c>
      <c r="P28" s="217" t="str">
        <f t="shared" ref="P28:P55" si="11">IF(M28="","",",")</f>
        <v>,</v>
      </c>
      <c r="Q28" s="168">
        <f t="shared" ref="Q28:Q55" si="12">IF(M28="","",15)</f>
        <v>15</v>
      </c>
      <c r="R28" s="218" t="str">
        <f t="shared" ref="R28:R55" si="13">IF(M28="","",")")</f>
        <v>)</v>
      </c>
      <c r="S28" s="219" t="str">
        <f t="shared" ref="S28:S55" si="14">IF(T28="","","(")</f>
        <v/>
      </c>
      <c r="T28" s="181" t="str">
        <f t="shared" si="3"/>
        <v/>
      </c>
      <c r="U28" s="185" t="str">
        <f t="shared" ref="U28:U55" si="15">IF(T28="","",",")</f>
        <v/>
      </c>
      <c r="V28" s="177" t="str">
        <f t="shared" si="4"/>
        <v/>
      </c>
      <c r="W28" s="185" t="str">
        <f t="shared" ref="W28:W55" si="16">IF(T28="","",",")</f>
        <v/>
      </c>
      <c r="X28" s="185" t="str">
        <f t="shared" ref="X28:X55" si="17">IF(T28="","",250)</f>
        <v/>
      </c>
      <c r="Y28" s="218" t="str">
        <f t="shared" ref="Y28:Y55" si="18">IF(T28="","",")")</f>
        <v/>
      </c>
      <c r="Z28" s="175" t="str">
        <f t="shared" ref="Z28:Z55" si="19">IF(AA28="","","(")</f>
        <v/>
      </c>
      <c r="AA28" s="183" t="str">
        <f t="shared" si="5"/>
        <v/>
      </c>
      <c r="AB28" s="184" t="str">
        <f t="shared" ref="AB28:AB55" si="20">IF(AA28="","",",")</f>
        <v/>
      </c>
      <c r="AC28" s="225" t="str">
        <f t="shared" si="6"/>
        <v/>
      </c>
      <c r="AD28" s="176" t="str">
        <f t="shared" ref="AD28:AD55" si="21">IF(AA28="","",",")</f>
        <v/>
      </c>
      <c r="AE28" s="168" t="str">
        <f t="shared" ref="AE28:AE55" si="22">IF(AA28="","",350)</f>
        <v/>
      </c>
      <c r="AF28" s="168" t="str">
        <f t="shared" ref="AF28:AF55" si="23">IF(AA28="","",")")</f>
        <v/>
      </c>
      <c r="AG28" s="179" t="str">
        <f t="shared" ref="AG28:AG55" si="24">IF(AH28="","","(")</f>
        <v/>
      </c>
      <c r="AH28" s="181" t="str">
        <f t="shared" si="7"/>
        <v/>
      </c>
      <c r="AI28" s="180" t="str">
        <f t="shared" ref="AI28:AI55" si="25">IF(AH28="","",",")</f>
        <v/>
      </c>
      <c r="AJ28" s="177" t="str">
        <f t="shared" si="8"/>
        <v/>
      </c>
      <c r="AK28" s="180" t="str">
        <f t="shared" ref="AK28:AK55" si="26">IF(AH28="","",",")</f>
        <v/>
      </c>
      <c r="AL28" s="185" t="str">
        <f t="shared" ref="AL28:AL55" si="27">IF(AH28="","",450)</f>
        <v/>
      </c>
      <c r="AM28" s="185" t="str">
        <f t="shared" ref="AM28:AM55" si="28">IF(AH28="","",")")</f>
        <v/>
      </c>
    </row>
    <row r="29" spans="1:39" ht="24.5" thickTop="1" thickBot="1">
      <c r="B29" s="13" t="s">
        <v>2339</v>
      </c>
      <c r="C29" s="228" t="s">
        <v>1122</v>
      </c>
      <c r="D29" s="228" t="s">
        <v>1121</v>
      </c>
      <c r="E29" s="230" t="s">
        <v>1114</v>
      </c>
      <c r="F29" s="230" t="s">
        <v>1121</v>
      </c>
      <c r="G29" s="228"/>
      <c r="H29" s="228"/>
      <c r="I29" s="232"/>
      <c r="J29" s="232"/>
      <c r="K29" s="164" t="str">
        <f t="shared" si="0"/>
        <v xml:space="preserve">            { line: "A ti que escuchas la oración,, (Sol,m,15)(Re,m,250)", sC: ""},</v>
      </c>
      <c r="L29" s="218" t="str">
        <f t="shared" si="9"/>
        <v>(</v>
      </c>
      <c r="M29" s="183" t="str">
        <f t="shared" si="1"/>
        <v>Sol</v>
      </c>
      <c r="N29" s="216" t="str">
        <f t="shared" si="10"/>
        <v>,</v>
      </c>
      <c r="O29" s="225" t="str">
        <f t="shared" si="2"/>
        <v>m</v>
      </c>
      <c r="P29" s="217" t="str">
        <f t="shared" si="11"/>
        <v>,</v>
      </c>
      <c r="Q29" s="168">
        <f t="shared" si="12"/>
        <v>15</v>
      </c>
      <c r="R29" s="218" t="str">
        <f t="shared" si="13"/>
        <v>)</v>
      </c>
      <c r="S29" s="219" t="str">
        <f t="shared" si="14"/>
        <v>(</v>
      </c>
      <c r="T29" s="181" t="str">
        <f t="shared" si="3"/>
        <v>Re</v>
      </c>
      <c r="U29" s="185" t="str">
        <f t="shared" si="15"/>
        <v>,</v>
      </c>
      <c r="V29" s="177" t="str">
        <f t="shared" si="4"/>
        <v>m</v>
      </c>
      <c r="W29" s="185" t="str">
        <f t="shared" si="16"/>
        <v>,</v>
      </c>
      <c r="X29" s="185">
        <f t="shared" si="17"/>
        <v>250</v>
      </c>
      <c r="Y29" s="218" t="str">
        <f t="shared" si="18"/>
        <v>)</v>
      </c>
      <c r="Z29" s="175" t="str">
        <f t="shared" si="19"/>
        <v/>
      </c>
      <c r="AA29" s="183" t="str">
        <f t="shared" si="5"/>
        <v/>
      </c>
      <c r="AB29" s="184" t="str">
        <f t="shared" si="20"/>
        <v/>
      </c>
      <c r="AC29" s="225" t="str">
        <f t="shared" si="6"/>
        <v/>
      </c>
      <c r="AD29" s="176" t="str">
        <f t="shared" si="21"/>
        <v/>
      </c>
      <c r="AE29" s="168" t="str">
        <f t="shared" si="22"/>
        <v/>
      </c>
      <c r="AF29" s="168" t="str">
        <f t="shared" si="23"/>
        <v/>
      </c>
      <c r="AG29" s="179" t="str">
        <f t="shared" si="24"/>
        <v/>
      </c>
      <c r="AH29" s="181" t="str">
        <f t="shared" si="7"/>
        <v/>
      </c>
      <c r="AI29" s="180" t="str">
        <f t="shared" si="25"/>
        <v/>
      </c>
      <c r="AJ29" s="177" t="str">
        <f t="shared" si="8"/>
        <v/>
      </c>
      <c r="AK29" s="180" t="str">
        <f t="shared" si="26"/>
        <v/>
      </c>
      <c r="AL29" s="185" t="str">
        <f t="shared" si="27"/>
        <v/>
      </c>
      <c r="AM29" s="185" t="str">
        <f t="shared" si="28"/>
        <v/>
      </c>
    </row>
    <row r="30" spans="1:39" ht="24.5" thickTop="1" thickBot="1">
      <c r="B30" s="13" t="s">
        <v>2340</v>
      </c>
      <c r="C30" s="228" t="s">
        <v>1112</v>
      </c>
      <c r="D30" s="228">
        <v>7</v>
      </c>
      <c r="E30" s="230" t="s">
        <v>1114</v>
      </c>
      <c r="F30" s="230" t="s">
        <v>1121</v>
      </c>
      <c r="G30" s="228"/>
      <c r="H30" s="228"/>
      <c r="I30" s="232"/>
      <c r="J30" s="232"/>
      <c r="K30" s="164" t="str">
        <f t="shared" si="0"/>
        <v xml:space="preserve">            { line: "viene todo mortal, viene todo mortal., (La,7,15)(Re,m,250)", sC: ""},</v>
      </c>
      <c r="L30" s="218" t="str">
        <f t="shared" si="9"/>
        <v>(</v>
      </c>
      <c r="M30" s="183" t="str">
        <f t="shared" si="1"/>
        <v>La</v>
      </c>
      <c r="N30" s="216" t="str">
        <f t="shared" si="10"/>
        <v>,</v>
      </c>
      <c r="O30" s="225">
        <f t="shared" si="2"/>
        <v>7</v>
      </c>
      <c r="P30" s="217" t="str">
        <f t="shared" si="11"/>
        <v>,</v>
      </c>
      <c r="Q30" s="168">
        <f t="shared" si="12"/>
        <v>15</v>
      </c>
      <c r="R30" s="218" t="str">
        <f t="shared" si="13"/>
        <v>)</v>
      </c>
      <c r="S30" s="219" t="str">
        <f t="shared" si="14"/>
        <v>(</v>
      </c>
      <c r="T30" s="181" t="str">
        <f t="shared" si="3"/>
        <v>Re</v>
      </c>
      <c r="U30" s="185" t="str">
        <f t="shared" si="15"/>
        <v>,</v>
      </c>
      <c r="V30" s="177" t="str">
        <f t="shared" si="4"/>
        <v>m</v>
      </c>
      <c r="W30" s="185" t="str">
        <f t="shared" si="16"/>
        <v>,</v>
      </c>
      <c r="X30" s="185">
        <f t="shared" si="17"/>
        <v>250</v>
      </c>
      <c r="Y30" s="218" t="str">
        <f t="shared" si="18"/>
        <v>)</v>
      </c>
      <c r="Z30" s="175" t="str">
        <f t="shared" si="19"/>
        <v/>
      </c>
      <c r="AA30" s="183" t="str">
        <f t="shared" si="5"/>
        <v/>
      </c>
      <c r="AB30" s="184" t="str">
        <f t="shared" si="20"/>
        <v/>
      </c>
      <c r="AC30" s="225" t="str">
        <f t="shared" si="6"/>
        <v/>
      </c>
      <c r="AD30" s="176" t="str">
        <f t="shared" si="21"/>
        <v/>
      </c>
      <c r="AE30" s="168" t="str">
        <f t="shared" si="22"/>
        <v/>
      </c>
      <c r="AF30" s="168" t="str">
        <f t="shared" si="23"/>
        <v/>
      </c>
      <c r="AG30" s="179" t="str">
        <f t="shared" si="24"/>
        <v/>
      </c>
      <c r="AH30" s="181" t="str">
        <f t="shared" si="7"/>
        <v/>
      </c>
      <c r="AI30" s="180" t="str">
        <f t="shared" si="25"/>
        <v/>
      </c>
      <c r="AJ30" s="177" t="str">
        <f t="shared" si="8"/>
        <v/>
      </c>
      <c r="AK30" s="180" t="str">
        <f t="shared" si="26"/>
        <v/>
      </c>
      <c r="AL30" s="185" t="str">
        <f t="shared" si="27"/>
        <v/>
      </c>
      <c r="AM30" s="185" t="str">
        <f t="shared" si="28"/>
        <v/>
      </c>
    </row>
    <row r="31" spans="1:39" ht="24.5" thickTop="1" thickBot="1">
      <c r="A31" t="s">
        <v>2353</v>
      </c>
      <c r="B31" s="269" t="s">
        <v>2341</v>
      </c>
      <c r="C31" s="228" t="s">
        <v>2342</v>
      </c>
      <c r="D31" s="228"/>
      <c r="E31" s="230" t="s">
        <v>1112</v>
      </c>
      <c r="F31" s="230">
        <v>7</v>
      </c>
      <c r="G31" s="228"/>
      <c r="H31" s="228"/>
      <c r="I31" s="232"/>
      <c r="J31" s="232"/>
      <c r="K31" s="164" t="str">
        <f t="shared" si="0"/>
        <v xml:space="preserve">            { line: "A TI QUE ESCUCHAS LA ORACIÓN, (Si,,15)(La,7,250)", sC: "mt as"},</v>
      </c>
      <c r="L31" s="218" t="str">
        <f t="shared" si="9"/>
        <v>(</v>
      </c>
      <c r="M31" s="183" t="str">
        <f t="shared" si="1"/>
        <v>Si</v>
      </c>
      <c r="N31" s="216" t="str">
        <f t="shared" si="10"/>
        <v>,</v>
      </c>
      <c r="O31" s="225" t="str">
        <f t="shared" si="2"/>
        <v/>
      </c>
      <c r="P31" s="217" t="str">
        <f t="shared" si="11"/>
        <v>,</v>
      </c>
      <c r="Q31" s="168">
        <f t="shared" si="12"/>
        <v>15</v>
      </c>
      <c r="R31" s="218" t="str">
        <f t="shared" si="13"/>
        <v>)</v>
      </c>
      <c r="S31" s="219" t="str">
        <f t="shared" si="14"/>
        <v>(</v>
      </c>
      <c r="T31" s="181" t="str">
        <f t="shared" si="3"/>
        <v>La</v>
      </c>
      <c r="U31" s="185" t="str">
        <f t="shared" si="15"/>
        <v>,</v>
      </c>
      <c r="V31" s="177">
        <f t="shared" si="4"/>
        <v>7</v>
      </c>
      <c r="W31" s="185" t="str">
        <f t="shared" si="16"/>
        <v>,</v>
      </c>
      <c r="X31" s="185">
        <f t="shared" si="17"/>
        <v>250</v>
      </c>
      <c r="Y31" s="218" t="str">
        <f t="shared" si="18"/>
        <v>)</v>
      </c>
      <c r="Z31" s="175" t="str">
        <f t="shared" si="19"/>
        <v/>
      </c>
      <c r="AA31" s="183" t="str">
        <f t="shared" si="5"/>
        <v/>
      </c>
      <c r="AB31" s="184" t="str">
        <f t="shared" si="20"/>
        <v/>
      </c>
      <c r="AC31" s="225" t="str">
        <f t="shared" si="6"/>
        <v/>
      </c>
      <c r="AD31" s="176" t="str">
        <f t="shared" si="21"/>
        <v/>
      </c>
      <c r="AE31" s="168" t="str">
        <f t="shared" si="22"/>
        <v/>
      </c>
      <c r="AF31" s="168" t="str">
        <f t="shared" si="23"/>
        <v/>
      </c>
      <c r="AG31" s="179" t="str">
        <f t="shared" si="24"/>
        <v/>
      </c>
      <c r="AH31" s="181" t="str">
        <f t="shared" si="7"/>
        <v/>
      </c>
      <c r="AI31" s="180" t="str">
        <f t="shared" si="25"/>
        <v/>
      </c>
      <c r="AJ31" s="177" t="str">
        <f t="shared" si="8"/>
        <v/>
      </c>
      <c r="AK31" s="180" t="str">
        <f t="shared" si="26"/>
        <v/>
      </c>
      <c r="AL31" s="185" t="str">
        <f t="shared" si="27"/>
        <v/>
      </c>
      <c r="AM31" s="185" t="str">
        <f t="shared" si="28"/>
        <v/>
      </c>
    </row>
    <row r="32" spans="1:39" ht="24.5" thickTop="1" thickBot="1">
      <c r="A32" t="s">
        <v>2283</v>
      </c>
      <c r="B32" s="269" t="s">
        <v>2343</v>
      </c>
      <c r="C32" s="228" t="s">
        <v>2342</v>
      </c>
      <c r="D32" s="228"/>
      <c r="E32" s="230"/>
      <c r="F32" s="230"/>
      <c r="G32" s="228"/>
      <c r="H32" s="228"/>
      <c r="I32" s="232"/>
      <c r="J32" s="232"/>
      <c r="K32" s="164" t="str">
        <f t="shared" si="0"/>
        <v xml:space="preserve">            { line: "VIENE TODO MORTAL,, (Si,,15)", sC: "as"},</v>
      </c>
      <c r="L32" s="218" t="str">
        <f t="shared" si="9"/>
        <v>(</v>
      </c>
      <c r="M32" s="183" t="str">
        <f t="shared" si="1"/>
        <v>Si</v>
      </c>
      <c r="N32" s="216" t="str">
        <f t="shared" si="10"/>
        <v>,</v>
      </c>
      <c r="O32" s="225" t="str">
        <f t="shared" si="2"/>
        <v/>
      </c>
      <c r="P32" s="217" t="str">
        <f t="shared" si="11"/>
        <v>,</v>
      </c>
      <c r="Q32" s="168">
        <f t="shared" si="12"/>
        <v>15</v>
      </c>
      <c r="R32" s="218" t="str">
        <f t="shared" si="13"/>
        <v>)</v>
      </c>
      <c r="S32" s="219" t="str">
        <f t="shared" si="14"/>
        <v/>
      </c>
      <c r="T32" s="181" t="str">
        <f t="shared" si="3"/>
        <v/>
      </c>
      <c r="U32" s="185" t="str">
        <f t="shared" si="15"/>
        <v/>
      </c>
      <c r="V32" s="177" t="str">
        <f t="shared" si="4"/>
        <v/>
      </c>
      <c r="W32" s="185" t="str">
        <f t="shared" si="16"/>
        <v/>
      </c>
      <c r="X32" s="185" t="str">
        <f t="shared" si="17"/>
        <v/>
      </c>
      <c r="Y32" s="218" t="str">
        <f t="shared" si="18"/>
        <v/>
      </c>
      <c r="Z32" s="175" t="str">
        <f t="shared" si="19"/>
        <v/>
      </c>
      <c r="AA32" s="183" t="str">
        <f t="shared" si="5"/>
        <v/>
      </c>
      <c r="AB32" s="184" t="str">
        <f t="shared" si="20"/>
        <v/>
      </c>
      <c r="AC32" s="225" t="str">
        <f t="shared" si="6"/>
        <v/>
      </c>
      <c r="AD32" s="176" t="str">
        <f t="shared" si="21"/>
        <v/>
      </c>
      <c r="AE32" s="168" t="str">
        <f t="shared" si="22"/>
        <v/>
      </c>
      <c r="AF32" s="168" t="str">
        <f t="shared" si="23"/>
        <v/>
      </c>
      <c r="AG32" s="179" t="str">
        <f t="shared" si="24"/>
        <v/>
      </c>
      <c r="AH32" s="181" t="str">
        <f t="shared" si="7"/>
        <v/>
      </c>
      <c r="AI32" s="180" t="str">
        <f t="shared" si="25"/>
        <v/>
      </c>
      <c r="AJ32" s="177" t="str">
        <f t="shared" si="8"/>
        <v/>
      </c>
      <c r="AK32" s="180" t="str">
        <f t="shared" si="26"/>
        <v/>
      </c>
      <c r="AL32" s="185" t="str">
        <f t="shared" si="27"/>
        <v/>
      </c>
      <c r="AM32" s="185" t="str">
        <f t="shared" si="28"/>
        <v/>
      </c>
    </row>
    <row r="33" spans="1:39" ht="24.5" thickTop="1" thickBot="1">
      <c r="A33" t="s">
        <v>2283</v>
      </c>
      <c r="B33" s="269" t="s">
        <v>2344</v>
      </c>
      <c r="C33" s="228" t="s">
        <v>1112</v>
      </c>
      <c r="D33" s="228">
        <v>7</v>
      </c>
      <c r="E33" s="230"/>
      <c r="F33" s="230"/>
      <c r="G33" s="228"/>
      <c r="H33" s="228"/>
      <c r="I33" s="232"/>
      <c r="J33" s="232"/>
      <c r="K33" s="164" t="str">
        <f t="shared" si="0"/>
        <v xml:space="preserve">            { line: "VIENE TODO MORTAL., (La,7,15)", sC: "as"},</v>
      </c>
      <c r="L33" s="218" t="str">
        <f t="shared" si="9"/>
        <v>(</v>
      </c>
      <c r="M33" s="183" t="str">
        <f t="shared" si="1"/>
        <v>La</v>
      </c>
      <c r="N33" s="216" t="str">
        <f t="shared" si="10"/>
        <v>,</v>
      </c>
      <c r="O33" s="225">
        <f t="shared" si="2"/>
        <v>7</v>
      </c>
      <c r="P33" s="217" t="str">
        <f t="shared" si="11"/>
        <v>,</v>
      </c>
      <c r="Q33" s="168">
        <f t="shared" si="12"/>
        <v>15</v>
      </c>
      <c r="R33" s="218" t="str">
        <f t="shared" si="13"/>
        <v>)</v>
      </c>
      <c r="S33" s="219" t="str">
        <f t="shared" si="14"/>
        <v/>
      </c>
      <c r="T33" s="181" t="str">
        <f t="shared" si="3"/>
        <v/>
      </c>
      <c r="U33" s="185" t="str">
        <f t="shared" si="15"/>
        <v/>
      </c>
      <c r="V33" s="177" t="str">
        <f t="shared" si="4"/>
        <v/>
      </c>
      <c r="W33" s="185" t="str">
        <f t="shared" si="16"/>
        <v/>
      </c>
      <c r="X33" s="185" t="str">
        <f t="shared" si="17"/>
        <v/>
      </c>
      <c r="Y33" s="218" t="str">
        <f>IF(T33="","",")")</f>
        <v/>
      </c>
      <c r="Z33" s="175" t="str">
        <f t="shared" si="19"/>
        <v/>
      </c>
      <c r="AA33" s="183" t="str">
        <f t="shared" si="5"/>
        <v/>
      </c>
      <c r="AB33" s="184" t="str">
        <f t="shared" si="20"/>
        <v/>
      </c>
      <c r="AC33" s="225" t="str">
        <f t="shared" si="6"/>
        <v/>
      </c>
      <c r="AD33" s="176" t="str">
        <f t="shared" si="21"/>
        <v/>
      </c>
      <c r="AE33" s="168" t="str">
        <f t="shared" si="22"/>
        <v/>
      </c>
      <c r="AF33" s="168" t="str">
        <f t="shared" si="23"/>
        <v/>
      </c>
      <c r="AG33" s="179" t="str">
        <f t="shared" si="24"/>
        <v/>
      </c>
      <c r="AH33" s="181" t="str">
        <f t="shared" si="7"/>
        <v/>
      </c>
      <c r="AI33" s="180" t="str">
        <f t="shared" si="25"/>
        <v/>
      </c>
      <c r="AJ33" s="177" t="str">
        <f t="shared" si="8"/>
        <v/>
      </c>
      <c r="AK33" s="180" t="str">
        <f t="shared" si="26"/>
        <v/>
      </c>
      <c r="AL33" s="185" t="str">
        <f t="shared" si="27"/>
        <v/>
      </c>
      <c r="AM33" s="185" t="str">
        <f t="shared" si="28"/>
        <v/>
      </c>
    </row>
    <row r="34" spans="1:39" ht="24.5" thickTop="1" thickBot="1">
      <c r="A34" t="s">
        <v>1079</v>
      </c>
      <c r="B34" s="13" t="s">
        <v>2345</v>
      </c>
      <c r="C34" s="228" t="s">
        <v>1114</v>
      </c>
      <c r="D34" s="228" t="s">
        <v>1121</v>
      </c>
      <c r="E34" s="230" t="s">
        <v>1112</v>
      </c>
      <c r="F34" s="230">
        <v>7</v>
      </c>
      <c r="G34" s="228"/>
      <c r="H34" s="228"/>
      <c r="I34" s="232"/>
      <c r="J34" s="232"/>
      <c r="K34" s="164" t="str">
        <f t="shared" si="0"/>
        <v xml:space="preserve">            { line: "Pesan sobre nosotros nuestros pecados,, (Re,m,15)(La,7,250)", sC: "mt"},</v>
      </c>
      <c r="L34" s="218" t="str">
        <f t="shared" si="9"/>
        <v>(</v>
      </c>
      <c r="M34" s="183" t="str">
        <f t="shared" si="1"/>
        <v>Re</v>
      </c>
      <c r="N34" s="216" t="str">
        <f t="shared" si="10"/>
        <v>,</v>
      </c>
      <c r="O34" s="225" t="str">
        <f t="shared" si="2"/>
        <v>m</v>
      </c>
      <c r="P34" s="217" t="str">
        <f t="shared" si="11"/>
        <v>,</v>
      </c>
      <c r="Q34" s="168">
        <f t="shared" si="12"/>
        <v>15</v>
      </c>
      <c r="R34" s="218" t="str">
        <f t="shared" si="13"/>
        <v>)</v>
      </c>
      <c r="S34" s="219" t="str">
        <f t="shared" si="14"/>
        <v>(</v>
      </c>
      <c r="T34" s="181" t="str">
        <f t="shared" si="3"/>
        <v>La</v>
      </c>
      <c r="U34" s="185" t="str">
        <f t="shared" si="15"/>
        <v>,</v>
      </c>
      <c r="V34" s="177">
        <f t="shared" si="4"/>
        <v>7</v>
      </c>
      <c r="W34" s="185" t="str">
        <f t="shared" si="16"/>
        <v>,</v>
      </c>
      <c r="X34" s="185">
        <f t="shared" si="17"/>
        <v>250</v>
      </c>
      <c r="Y34" s="218" t="str">
        <f t="shared" si="18"/>
        <v>)</v>
      </c>
      <c r="Z34" s="175" t="str">
        <f t="shared" si="19"/>
        <v/>
      </c>
      <c r="AA34" s="183" t="str">
        <f t="shared" si="5"/>
        <v/>
      </c>
      <c r="AB34" s="184" t="str">
        <f t="shared" si="20"/>
        <v/>
      </c>
      <c r="AC34" s="225" t="str">
        <f t="shared" si="6"/>
        <v/>
      </c>
      <c r="AD34" s="176" t="str">
        <f t="shared" si="21"/>
        <v/>
      </c>
      <c r="AE34" s="168" t="str">
        <f t="shared" si="22"/>
        <v/>
      </c>
      <c r="AF34" s="168" t="str">
        <f t="shared" si="23"/>
        <v/>
      </c>
      <c r="AG34" s="179" t="str">
        <f t="shared" si="24"/>
        <v/>
      </c>
      <c r="AH34" s="181" t="str">
        <f t="shared" si="7"/>
        <v/>
      </c>
      <c r="AI34" s="180" t="str">
        <f t="shared" si="25"/>
        <v/>
      </c>
      <c r="AJ34" s="177" t="str">
        <f t="shared" si="8"/>
        <v/>
      </c>
      <c r="AK34" s="180" t="str">
        <f t="shared" si="26"/>
        <v/>
      </c>
      <c r="AL34" s="185" t="str">
        <f t="shared" si="27"/>
        <v/>
      </c>
      <c r="AM34" s="185" t="str">
        <f t="shared" si="28"/>
        <v/>
      </c>
    </row>
    <row r="35" spans="1:39" ht="24.5" thickTop="1" thickBot="1">
      <c r="B35" s="13" t="s">
        <v>2346</v>
      </c>
      <c r="C35" s="228" t="s">
        <v>1114</v>
      </c>
      <c r="D35" s="228" t="s">
        <v>1121</v>
      </c>
      <c r="E35" s="230"/>
      <c r="F35" s="230"/>
      <c r="G35" s="228"/>
      <c r="H35" s="228"/>
      <c r="I35" s="232"/>
      <c r="J35" s="232"/>
      <c r="K35" s="164" t="str">
        <f t="shared" si="0"/>
        <v xml:space="preserve">            { line: "mas tú perdonas nuestras culpas., (Re,m,15)", sC: ""},</v>
      </c>
      <c r="L35" s="218" t="str">
        <f t="shared" si="9"/>
        <v>(</v>
      </c>
      <c r="M35" s="183" t="str">
        <f t="shared" si="1"/>
        <v>Re</v>
      </c>
      <c r="N35" s="216" t="str">
        <f t="shared" si="10"/>
        <v>,</v>
      </c>
      <c r="O35" s="225" t="str">
        <f t="shared" si="2"/>
        <v>m</v>
      </c>
      <c r="P35" s="217" t="str">
        <f t="shared" si="11"/>
        <v>,</v>
      </c>
      <c r="Q35" s="168">
        <f t="shared" si="12"/>
        <v>15</v>
      </c>
      <c r="R35" s="218" t="str">
        <f t="shared" si="13"/>
        <v>)</v>
      </c>
      <c r="S35" s="219" t="str">
        <f t="shared" si="14"/>
        <v/>
      </c>
      <c r="T35" s="181" t="str">
        <f t="shared" si="3"/>
        <v/>
      </c>
      <c r="U35" s="185" t="str">
        <f t="shared" si="15"/>
        <v/>
      </c>
      <c r="V35" s="177" t="str">
        <f t="shared" si="4"/>
        <v/>
      </c>
      <c r="W35" s="185" t="str">
        <f t="shared" si="16"/>
        <v/>
      </c>
      <c r="X35" s="185" t="str">
        <f t="shared" si="17"/>
        <v/>
      </c>
      <c r="Y35" s="218" t="str">
        <f t="shared" si="18"/>
        <v/>
      </c>
      <c r="Z35" s="175" t="str">
        <f t="shared" si="19"/>
        <v/>
      </c>
      <c r="AA35" s="183" t="str">
        <f t="shared" si="5"/>
        <v/>
      </c>
      <c r="AB35" s="184" t="str">
        <f t="shared" si="20"/>
        <v/>
      </c>
      <c r="AC35" s="225" t="str">
        <f t="shared" si="6"/>
        <v/>
      </c>
      <c r="AD35" s="176" t="str">
        <f t="shared" si="21"/>
        <v/>
      </c>
      <c r="AE35" s="168" t="str">
        <f t="shared" si="22"/>
        <v/>
      </c>
      <c r="AF35" s="168" t="str">
        <f t="shared" si="23"/>
        <v/>
      </c>
      <c r="AG35" s="179" t="str">
        <f t="shared" si="24"/>
        <v/>
      </c>
      <c r="AH35" s="181" t="str">
        <f t="shared" si="7"/>
        <v/>
      </c>
      <c r="AI35" s="180" t="str">
        <f t="shared" si="25"/>
        <v/>
      </c>
      <c r="AJ35" s="177" t="str">
        <f t="shared" si="8"/>
        <v/>
      </c>
      <c r="AK35" s="180" t="str">
        <f t="shared" si="26"/>
        <v/>
      </c>
      <c r="AL35" s="185" t="str">
        <f t="shared" si="27"/>
        <v/>
      </c>
      <c r="AM35" s="185" t="str">
        <f t="shared" si="28"/>
        <v/>
      </c>
    </row>
    <row r="36" spans="1:39" ht="24.5" thickTop="1" thickBot="1">
      <c r="B36" s="13" t="s">
        <v>2347</v>
      </c>
      <c r="C36" s="228" t="s">
        <v>1112</v>
      </c>
      <c r="D36" s="228">
        <v>7</v>
      </c>
      <c r="E36" s="230"/>
      <c r="F36" s="230"/>
      <c r="G36" s="228"/>
      <c r="H36" s="228"/>
      <c r="I36" s="232"/>
      <c r="J36" s="232"/>
      <c r="K36" s="164" t="str">
        <f t="shared" si="0"/>
        <v xml:space="preserve">            { line: "Dichoso el que tú eliges, el que tú llamas,, (La,7,15)", sC: ""},</v>
      </c>
      <c r="L36" s="218" t="str">
        <f t="shared" si="9"/>
        <v>(</v>
      </c>
      <c r="M36" s="183" t="str">
        <f t="shared" si="1"/>
        <v>La</v>
      </c>
      <c r="N36" s="216" t="str">
        <f t="shared" si="10"/>
        <v>,</v>
      </c>
      <c r="O36" s="225">
        <f t="shared" si="2"/>
        <v>7</v>
      </c>
      <c r="P36" s="217" t="str">
        <f t="shared" si="11"/>
        <v>,</v>
      </c>
      <c r="Q36" s="168">
        <f t="shared" si="12"/>
        <v>15</v>
      </c>
      <c r="R36" s="218" t="str">
        <f t="shared" si="13"/>
        <v>)</v>
      </c>
      <c r="S36" s="219" t="str">
        <f t="shared" si="14"/>
        <v/>
      </c>
      <c r="T36" s="181" t="str">
        <f t="shared" si="3"/>
        <v/>
      </c>
      <c r="U36" s="185" t="str">
        <f t="shared" si="15"/>
        <v/>
      </c>
      <c r="V36" s="177" t="str">
        <f t="shared" si="4"/>
        <v/>
      </c>
      <c r="W36" s="185" t="str">
        <f t="shared" si="16"/>
        <v/>
      </c>
      <c r="X36" s="185" t="str">
        <f t="shared" si="17"/>
        <v/>
      </c>
      <c r="Y36" s="218" t="str">
        <f t="shared" si="18"/>
        <v/>
      </c>
      <c r="Z36" s="175" t="str">
        <f t="shared" si="19"/>
        <v/>
      </c>
      <c r="AA36" s="183" t="str">
        <f t="shared" si="5"/>
        <v/>
      </c>
      <c r="AB36" s="184" t="str">
        <f t="shared" si="20"/>
        <v/>
      </c>
      <c r="AC36" s="225" t="str">
        <f t="shared" si="6"/>
        <v/>
      </c>
      <c r="AD36" s="176" t="str">
        <f t="shared" si="21"/>
        <v/>
      </c>
      <c r="AE36" s="168" t="str">
        <f t="shared" si="22"/>
        <v/>
      </c>
      <c r="AF36" s="168" t="str">
        <f t="shared" si="23"/>
        <v/>
      </c>
      <c r="AG36" s="179" t="str">
        <f t="shared" si="24"/>
        <v/>
      </c>
      <c r="AH36" s="181" t="str">
        <f t="shared" si="7"/>
        <v/>
      </c>
      <c r="AI36" s="180" t="str">
        <f t="shared" si="25"/>
        <v/>
      </c>
      <c r="AJ36" s="177" t="str">
        <f t="shared" si="8"/>
        <v/>
      </c>
      <c r="AK36" s="180" t="str">
        <f t="shared" si="26"/>
        <v/>
      </c>
      <c r="AL36" s="185" t="str">
        <f t="shared" si="27"/>
        <v/>
      </c>
      <c r="AM36" s="185" t="str">
        <f t="shared" si="28"/>
        <v/>
      </c>
    </row>
    <row r="37" spans="1:39" ht="24.5" thickTop="1" thickBot="1">
      <c r="B37" s="13" t="s">
        <v>2348</v>
      </c>
      <c r="C37" s="228" t="s">
        <v>1114</v>
      </c>
      <c r="D37" s="228" t="s">
        <v>1121</v>
      </c>
      <c r="E37" s="230"/>
      <c r="F37" s="230"/>
      <c r="G37" s="228"/>
      <c r="H37" s="228"/>
      <c r="I37" s="232"/>
      <c r="J37" s="232"/>
      <c r="K37" s="164" t="str">
        <f t="shared" si="0"/>
        <v xml:space="preserve">            { line: "vivirá en tus atrios., (Re,m,15)", sC: ""},</v>
      </c>
      <c r="L37" s="218" t="str">
        <f t="shared" si="9"/>
        <v>(</v>
      </c>
      <c r="M37" s="183" t="str">
        <f t="shared" si="1"/>
        <v>Re</v>
      </c>
      <c r="N37" s="216" t="str">
        <f t="shared" si="10"/>
        <v>,</v>
      </c>
      <c r="O37" s="225" t="str">
        <f t="shared" si="2"/>
        <v>m</v>
      </c>
      <c r="P37" s="217" t="str">
        <f t="shared" si="11"/>
        <v>,</v>
      </c>
      <c r="Q37" s="168">
        <f t="shared" si="12"/>
        <v>15</v>
      </c>
      <c r="R37" s="218" t="str">
        <f t="shared" si="13"/>
        <v>)</v>
      </c>
      <c r="S37" s="219" t="str">
        <f t="shared" si="14"/>
        <v/>
      </c>
      <c r="T37" s="181" t="str">
        <f t="shared" si="3"/>
        <v/>
      </c>
      <c r="U37" s="185" t="str">
        <f t="shared" si="15"/>
        <v/>
      </c>
      <c r="V37" s="177" t="str">
        <f t="shared" si="4"/>
        <v/>
      </c>
      <c r="W37" s="185" t="str">
        <f t="shared" si="16"/>
        <v/>
      </c>
      <c r="X37" s="185" t="str">
        <f t="shared" si="17"/>
        <v/>
      </c>
      <c r="Y37" s="218" t="str">
        <f t="shared" si="18"/>
        <v/>
      </c>
      <c r="Z37" s="175" t="str">
        <f t="shared" si="19"/>
        <v/>
      </c>
      <c r="AA37" s="183" t="str">
        <f t="shared" si="5"/>
        <v/>
      </c>
      <c r="AB37" s="184" t="str">
        <f t="shared" si="20"/>
        <v/>
      </c>
      <c r="AC37" s="225" t="str">
        <f t="shared" si="6"/>
        <v/>
      </c>
      <c r="AD37" s="176" t="str">
        <f t="shared" si="21"/>
        <v/>
      </c>
      <c r="AE37" s="168" t="str">
        <f t="shared" si="22"/>
        <v/>
      </c>
      <c r="AF37" s="168" t="str">
        <f t="shared" si="23"/>
        <v/>
      </c>
      <c r="AG37" s="179" t="str">
        <f t="shared" si="24"/>
        <v/>
      </c>
      <c r="AH37" s="181" t="str">
        <f t="shared" si="7"/>
        <v/>
      </c>
      <c r="AI37" s="180" t="str">
        <f t="shared" si="25"/>
        <v/>
      </c>
      <c r="AJ37" s="177" t="str">
        <f t="shared" si="8"/>
        <v/>
      </c>
      <c r="AK37" s="180" t="str">
        <f t="shared" si="26"/>
        <v/>
      </c>
      <c r="AL37" s="185" t="str">
        <f t="shared" si="27"/>
        <v/>
      </c>
      <c r="AM37" s="185" t="str">
        <f t="shared" si="28"/>
        <v/>
      </c>
    </row>
    <row r="38" spans="1:39" ht="24.5" thickTop="1" thickBot="1">
      <c r="A38" t="s">
        <v>1079</v>
      </c>
      <c r="B38" s="13" t="s">
        <v>2339</v>
      </c>
      <c r="C38" s="228" t="s">
        <v>1122</v>
      </c>
      <c r="D38" s="228" t="s">
        <v>1121</v>
      </c>
      <c r="E38" s="230" t="s">
        <v>1114</v>
      </c>
      <c r="F38" s="230" t="s">
        <v>1121</v>
      </c>
      <c r="G38" s="228"/>
      <c r="H38" s="228"/>
      <c r="I38" s="232"/>
      <c r="J38" s="232"/>
      <c r="K38" s="164" t="str">
        <f t="shared" si="0"/>
        <v xml:space="preserve">            { line: "A ti que escuchas la oración,, (Sol,m,15)(Re,m,250)", sC: "mt"},</v>
      </c>
      <c r="L38" s="218" t="str">
        <f t="shared" si="9"/>
        <v>(</v>
      </c>
      <c r="M38" s="183" t="str">
        <f t="shared" si="1"/>
        <v>Sol</v>
      </c>
      <c r="N38" s="216" t="str">
        <f t="shared" si="10"/>
        <v>,</v>
      </c>
      <c r="O38" s="225" t="str">
        <f t="shared" si="2"/>
        <v>m</v>
      </c>
      <c r="P38" s="217" t="str">
        <f t="shared" si="11"/>
        <v>,</v>
      </c>
      <c r="Q38" s="168">
        <f t="shared" si="12"/>
        <v>15</v>
      </c>
      <c r="R38" s="218" t="str">
        <f t="shared" si="13"/>
        <v>)</v>
      </c>
      <c r="S38" s="219" t="str">
        <f t="shared" si="14"/>
        <v>(</v>
      </c>
      <c r="T38" s="181" t="str">
        <f t="shared" si="3"/>
        <v>Re</v>
      </c>
      <c r="U38" s="185" t="str">
        <f t="shared" si="15"/>
        <v>,</v>
      </c>
      <c r="V38" s="177" t="str">
        <f t="shared" si="4"/>
        <v>m</v>
      </c>
      <c r="W38" s="185" t="str">
        <f t="shared" si="16"/>
        <v>,</v>
      </c>
      <c r="X38" s="185">
        <f t="shared" si="17"/>
        <v>250</v>
      </c>
      <c r="Y38" s="218" t="str">
        <f t="shared" si="18"/>
        <v>)</v>
      </c>
      <c r="Z38" s="175" t="str">
        <f t="shared" si="19"/>
        <v/>
      </c>
      <c r="AA38" s="183" t="str">
        <f t="shared" si="5"/>
        <v/>
      </c>
      <c r="AB38" s="184" t="str">
        <f t="shared" si="20"/>
        <v/>
      </c>
      <c r="AC38" s="225" t="str">
        <f t="shared" si="6"/>
        <v/>
      </c>
      <c r="AD38" s="176" t="str">
        <f t="shared" si="21"/>
        <v/>
      </c>
      <c r="AE38" s="168" t="str">
        <f t="shared" si="22"/>
        <v/>
      </c>
      <c r="AF38" s="168" t="str">
        <f t="shared" si="23"/>
        <v/>
      </c>
      <c r="AG38" s="179" t="str">
        <f t="shared" si="24"/>
        <v/>
      </c>
      <c r="AH38" s="181" t="str">
        <f t="shared" si="7"/>
        <v/>
      </c>
      <c r="AI38" s="180" t="str">
        <f t="shared" si="25"/>
        <v/>
      </c>
      <c r="AJ38" s="177" t="str">
        <f t="shared" si="8"/>
        <v/>
      </c>
      <c r="AK38" s="180" t="str">
        <f t="shared" si="26"/>
        <v/>
      </c>
      <c r="AL38" s="185" t="str">
        <f t="shared" si="27"/>
        <v/>
      </c>
      <c r="AM38" s="185" t="str">
        <f t="shared" si="28"/>
        <v/>
      </c>
    </row>
    <row r="39" spans="1:39" ht="24.5" thickTop="1" thickBot="1">
      <c r="B39" s="13" t="s">
        <v>2340</v>
      </c>
      <c r="C39" s="228" t="s">
        <v>1112</v>
      </c>
      <c r="D39" s="228">
        <v>7</v>
      </c>
      <c r="E39" s="230" t="s">
        <v>1114</v>
      </c>
      <c r="F39" s="230" t="s">
        <v>1121</v>
      </c>
      <c r="G39" s="228"/>
      <c r="H39" s="228"/>
      <c r="I39" s="232"/>
      <c r="J39" s="232"/>
      <c r="K39" s="164" t="str">
        <f t="shared" si="0"/>
        <v xml:space="preserve">            { line: "viene todo mortal, viene todo mortal., (La,7,15)(Re,m,250)", sC: ""},</v>
      </c>
      <c r="L39" s="218" t="str">
        <f t="shared" si="9"/>
        <v>(</v>
      </c>
      <c r="M39" s="183" t="str">
        <f t="shared" si="1"/>
        <v>La</v>
      </c>
      <c r="N39" s="216" t="str">
        <f t="shared" si="10"/>
        <v>,</v>
      </c>
      <c r="O39" s="225">
        <f t="shared" si="2"/>
        <v>7</v>
      </c>
      <c r="P39" s="217" t="str">
        <f t="shared" si="11"/>
        <v>,</v>
      </c>
      <c r="Q39" s="168">
        <f t="shared" si="12"/>
        <v>15</v>
      </c>
      <c r="R39" s="218" t="str">
        <f t="shared" si="13"/>
        <v>)</v>
      </c>
      <c r="S39" s="219" t="str">
        <f t="shared" si="14"/>
        <v>(</v>
      </c>
      <c r="T39" s="181" t="str">
        <f t="shared" si="3"/>
        <v>Re</v>
      </c>
      <c r="U39" s="185" t="str">
        <f t="shared" si="15"/>
        <v>,</v>
      </c>
      <c r="V39" s="177" t="str">
        <f t="shared" si="4"/>
        <v>m</v>
      </c>
      <c r="W39" s="185" t="str">
        <f t="shared" si="16"/>
        <v>,</v>
      </c>
      <c r="X39" s="185">
        <f t="shared" si="17"/>
        <v>250</v>
      </c>
      <c r="Y39" s="218" t="str">
        <f t="shared" si="18"/>
        <v>)</v>
      </c>
      <c r="Z39" s="175" t="str">
        <f t="shared" si="19"/>
        <v/>
      </c>
      <c r="AA39" s="183" t="str">
        <f t="shared" si="5"/>
        <v/>
      </c>
      <c r="AB39" s="184" t="str">
        <f t="shared" si="20"/>
        <v/>
      </c>
      <c r="AC39" s="225" t="str">
        <f t="shared" si="6"/>
        <v/>
      </c>
      <c r="AD39" s="176" t="str">
        <f t="shared" si="21"/>
        <v/>
      </c>
      <c r="AE39" s="168" t="str">
        <f t="shared" si="22"/>
        <v/>
      </c>
      <c r="AF39" s="168" t="str">
        <f t="shared" si="23"/>
        <v/>
      </c>
      <c r="AG39" s="179" t="str">
        <f t="shared" si="24"/>
        <v/>
      </c>
      <c r="AH39" s="181" t="str">
        <f t="shared" si="7"/>
        <v/>
      </c>
      <c r="AI39" s="180" t="str">
        <f t="shared" si="25"/>
        <v/>
      </c>
      <c r="AJ39" s="177" t="str">
        <f t="shared" si="8"/>
        <v/>
      </c>
      <c r="AK39" s="180" t="str">
        <f t="shared" si="26"/>
        <v/>
      </c>
      <c r="AL39" s="185" t="str">
        <f t="shared" si="27"/>
        <v/>
      </c>
      <c r="AM39" s="185" t="str">
        <f t="shared" si="28"/>
        <v/>
      </c>
    </row>
    <row r="40" spans="1:39" ht="22.5" customHeight="1" thickTop="1" thickBot="1">
      <c r="A40" s="211"/>
      <c r="B40" s="211"/>
      <c r="C40" s="223"/>
      <c r="D40" s="223"/>
      <c r="E40" s="223"/>
      <c r="F40" s="223"/>
      <c r="G40" s="223"/>
      <c r="H40" s="223"/>
      <c r="I40" s="223"/>
      <c r="J40" s="223"/>
      <c r="K40" s="211" t="s">
        <v>2315</v>
      </c>
      <c r="L40" s="218" t="str">
        <f t="shared" ref="L40" si="29">IF(M40="","","(")</f>
        <v/>
      </c>
      <c r="M40" s="183" t="str">
        <f t="shared" ref="M40" si="30">IF(C40="","",C40)</f>
        <v/>
      </c>
      <c r="N40" s="216" t="str">
        <f t="shared" ref="N40" si="31">IF(M40="","",",")</f>
        <v/>
      </c>
      <c r="O40" s="225" t="str">
        <f t="shared" ref="O40" si="32">IF(D40="","",D40)</f>
        <v/>
      </c>
      <c r="P40" s="217" t="str">
        <f t="shared" ref="P40" si="33">IF(M40="","",",")</f>
        <v/>
      </c>
      <c r="Q40" s="168" t="str">
        <f t="shared" ref="Q40" si="34">IF(M40="","",15)</f>
        <v/>
      </c>
      <c r="R40" s="218" t="str">
        <f t="shared" ref="R40" si="35">IF(M40="","",")")</f>
        <v/>
      </c>
      <c r="S40" s="219" t="str">
        <f t="shared" ref="S40" si="36">IF(T40="","","(")</f>
        <v/>
      </c>
      <c r="T40" s="181" t="str">
        <f t="shared" ref="T40" si="37">IF(E40="","",E40)</f>
        <v/>
      </c>
      <c r="U40" s="185" t="str">
        <f t="shared" ref="U40" si="38">IF(T40="","",",")</f>
        <v/>
      </c>
      <c r="V40" s="177" t="str">
        <f t="shared" ref="V40" si="39">IF(F40="","",F40)</f>
        <v/>
      </c>
      <c r="W40" s="185" t="str">
        <f t="shared" ref="W40" si="40">IF(T40="","",",")</f>
        <v/>
      </c>
      <c r="X40" s="185" t="str">
        <f t="shared" ref="X40" si="41">IF(T40="","",250)</f>
        <v/>
      </c>
      <c r="Y40" s="218" t="str">
        <f t="shared" ref="Y40" si="42">IF(T40="","",")")</f>
        <v/>
      </c>
      <c r="Z40" s="175" t="str">
        <f t="shared" ref="Z40" si="43">IF(AA40="","","(")</f>
        <v/>
      </c>
      <c r="AA40" s="183" t="str">
        <f t="shared" ref="AA40" si="44">IF(G40="","",G40)</f>
        <v/>
      </c>
      <c r="AB40" s="184" t="str">
        <f t="shared" ref="AB40" si="45">IF(AA40="","",",")</f>
        <v/>
      </c>
      <c r="AC40" s="225" t="str">
        <f t="shared" ref="AC40" si="46">IF(Z40="","",H40)</f>
        <v/>
      </c>
      <c r="AD40" s="176" t="str">
        <f t="shared" ref="AD40" si="47">IF(AA40="","",",")</f>
        <v/>
      </c>
      <c r="AE40" s="168" t="str">
        <f t="shared" ref="AE40" si="48">IF(AA40="","",350)</f>
        <v/>
      </c>
      <c r="AF40" s="168" t="str">
        <f t="shared" ref="AF40" si="49">IF(AA40="","",")")</f>
        <v/>
      </c>
      <c r="AG40" s="179" t="str">
        <f t="shared" ref="AG40" si="50">IF(AH40="","","(")</f>
        <v/>
      </c>
      <c r="AH40" s="181" t="str">
        <f t="shared" ref="AH40" si="51">IF(I40="","",I40)</f>
        <v/>
      </c>
      <c r="AI40" s="180" t="str">
        <f t="shared" ref="AI40" si="52">IF(AH40="","",",")</f>
        <v/>
      </c>
      <c r="AJ40" s="177" t="str">
        <f t="shared" ref="AJ40" si="53">IF(AH40="","",J40)</f>
        <v/>
      </c>
      <c r="AK40" s="180" t="str">
        <f t="shared" ref="AK40" si="54">IF(AH40="","",",")</f>
        <v/>
      </c>
      <c r="AL40" s="185" t="str">
        <f t="shared" ref="AL40" si="55">IF(AH40="","",450)</f>
        <v/>
      </c>
      <c r="AM40" s="185" t="str">
        <f t="shared" ref="AM40" si="56">IF(AH40="","",")")</f>
        <v/>
      </c>
    </row>
    <row r="41" spans="1:39" ht="24.5" thickTop="1" thickBot="1">
      <c r="B41" s="203" t="s">
        <v>2313</v>
      </c>
      <c r="C41" s="224"/>
      <c r="D41" s="224"/>
      <c r="E41" s="224"/>
      <c r="F41" s="224"/>
      <c r="G41" s="224"/>
      <c r="H41" s="224"/>
      <c r="I41" s="224"/>
      <c r="J41" s="224"/>
      <c r="K41" s="208" t="s">
        <v>2311</v>
      </c>
      <c r="L41" s="218" t="str">
        <f>IF(M41="","","(")</f>
        <v/>
      </c>
      <c r="M41" s="183" t="str">
        <f>IF(C41="","",C41)</f>
        <v/>
      </c>
      <c r="N41" s="216" t="str">
        <f>IF(M41="","",",")</f>
        <v/>
      </c>
      <c r="O41" s="225" t="str">
        <f>IF(D41="","",D41)</f>
        <v/>
      </c>
      <c r="P41" s="217" t="str">
        <f>IF(M41="","",",")</f>
        <v/>
      </c>
      <c r="Q41" s="168" t="str">
        <f>IF(M41="","",15)</f>
        <v/>
      </c>
      <c r="R41" s="218" t="str">
        <f>IF(M41="","",")")</f>
        <v/>
      </c>
      <c r="S41" s="219" t="str">
        <f>IF(T41="","","(")</f>
        <v/>
      </c>
      <c r="T41" s="181" t="str">
        <f>IF(E41="","",E41)</f>
        <v/>
      </c>
      <c r="U41" s="185" t="str">
        <f>IF(T41="","",",")</f>
        <v/>
      </c>
      <c r="V41" s="177" t="str">
        <f>IF(F41="","",F41)</f>
        <v/>
      </c>
      <c r="W41" s="185" t="str">
        <f>IF(T41="","",",")</f>
        <v/>
      </c>
      <c r="X41" s="185" t="str">
        <f>IF(T41="","",250)</f>
        <v/>
      </c>
      <c r="Y41" s="218" t="str">
        <f>IF(T41="","",")")</f>
        <v/>
      </c>
      <c r="Z41" s="175" t="str">
        <f>IF(AA41="","","(")</f>
        <v/>
      </c>
      <c r="AA41" s="183" t="str">
        <f>IF(G41="","",G41)</f>
        <v/>
      </c>
      <c r="AB41" s="184" t="str">
        <f>IF(AA41="","",",")</f>
        <v/>
      </c>
      <c r="AC41" s="225" t="str">
        <f>IF(Z41="","",H41)</f>
        <v/>
      </c>
      <c r="AD41" s="176" t="str">
        <f>IF(AA41="","",",")</f>
        <v/>
      </c>
      <c r="AE41" s="168" t="str">
        <f>IF(AA41="","",350)</f>
        <v/>
      </c>
      <c r="AF41" s="168" t="str">
        <f>IF(AA41="","",")")</f>
        <v/>
      </c>
      <c r="AG41" s="179" t="str">
        <f>IF(AH41="","","(")</f>
        <v/>
      </c>
      <c r="AH41" s="181" t="str">
        <f>IF(I41="","",I41)</f>
        <v/>
      </c>
      <c r="AI41" s="180" t="str">
        <f>IF(AH41="","",",")</f>
        <v/>
      </c>
      <c r="AJ41" s="177" t="str">
        <f>IF(AH41="","",J41)</f>
        <v/>
      </c>
      <c r="AK41" s="180" t="str">
        <f>IF(AH41="","",",")</f>
        <v/>
      </c>
      <c r="AL41" s="185" t="str">
        <f>IF(AH41="","",450)</f>
        <v/>
      </c>
      <c r="AM41" s="185" t="str">
        <f>IF(AH41="","",")")</f>
        <v/>
      </c>
    </row>
    <row r="42" spans="1:39" ht="24.5" thickTop="1" thickBot="1">
      <c r="B42" s="13"/>
      <c r="C42" s="222"/>
      <c r="D42" s="222"/>
      <c r="E42" s="222"/>
      <c r="F42" s="222"/>
      <c r="G42" s="222"/>
      <c r="H42" s="222"/>
      <c r="I42" s="222"/>
      <c r="J42" s="222"/>
      <c r="K42" s="164" t="s">
        <v>2309</v>
      </c>
      <c r="L42" s="218" t="str">
        <f>IF(M42="","","(")</f>
        <v/>
      </c>
      <c r="M42" s="183" t="str">
        <f>IF(C42="","",C42)</f>
        <v/>
      </c>
      <c r="N42" s="216" t="str">
        <f>IF(M42="","",",")</f>
        <v/>
      </c>
      <c r="O42" s="225" t="str">
        <f>IF(D42="","",D42)</f>
        <v/>
      </c>
      <c r="P42" s="217" t="str">
        <f>IF(M42="","",",")</f>
        <v/>
      </c>
      <c r="Q42" s="168" t="str">
        <f>IF(M42="","",15)</f>
        <v/>
      </c>
      <c r="R42" s="218" t="str">
        <f>IF(M42="","",")")</f>
        <v/>
      </c>
      <c r="S42" s="219" t="str">
        <f>IF(T42="","","(")</f>
        <v/>
      </c>
      <c r="T42" s="181" t="str">
        <f>IF(E42="","",E42)</f>
        <v/>
      </c>
      <c r="U42" s="185" t="str">
        <f>IF(T42="","",",")</f>
        <v/>
      </c>
      <c r="V42" s="177" t="str">
        <f>IF(F42="","",F42)</f>
        <v/>
      </c>
      <c r="W42" s="185" t="str">
        <f>IF(T42="","",",")</f>
        <v/>
      </c>
      <c r="X42" s="185" t="str">
        <f>IF(T42="","",250)</f>
        <v/>
      </c>
      <c r="Y42" s="218" t="str">
        <f>IF(T42="","",")")</f>
        <v/>
      </c>
      <c r="Z42" s="175" t="str">
        <f>IF(AA42="","","(")</f>
        <v/>
      </c>
      <c r="AA42" s="183" t="str">
        <f>IF(G42="","",G42)</f>
        <v/>
      </c>
      <c r="AB42" s="184" t="str">
        <f>IF(AA42="","",",")</f>
        <v/>
      </c>
      <c r="AC42" s="225" t="str">
        <f>IF(Z42="","",H42)</f>
        <v/>
      </c>
      <c r="AD42" s="176" t="str">
        <f>IF(AA42="","",",")</f>
        <v/>
      </c>
      <c r="AE42" s="168" t="str">
        <f>IF(AA42="","",350)</f>
        <v/>
      </c>
      <c r="AF42" s="168" t="str">
        <f>IF(AA42="","",")")</f>
        <v/>
      </c>
      <c r="AG42" s="179" t="str">
        <f>IF(AH42="","","(")</f>
        <v/>
      </c>
      <c r="AH42" s="181" t="str">
        <f>IF(I42="","",I42)</f>
        <v/>
      </c>
      <c r="AI42" s="180" t="str">
        <f>IF(AH42="","",",")</f>
        <v/>
      </c>
      <c r="AJ42" s="177" t="str">
        <f>IF(AH42="","",J42)</f>
        <v/>
      </c>
      <c r="AK42" s="180" t="str">
        <f>IF(AH42="","",",")</f>
        <v/>
      </c>
      <c r="AL42" s="185" t="str">
        <f>IF(AH42="","",450)</f>
        <v/>
      </c>
      <c r="AM42" s="185" t="str">
        <f>IF(AH42="","",")")</f>
        <v/>
      </c>
    </row>
    <row r="43" spans="1:39" ht="24.5" thickTop="1" thickBot="1">
      <c r="B43" s="13"/>
      <c r="C43" s="222"/>
      <c r="D43" s="222"/>
      <c r="E43" s="222"/>
      <c r="F43" s="222"/>
      <c r="G43" s="222"/>
      <c r="H43" s="222"/>
      <c r="I43" s="222"/>
      <c r="J43" s="222"/>
      <c r="K43" s="204" t="s">
        <v>2312</v>
      </c>
      <c r="L43" s="218" t="str">
        <f>IF(M43="","","(")</f>
        <v/>
      </c>
      <c r="M43" s="183" t="str">
        <f>IF(C43="","",C43)</f>
        <v/>
      </c>
      <c r="N43" s="216" t="str">
        <f>IF(M43="","",",")</f>
        <v/>
      </c>
      <c r="O43" s="225" t="str">
        <f>IF(D43="","",D43)</f>
        <v/>
      </c>
      <c r="P43" s="217" t="str">
        <f>IF(M43="","",",")</f>
        <v/>
      </c>
      <c r="Q43" s="168" t="str">
        <f>IF(M43="","",15)</f>
        <v/>
      </c>
      <c r="R43" s="218" t="str">
        <f>IF(M43="","",")")</f>
        <v/>
      </c>
      <c r="S43" s="219" t="str">
        <f>IF(T43="","","(")</f>
        <v/>
      </c>
      <c r="T43" s="181" t="str">
        <f>IF(E43="","",E43)</f>
        <v/>
      </c>
      <c r="U43" s="185" t="str">
        <f>IF(T43="","",",")</f>
        <v/>
      </c>
      <c r="V43" s="177" t="str">
        <f>IF(F43="","",F43)</f>
        <v/>
      </c>
      <c r="W43" s="185" t="str">
        <f>IF(T43="","",",")</f>
        <v/>
      </c>
      <c r="X43" s="185" t="str">
        <f>IF(T43="","",250)</f>
        <v/>
      </c>
      <c r="Y43" s="218" t="str">
        <f>IF(T43="","",")")</f>
        <v/>
      </c>
      <c r="Z43" s="175" t="str">
        <f>IF(AA43="","","(")</f>
        <v/>
      </c>
      <c r="AA43" s="183" t="str">
        <f>IF(G43="","",G43)</f>
        <v/>
      </c>
      <c r="AB43" s="184" t="str">
        <f>IF(AA43="","",",")</f>
        <v/>
      </c>
      <c r="AC43" s="225" t="str">
        <f>IF(Z43="","",H43)</f>
        <v/>
      </c>
      <c r="AD43" s="176" t="str">
        <f>IF(AA43="","",",")</f>
        <v/>
      </c>
      <c r="AE43" s="168" t="str">
        <f>IF(AA43="","",350)</f>
        <v/>
      </c>
      <c r="AF43" s="168" t="str">
        <f>IF(AA43="","",")")</f>
        <v/>
      </c>
      <c r="AG43" s="179" t="str">
        <f>IF(AH43="","","(")</f>
        <v/>
      </c>
      <c r="AH43" s="181" t="str">
        <f>IF(I43="","",I43)</f>
        <v/>
      </c>
      <c r="AI43" s="180" t="str">
        <f>IF(AH43="","",",")</f>
        <v/>
      </c>
      <c r="AJ43" s="177" t="str">
        <f>IF(AH43="","",J43)</f>
        <v/>
      </c>
      <c r="AK43" s="180" t="str">
        <f>IF(AH43="","",",")</f>
        <v/>
      </c>
      <c r="AL43" s="185" t="str">
        <f>IF(AH43="","",450)</f>
        <v/>
      </c>
      <c r="AM43" s="185" t="str">
        <f>IF(AH43="","",")")</f>
        <v/>
      </c>
    </row>
    <row r="44" spans="1:39" ht="24.5" thickTop="1" thickBot="1">
      <c r="A44" t="s">
        <v>2310</v>
      </c>
      <c r="B44" s="205" t="s">
        <v>2341</v>
      </c>
      <c r="C44" s="228" t="s">
        <v>2342</v>
      </c>
      <c r="D44" s="228"/>
      <c r="E44" s="230" t="s">
        <v>1112</v>
      </c>
      <c r="F44" s="230">
        <v>7</v>
      </c>
      <c r="G44" s="228"/>
      <c r="H44" s="228"/>
      <c r="I44" s="232"/>
      <c r="J44" s="232"/>
      <c r="K44" s="206" t="str">
        <f>IF(B44="","",_xlfn.CONCAT("           triggerLine: ","""",B44,", ",L44:AM44,""", sC: ","""",A44,""", lines: ["))</f>
        <v xml:space="preserve">           triggerLine: "A TI QUE ESCUCHAS LA ORACIÓN, (Si,,15)(La,7,250)", sC: "mt as ta", lines: [</v>
      </c>
      <c r="L44" s="218" t="str">
        <f>IF(M44="","","(")</f>
        <v>(</v>
      </c>
      <c r="M44" s="183" t="str">
        <f>IF(C44="","",C44)</f>
        <v>Si</v>
      </c>
      <c r="N44" s="216" t="str">
        <f>IF(M44="","",",")</f>
        <v>,</v>
      </c>
      <c r="O44" s="225" t="str">
        <f>IF(D44="","",D44)</f>
        <v/>
      </c>
      <c r="P44" s="217" t="str">
        <f>IF(M44="","",",")</f>
        <v>,</v>
      </c>
      <c r="Q44" s="168">
        <f>IF(M44="","",15)</f>
        <v>15</v>
      </c>
      <c r="R44" s="218" t="str">
        <f>IF(M44="","",")")</f>
        <v>)</v>
      </c>
      <c r="S44" s="219" t="str">
        <f>IF(T44="","","(")</f>
        <v>(</v>
      </c>
      <c r="T44" s="181" t="str">
        <f>IF(E44="","",E44)</f>
        <v>La</v>
      </c>
      <c r="U44" s="185" t="str">
        <f>IF(T44="","",",")</f>
        <v>,</v>
      </c>
      <c r="V44" s="177">
        <f>IF(F44="","",F44)</f>
        <v>7</v>
      </c>
      <c r="W44" s="185" t="str">
        <f>IF(T44="","",",")</f>
        <v>,</v>
      </c>
      <c r="X44" s="185">
        <f>IF(T44="","",250)</f>
        <v>250</v>
      </c>
      <c r="Y44" s="218" t="str">
        <f>IF(T44="","",")")</f>
        <v>)</v>
      </c>
      <c r="Z44" s="175" t="str">
        <f>IF(AA44="","","(")</f>
        <v/>
      </c>
      <c r="AA44" s="183" t="str">
        <f>IF(G44="","",G44)</f>
        <v/>
      </c>
      <c r="AB44" s="184" t="str">
        <f>IF(AA44="","",",")</f>
        <v/>
      </c>
      <c r="AC44" s="225" t="str">
        <f>IF(Z44="","",H44)</f>
        <v/>
      </c>
      <c r="AD44" s="176" t="str">
        <f>IF(AA44="","",",")</f>
        <v/>
      </c>
      <c r="AE44" s="168" t="str">
        <f>IF(AA44="","",350)</f>
        <v/>
      </c>
      <c r="AF44" s="168" t="str">
        <f>IF(AA44="","",")")</f>
        <v/>
      </c>
      <c r="AG44" s="179" t="str">
        <f>IF(AH44="","","(")</f>
        <v/>
      </c>
      <c r="AH44" s="181" t="str">
        <f>IF(I44="","",I44)</f>
        <v/>
      </c>
      <c r="AI44" s="180" t="str">
        <f>IF(AH44="","",",")</f>
        <v/>
      </c>
      <c r="AJ44" s="177" t="str">
        <f>IF(AH44="","",J44)</f>
        <v/>
      </c>
      <c r="AK44" s="180" t="str">
        <f>IF(AH44="","",",")</f>
        <v/>
      </c>
      <c r="AL44" s="185" t="str">
        <f>IF(AH44="","",450)</f>
        <v/>
      </c>
      <c r="AM44" s="185" t="str">
        <f>IF(AH44="","",")")</f>
        <v/>
      </c>
    </row>
    <row r="45" spans="1:39" ht="24.5" thickTop="1" thickBot="1">
      <c r="A45" t="s">
        <v>2283</v>
      </c>
      <c r="B45" s="207" t="s">
        <v>2343</v>
      </c>
      <c r="C45" s="228" t="s">
        <v>2342</v>
      </c>
      <c r="D45" s="228"/>
      <c r="E45" s="230"/>
      <c r="F45" s="230"/>
      <c r="G45" s="228"/>
      <c r="H45" s="228"/>
      <c r="I45" s="232"/>
      <c r="J45" s="232"/>
      <c r="K45" s="206" t="str">
        <f>IF(B45="","",_xlfn.CONCAT("            { line: ","""",B45,", ",L45:AM45,""", sC: ","""",A45,"""},"))</f>
        <v xml:space="preserve">            { line: "VIENE TODO MORTAL,, (Si,,15)", sC: "as"},</v>
      </c>
      <c r="L45" s="218" t="str">
        <f t="shared" ref="L45" si="57">IF(M45="","","(")</f>
        <v>(</v>
      </c>
      <c r="M45" s="183" t="str">
        <f t="shared" ref="M45" si="58">IF(C45="","",C45)</f>
        <v>Si</v>
      </c>
      <c r="N45" s="216" t="str">
        <f t="shared" ref="N45" si="59">IF(M45="","",",")</f>
        <v>,</v>
      </c>
      <c r="O45" s="225" t="str">
        <f t="shared" ref="O45" si="60">IF(D45="","",D45)</f>
        <v/>
      </c>
      <c r="P45" s="217" t="str">
        <f t="shared" ref="P45" si="61">IF(M45="","",",")</f>
        <v>,</v>
      </c>
      <c r="Q45" s="168">
        <f t="shared" ref="Q45" si="62">IF(M45="","",15)</f>
        <v>15</v>
      </c>
      <c r="R45" s="218" t="str">
        <f t="shared" ref="R45" si="63">IF(M45="","",")")</f>
        <v>)</v>
      </c>
      <c r="S45" s="219" t="str">
        <f t="shared" ref="S45" si="64">IF(T45="","","(")</f>
        <v/>
      </c>
      <c r="T45" s="181" t="str">
        <f t="shared" ref="T45" si="65">IF(E45="","",E45)</f>
        <v/>
      </c>
      <c r="U45" s="185" t="str">
        <f t="shared" ref="U45" si="66">IF(T45="","",",")</f>
        <v/>
      </c>
      <c r="V45" s="177" t="str">
        <f t="shared" ref="V45" si="67">IF(F45="","",F45)</f>
        <v/>
      </c>
      <c r="W45" s="185" t="str">
        <f t="shared" ref="W45" si="68">IF(T45="","",",")</f>
        <v/>
      </c>
      <c r="X45" s="185" t="str">
        <f t="shared" ref="X45" si="69">IF(T45="","",250)</f>
        <v/>
      </c>
      <c r="Y45" s="218" t="str">
        <f t="shared" ref="Y45" si="70">IF(T45="","",")")</f>
        <v/>
      </c>
      <c r="Z45" s="175" t="str">
        <f t="shared" ref="Z45" si="71">IF(AA45="","","(")</f>
        <v/>
      </c>
      <c r="AA45" s="183" t="str">
        <f t="shared" ref="AA45" si="72">IF(G45="","",G45)</f>
        <v/>
      </c>
      <c r="AB45" s="184" t="str">
        <f t="shared" ref="AB45" si="73">IF(AA45="","",",")</f>
        <v/>
      </c>
      <c r="AC45" s="225" t="str">
        <f t="shared" ref="AC45" si="74">IF(Z45="","",H45)</f>
        <v/>
      </c>
      <c r="AD45" s="176" t="str">
        <f t="shared" ref="AD45" si="75">IF(AA45="","",",")</f>
        <v/>
      </c>
      <c r="AE45" s="168" t="str">
        <f t="shared" ref="AE45" si="76">IF(AA45="","",350)</f>
        <v/>
      </c>
      <c r="AF45" s="168" t="str">
        <f t="shared" ref="AF45" si="77">IF(AA45="","",")")</f>
        <v/>
      </c>
      <c r="AG45" s="179" t="str">
        <f t="shared" ref="AG45" si="78">IF(AH45="","","(")</f>
        <v/>
      </c>
      <c r="AH45" s="181" t="str">
        <f t="shared" ref="AH45" si="79">IF(I45="","",I45)</f>
        <v/>
      </c>
      <c r="AI45" s="180" t="str">
        <f t="shared" ref="AI45" si="80">IF(AH45="","",",")</f>
        <v/>
      </c>
      <c r="AJ45" s="177" t="str">
        <f t="shared" ref="AJ45" si="81">IF(AH45="","",J45)</f>
        <v/>
      </c>
      <c r="AK45" s="180" t="str">
        <f t="shared" ref="AK45" si="82">IF(AH45="","",",")</f>
        <v/>
      </c>
      <c r="AL45" s="185" t="str">
        <f t="shared" ref="AL45" si="83">IF(AH45="","",450)</f>
        <v/>
      </c>
      <c r="AM45" s="185" t="str">
        <f t="shared" ref="AM45" si="84">IF(AH45="","",")")</f>
        <v/>
      </c>
    </row>
    <row r="46" spans="1:39" ht="24.5" thickTop="1" thickBot="1">
      <c r="A46" t="s">
        <v>2283</v>
      </c>
      <c r="B46" s="209" t="s">
        <v>2344</v>
      </c>
      <c r="C46" s="228" t="s">
        <v>1112</v>
      </c>
      <c r="D46" s="228">
        <v>7</v>
      </c>
      <c r="E46" s="230"/>
      <c r="F46" s="230"/>
      <c r="G46" s="228"/>
      <c r="H46" s="228"/>
      <c r="I46" s="232"/>
      <c r="J46" s="232"/>
      <c r="K46" s="210" t="str">
        <f>IF(B46="","",_xlfn.CONCAT("            { line: ","""",B46,", ",L46:AM46,""", sC: ","""",A46,"""},  ]},"))</f>
        <v xml:space="preserve">            { line: "VIENE TODO MORTAL., (La,7,15)", sC: "as"},  ]},</v>
      </c>
      <c r="L46" s="218" t="str">
        <f>IF(M46="","","(")</f>
        <v>(</v>
      </c>
      <c r="M46" s="183" t="str">
        <f>IF(C46="","",C46)</f>
        <v>La</v>
      </c>
      <c r="N46" s="216" t="str">
        <f>IF(M46="","",",")</f>
        <v>,</v>
      </c>
      <c r="O46" s="225">
        <f>IF(D46="","",D46)</f>
        <v>7</v>
      </c>
      <c r="P46" s="217" t="str">
        <f>IF(M46="","",",")</f>
        <v>,</v>
      </c>
      <c r="Q46" s="168">
        <f>IF(M46="","",15)</f>
        <v>15</v>
      </c>
      <c r="R46" s="218" t="str">
        <f>IF(M46="","",")")</f>
        <v>)</v>
      </c>
      <c r="S46" s="219" t="str">
        <f>IF(T46="","","(")</f>
        <v/>
      </c>
      <c r="T46" s="181" t="str">
        <f>IF(E46="","",E46)</f>
        <v/>
      </c>
      <c r="U46" s="185" t="str">
        <f>IF(T46="","",",")</f>
        <v/>
      </c>
      <c r="V46" s="177" t="str">
        <f>IF(F46="","",F46)</f>
        <v/>
      </c>
      <c r="W46" s="185" t="str">
        <f>IF(T46="","",",")</f>
        <v/>
      </c>
      <c r="X46" s="185" t="str">
        <f>IF(T46="","",250)</f>
        <v/>
      </c>
      <c r="Y46" s="218" t="str">
        <f>IF(T46="","",")")</f>
        <v/>
      </c>
      <c r="Z46" s="175" t="str">
        <f>IF(AA46="","","(")</f>
        <v/>
      </c>
      <c r="AA46" s="183" t="str">
        <f>IF(G46="","",G46)</f>
        <v/>
      </c>
      <c r="AB46" s="184" t="str">
        <f>IF(AA46="","",",")</f>
        <v/>
      </c>
      <c r="AC46" s="225" t="str">
        <f>IF(Z46="","",H46)</f>
        <v/>
      </c>
      <c r="AD46" s="176" t="str">
        <f>IF(AA46="","",",")</f>
        <v/>
      </c>
      <c r="AE46" s="168" t="str">
        <f>IF(AA46="","",350)</f>
        <v/>
      </c>
      <c r="AF46" s="168" t="str">
        <f>IF(AA46="","",")")</f>
        <v/>
      </c>
      <c r="AG46" s="179" t="str">
        <f>IF(AH46="","","(")</f>
        <v/>
      </c>
      <c r="AH46" s="181" t="str">
        <f>IF(I46="","",I46)</f>
        <v/>
      </c>
      <c r="AI46" s="180" t="str">
        <f>IF(AH46="","",",")</f>
        <v/>
      </c>
      <c r="AJ46" s="177" t="str">
        <f>IF(AH46="","",J46)</f>
        <v/>
      </c>
      <c r="AK46" s="180" t="str">
        <f>IF(AH46="","",",")</f>
        <v/>
      </c>
      <c r="AL46" s="185" t="str">
        <f>IF(AH46="","",450)</f>
        <v/>
      </c>
      <c r="AM46" s="185" t="str">
        <f>IF(AH46="","",")")</f>
        <v/>
      </c>
    </row>
    <row r="47" spans="1:39" ht="25" customHeight="1" thickTop="1" thickBot="1">
      <c r="A47" s="211"/>
      <c r="B47" s="211"/>
      <c r="C47" s="223"/>
      <c r="D47" s="223"/>
      <c r="E47" s="223"/>
      <c r="F47" s="223"/>
      <c r="G47" s="223"/>
      <c r="H47" s="223"/>
      <c r="I47" s="223"/>
      <c r="J47" s="223"/>
      <c r="K47" s="211" t="s">
        <v>2316</v>
      </c>
      <c r="L47" s="218" t="str">
        <f>IF(M47="","","(")</f>
        <v/>
      </c>
      <c r="M47" s="183" t="str">
        <f>IF(C47="","",C47)</f>
        <v/>
      </c>
      <c r="N47" s="216" t="str">
        <f>IF(M47="","",",")</f>
        <v/>
      </c>
      <c r="O47" s="225" t="str">
        <f>IF(D47="","",D47)</f>
        <v/>
      </c>
      <c r="P47" s="217" t="str">
        <f>IF(M47="","",",")</f>
        <v/>
      </c>
      <c r="Q47" s="168" t="str">
        <f>IF(M47="","",15)</f>
        <v/>
      </c>
      <c r="R47" s="218" t="str">
        <f>IF(M47="","",")")</f>
        <v/>
      </c>
      <c r="S47" s="219" t="str">
        <f>IF(T47="","","(")</f>
        <v/>
      </c>
      <c r="T47" s="181" t="str">
        <f>IF(E47="","",E47)</f>
        <v/>
      </c>
      <c r="U47" s="185" t="str">
        <f>IF(T47="","",",")</f>
        <v/>
      </c>
      <c r="V47" s="177" t="str">
        <f>IF(F47="","",F47)</f>
        <v/>
      </c>
      <c r="W47" s="185" t="str">
        <f>IF(T47="","",",")</f>
        <v/>
      </c>
      <c r="X47" s="185" t="str">
        <f>IF(T47="","",250)</f>
        <v/>
      </c>
      <c r="Y47" s="218" t="str">
        <f>IF(T47="","",")")</f>
        <v/>
      </c>
      <c r="Z47" s="175" t="str">
        <f>IF(AA47="","","(")</f>
        <v/>
      </c>
      <c r="AA47" s="183" t="str">
        <f>IF(G47="","",G47)</f>
        <v/>
      </c>
      <c r="AB47" s="184" t="str">
        <f>IF(AA47="","",",")</f>
        <v/>
      </c>
      <c r="AC47" s="225" t="str">
        <f>IF(Z47="","",H47)</f>
        <v/>
      </c>
      <c r="AD47" s="176" t="str">
        <f>IF(AA47="","",",")</f>
        <v/>
      </c>
      <c r="AE47" s="168" t="str">
        <f>IF(AA47="","",350)</f>
        <v/>
      </c>
      <c r="AF47" s="168" t="str">
        <f>IF(AA47="","",")")</f>
        <v/>
      </c>
      <c r="AG47" s="179" t="str">
        <f>IF(AH47="","","(")</f>
        <v/>
      </c>
      <c r="AH47" s="181" t="str">
        <f>IF(I47="","",I47)</f>
        <v/>
      </c>
      <c r="AI47" s="180" t="str">
        <f>IF(AH47="","",",")</f>
        <v/>
      </c>
      <c r="AJ47" s="177" t="str">
        <f>IF(AH47="","",J47)</f>
        <v/>
      </c>
      <c r="AK47" s="180" t="str">
        <f>IF(AH47="","",",")</f>
        <v/>
      </c>
      <c r="AL47" s="185" t="str">
        <f>IF(AH47="","",450)</f>
        <v/>
      </c>
      <c r="AM47" s="185" t="str">
        <f>IF(AH47="","",")")</f>
        <v/>
      </c>
    </row>
    <row r="48" spans="1:39" ht="36.5" thickTop="1" thickBot="1">
      <c r="B48" s="13"/>
      <c r="C48" s="222"/>
      <c r="D48" s="222"/>
      <c r="E48" s="222"/>
      <c r="F48" s="222"/>
      <c r="G48" s="222"/>
      <c r="H48" s="222"/>
      <c r="I48" s="222"/>
      <c r="J48" s="222"/>
      <c r="K48" s="212" t="s">
        <v>2300</v>
      </c>
      <c r="L48" s="218" t="str">
        <f t="shared" si="9"/>
        <v/>
      </c>
      <c r="M48" s="183" t="str">
        <f t="shared" si="1"/>
        <v/>
      </c>
      <c r="N48" s="216" t="str">
        <f t="shared" si="10"/>
        <v/>
      </c>
      <c r="O48" s="225" t="str">
        <f t="shared" si="2"/>
        <v/>
      </c>
      <c r="P48" s="217" t="str">
        <f t="shared" si="11"/>
        <v/>
      </c>
      <c r="Q48" s="168" t="str">
        <f t="shared" si="12"/>
        <v/>
      </c>
      <c r="R48" s="218" t="str">
        <f t="shared" si="13"/>
        <v/>
      </c>
      <c r="S48" s="219" t="str">
        <f t="shared" si="14"/>
        <v/>
      </c>
      <c r="T48" s="181" t="str">
        <f t="shared" si="3"/>
        <v/>
      </c>
      <c r="U48" s="185" t="str">
        <f t="shared" si="15"/>
        <v/>
      </c>
      <c r="V48" s="177" t="str">
        <f t="shared" si="4"/>
        <v/>
      </c>
      <c r="W48" s="185" t="str">
        <f t="shared" si="16"/>
        <v/>
      </c>
      <c r="X48" s="185" t="str">
        <f t="shared" si="17"/>
        <v/>
      </c>
      <c r="Y48" s="218" t="str">
        <f t="shared" si="18"/>
        <v/>
      </c>
      <c r="Z48" s="175" t="str">
        <f t="shared" si="19"/>
        <v/>
      </c>
      <c r="AA48" s="183" t="str">
        <f t="shared" si="5"/>
        <v/>
      </c>
      <c r="AB48" s="184" t="str">
        <f t="shared" si="20"/>
        <v/>
      </c>
      <c r="AC48" s="225" t="str">
        <f t="shared" si="6"/>
        <v/>
      </c>
      <c r="AD48" s="176" t="str">
        <f t="shared" si="21"/>
        <v/>
      </c>
      <c r="AE48" s="168" t="str">
        <f t="shared" si="22"/>
        <v/>
      </c>
      <c r="AF48" s="168" t="str">
        <f t="shared" si="23"/>
        <v/>
      </c>
      <c r="AG48" s="179" t="str">
        <f t="shared" si="24"/>
        <v/>
      </c>
      <c r="AH48" s="181" t="str">
        <f t="shared" si="7"/>
        <v/>
      </c>
      <c r="AI48" s="180" t="str">
        <f t="shared" si="25"/>
        <v/>
      </c>
      <c r="AJ48" s="177" t="str">
        <f t="shared" si="8"/>
        <v/>
      </c>
      <c r="AK48" s="180" t="str">
        <f t="shared" si="26"/>
        <v/>
      </c>
      <c r="AL48" s="185" t="str">
        <f t="shared" si="27"/>
        <v/>
      </c>
      <c r="AM48" s="185" t="str">
        <f t="shared" si="28"/>
        <v/>
      </c>
    </row>
    <row r="49" spans="1:39" ht="24.5" thickTop="1" thickBot="1">
      <c r="B49" s="13" t="s">
        <v>2349</v>
      </c>
      <c r="C49" s="228" t="s">
        <v>1114</v>
      </c>
      <c r="D49" s="228" t="s">
        <v>1121</v>
      </c>
      <c r="E49" s="230" t="s">
        <v>1112</v>
      </c>
      <c r="F49" s="230">
        <v>7</v>
      </c>
      <c r="G49" s="228"/>
      <c r="H49" s="228"/>
      <c r="I49" s="232"/>
      <c r="J49" s="232"/>
      <c r="K49" s="164" t="str">
        <f>IF(B49="","",_xlfn.CONCAT("            { line: ","""",B49,", ",L49:AM49,""", sC: ","""",A49,"""},"))</f>
        <v xml:space="preserve">            { line: "Nos saciaremos de los bienes de tu casa,, (Re,m,15)(La,7,250)", sC: ""},</v>
      </c>
      <c r="L49" s="218" t="str">
        <f t="shared" si="9"/>
        <v>(</v>
      </c>
      <c r="M49" s="183" t="str">
        <f t="shared" si="1"/>
        <v>Re</v>
      </c>
      <c r="N49" s="216" t="str">
        <f t="shared" si="10"/>
        <v>,</v>
      </c>
      <c r="O49" s="225" t="str">
        <f t="shared" si="2"/>
        <v>m</v>
      </c>
      <c r="P49" s="217" t="str">
        <f t="shared" si="11"/>
        <v>,</v>
      </c>
      <c r="Q49" s="168">
        <f t="shared" si="12"/>
        <v>15</v>
      </c>
      <c r="R49" s="218" t="str">
        <f t="shared" si="13"/>
        <v>)</v>
      </c>
      <c r="S49" s="219" t="str">
        <f t="shared" si="14"/>
        <v>(</v>
      </c>
      <c r="T49" s="181" t="str">
        <f t="shared" si="3"/>
        <v>La</v>
      </c>
      <c r="U49" s="185" t="str">
        <f t="shared" si="15"/>
        <v>,</v>
      </c>
      <c r="V49" s="177">
        <f t="shared" si="4"/>
        <v>7</v>
      </c>
      <c r="W49" s="185" t="str">
        <f t="shared" si="16"/>
        <v>,</v>
      </c>
      <c r="X49" s="185">
        <f t="shared" si="17"/>
        <v>250</v>
      </c>
      <c r="Y49" s="218" t="str">
        <f t="shared" si="18"/>
        <v>)</v>
      </c>
      <c r="Z49" s="175" t="str">
        <f t="shared" si="19"/>
        <v/>
      </c>
      <c r="AA49" s="183" t="str">
        <f t="shared" si="5"/>
        <v/>
      </c>
      <c r="AB49" s="184" t="str">
        <f t="shared" si="20"/>
        <v/>
      </c>
      <c r="AC49" s="225" t="str">
        <f t="shared" si="6"/>
        <v/>
      </c>
      <c r="AD49" s="176" t="str">
        <f t="shared" si="21"/>
        <v/>
      </c>
      <c r="AE49" s="168" t="str">
        <f t="shared" si="22"/>
        <v/>
      </c>
      <c r="AF49" s="168" t="str">
        <f t="shared" si="23"/>
        <v/>
      </c>
      <c r="AG49" s="179" t="str">
        <f t="shared" si="24"/>
        <v/>
      </c>
      <c r="AH49" s="181" t="str">
        <f t="shared" si="7"/>
        <v/>
      </c>
      <c r="AI49" s="180" t="str">
        <f t="shared" si="25"/>
        <v/>
      </c>
      <c r="AJ49" s="177" t="str">
        <f t="shared" si="8"/>
        <v/>
      </c>
      <c r="AK49" s="180" t="str">
        <f t="shared" si="26"/>
        <v/>
      </c>
      <c r="AL49" s="185" t="str">
        <f t="shared" si="27"/>
        <v/>
      </c>
      <c r="AM49" s="185" t="str">
        <f t="shared" si="28"/>
        <v/>
      </c>
    </row>
    <row r="50" spans="1:39" ht="24.5" thickTop="1" thickBot="1">
      <c r="B50" s="13" t="s">
        <v>2350</v>
      </c>
      <c r="C50" s="228" t="s">
        <v>1114</v>
      </c>
      <c r="D50" s="228" t="s">
        <v>1121</v>
      </c>
      <c r="E50" s="230"/>
      <c r="F50" s="230"/>
      <c r="G50" s="228"/>
      <c r="H50" s="228"/>
      <c r="I50" s="232"/>
      <c r="J50" s="232"/>
      <c r="K50" s="164" t="str">
        <f>IF(B50="","",_xlfn.CONCAT("            { line: ","""",B50,", ",L50:AM50,""", sC: ","""",A50,"""},"))</f>
        <v xml:space="preserve">            { line: "de la santidad de tu templo., (Re,m,15)", sC: ""},</v>
      </c>
      <c r="L50" s="218" t="str">
        <f t="shared" si="9"/>
        <v>(</v>
      </c>
      <c r="M50" s="183" t="str">
        <f t="shared" si="1"/>
        <v>Re</v>
      </c>
      <c r="N50" s="216" t="str">
        <f t="shared" si="10"/>
        <v>,</v>
      </c>
      <c r="O50" s="225" t="str">
        <f t="shared" si="2"/>
        <v>m</v>
      </c>
      <c r="P50" s="217" t="str">
        <f t="shared" si="11"/>
        <v>,</v>
      </c>
      <c r="Q50" s="168">
        <f t="shared" si="12"/>
        <v>15</v>
      </c>
      <c r="R50" s="218" t="str">
        <f t="shared" si="13"/>
        <v>)</v>
      </c>
      <c r="S50" s="219" t="str">
        <f t="shared" si="14"/>
        <v/>
      </c>
      <c r="T50" s="181" t="str">
        <f t="shared" si="3"/>
        <v/>
      </c>
      <c r="U50" s="185" t="str">
        <f t="shared" si="15"/>
        <v/>
      </c>
      <c r="V50" s="177" t="str">
        <f t="shared" si="4"/>
        <v/>
      </c>
      <c r="W50" s="185" t="str">
        <f t="shared" si="16"/>
        <v/>
      </c>
      <c r="X50" s="185" t="str">
        <f t="shared" si="17"/>
        <v/>
      </c>
      <c r="Y50" s="218" t="str">
        <f t="shared" si="18"/>
        <v/>
      </c>
      <c r="Z50" s="175" t="str">
        <f t="shared" si="19"/>
        <v/>
      </c>
      <c r="AA50" s="183" t="str">
        <f t="shared" si="5"/>
        <v/>
      </c>
      <c r="AB50" s="184" t="str">
        <f t="shared" si="20"/>
        <v/>
      </c>
      <c r="AC50" s="225" t="str">
        <f t="shared" si="6"/>
        <v/>
      </c>
      <c r="AD50" s="176" t="str">
        <f t="shared" si="21"/>
        <v/>
      </c>
      <c r="AE50" s="168" t="str">
        <f t="shared" si="22"/>
        <v/>
      </c>
      <c r="AF50" s="168" t="str">
        <f t="shared" si="23"/>
        <v/>
      </c>
      <c r="AG50" s="179" t="str">
        <f t="shared" si="24"/>
        <v/>
      </c>
      <c r="AH50" s="181" t="str">
        <f t="shared" si="7"/>
        <v/>
      </c>
      <c r="AI50" s="180" t="str">
        <f t="shared" si="25"/>
        <v/>
      </c>
      <c r="AJ50" s="177" t="str">
        <f t="shared" si="8"/>
        <v/>
      </c>
      <c r="AK50" s="180" t="str">
        <f t="shared" si="26"/>
        <v/>
      </c>
      <c r="AL50" s="185" t="str">
        <f t="shared" si="27"/>
        <v/>
      </c>
      <c r="AM50" s="185" t="str">
        <f t="shared" si="28"/>
        <v/>
      </c>
    </row>
    <row r="51" spans="1:39" ht="24.5" thickTop="1" thickBot="1">
      <c r="B51" s="13" t="s">
        <v>2351</v>
      </c>
      <c r="C51" s="228" t="s">
        <v>1112</v>
      </c>
      <c r="D51" s="228">
        <v>7</v>
      </c>
      <c r="E51" s="230"/>
      <c r="F51" s="230"/>
      <c r="G51" s="228"/>
      <c r="H51" s="228"/>
      <c r="I51" s="232"/>
      <c r="J51" s="232"/>
      <c r="K51" s="164" t="str">
        <f>IF(B51="","",_xlfn.CONCAT("            { line: ","""",B51,", ",L51:AM51,""", sC: ","""",A51,"""},"))</f>
        <v xml:space="preserve">            { line: "Con los prodigios de tu amor tú nos hablas,, (La,7,15)", sC: ""},</v>
      </c>
      <c r="L51" s="218" t="str">
        <f t="shared" si="9"/>
        <v>(</v>
      </c>
      <c r="M51" s="183" t="str">
        <f t="shared" si="1"/>
        <v>La</v>
      </c>
      <c r="N51" s="216" t="str">
        <f t="shared" si="10"/>
        <v>,</v>
      </c>
      <c r="O51" s="225">
        <f t="shared" si="2"/>
        <v>7</v>
      </c>
      <c r="P51" s="217" t="str">
        <f t="shared" si="11"/>
        <v>,</v>
      </c>
      <c r="Q51" s="168">
        <f t="shared" si="12"/>
        <v>15</v>
      </c>
      <c r="R51" s="218" t="str">
        <f t="shared" si="13"/>
        <v>)</v>
      </c>
      <c r="S51" s="219" t="str">
        <f t="shared" si="14"/>
        <v/>
      </c>
      <c r="T51" s="181" t="str">
        <f t="shared" si="3"/>
        <v/>
      </c>
      <c r="U51" s="185" t="str">
        <f t="shared" si="15"/>
        <v/>
      </c>
      <c r="V51" s="177" t="str">
        <f t="shared" si="4"/>
        <v/>
      </c>
      <c r="W51" s="185" t="str">
        <f t="shared" si="16"/>
        <v/>
      </c>
      <c r="X51" s="185" t="str">
        <f t="shared" si="17"/>
        <v/>
      </c>
      <c r="Y51" s="218" t="str">
        <f t="shared" si="18"/>
        <v/>
      </c>
      <c r="Z51" s="175" t="str">
        <f t="shared" si="19"/>
        <v/>
      </c>
      <c r="AA51" s="183" t="str">
        <f t="shared" si="5"/>
        <v/>
      </c>
      <c r="AB51" s="184" t="str">
        <f t="shared" si="20"/>
        <v/>
      </c>
      <c r="AC51" s="225" t="str">
        <f t="shared" si="6"/>
        <v/>
      </c>
      <c r="AD51" s="176" t="str">
        <f t="shared" si="21"/>
        <v/>
      </c>
      <c r="AE51" s="168" t="str">
        <f t="shared" si="22"/>
        <v/>
      </c>
      <c r="AF51" s="168" t="str">
        <f t="shared" si="23"/>
        <v/>
      </c>
      <c r="AG51" s="179" t="str">
        <f t="shared" si="24"/>
        <v/>
      </c>
      <c r="AH51" s="181" t="str">
        <f t="shared" si="7"/>
        <v/>
      </c>
      <c r="AI51" s="180" t="str">
        <f t="shared" si="25"/>
        <v/>
      </c>
      <c r="AJ51" s="177" t="str">
        <f t="shared" si="8"/>
        <v/>
      </c>
      <c r="AK51" s="180" t="str">
        <f t="shared" si="26"/>
        <v/>
      </c>
      <c r="AL51" s="185" t="str">
        <f t="shared" si="27"/>
        <v/>
      </c>
      <c r="AM51" s="185" t="str">
        <f t="shared" si="28"/>
        <v/>
      </c>
    </row>
    <row r="52" spans="1:39" ht="24.5" thickTop="1" thickBot="1">
      <c r="B52" s="13" t="s">
        <v>2352</v>
      </c>
      <c r="C52" s="228" t="s">
        <v>1114</v>
      </c>
      <c r="D52" s="228" t="s">
        <v>1121</v>
      </c>
      <c r="E52" s="230"/>
      <c r="F52" s="230"/>
      <c r="G52" s="228"/>
      <c r="H52" s="228"/>
      <c r="I52" s="232"/>
      <c r="J52" s="232"/>
      <c r="K52" s="164" t="str">
        <f>IF(B52="","",_xlfn.CONCAT("            { line: ","""",B52,", ",L52:AM52,""", sC: ","""",A52,"""},"))</f>
        <v xml:space="preserve">            { line: "con los portentos de tu justicia nos respondes., (Re,m,15)", sC: ""},</v>
      </c>
      <c r="L52" s="218" t="str">
        <f t="shared" si="9"/>
        <v>(</v>
      </c>
      <c r="M52" s="183" t="str">
        <f t="shared" si="1"/>
        <v>Re</v>
      </c>
      <c r="N52" s="216" t="str">
        <f t="shared" si="10"/>
        <v>,</v>
      </c>
      <c r="O52" s="225" t="str">
        <f t="shared" si="2"/>
        <v>m</v>
      </c>
      <c r="P52" s="217" t="str">
        <f t="shared" si="11"/>
        <v>,</v>
      </c>
      <c r="Q52" s="168">
        <f t="shared" si="12"/>
        <v>15</v>
      </c>
      <c r="R52" s="218" t="str">
        <f t="shared" si="13"/>
        <v>)</v>
      </c>
      <c r="S52" s="219" t="str">
        <f t="shared" si="14"/>
        <v/>
      </c>
      <c r="T52" s="181" t="str">
        <f t="shared" si="3"/>
        <v/>
      </c>
      <c r="U52" s="185" t="str">
        <f t="shared" si="15"/>
        <v/>
      </c>
      <c r="V52" s="177" t="str">
        <f t="shared" si="4"/>
        <v/>
      </c>
      <c r="W52" s="185" t="str">
        <f t="shared" si="16"/>
        <v/>
      </c>
      <c r="X52" s="185" t="str">
        <f t="shared" si="17"/>
        <v/>
      </c>
      <c r="Y52" s="218" t="str">
        <f t="shared" si="18"/>
        <v/>
      </c>
      <c r="Z52" s="175" t="str">
        <f t="shared" si="19"/>
        <v/>
      </c>
      <c r="AA52" s="183" t="str">
        <f t="shared" si="5"/>
        <v/>
      </c>
      <c r="AB52" s="184" t="str">
        <f t="shared" si="20"/>
        <v/>
      </c>
      <c r="AC52" s="225" t="str">
        <f t="shared" si="6"/>
        <v/>
      </c>
      <c r="AD52" s="176" t="str">
        <f t="shared" si="21"/>
        <v/>
      </c>
      <c r="AE52" s="168" t="str">
        <f t="shared" si="22"/>
        <v/>
      </c>
      <c r="AF52" s="168" t="str">
        <f t="shared" si="23"/>
        <v/>
      </c>
      <c r="AG52" s="179" t="str">
        <f t="shared" si="24"/>
        <v/>
      </c>
      <c r="AH52" s="181" t="str">
        <f t="shared" si="7"/>
        <v/>
      </c>
      <c r="AI52" s="180" t="str">
        <f t="shared" si="25"/>
        <v/>
      </c>
      <c r="AJ52" s="177" t="str">
        <f t="shared" si="8"/>
        <v/>
      </c>
      <c r="AK52" s="180" t="str">
        <f t="shared" si="26"/>
        <v/>
      </c>
      <c r="AL52" s="185" t="str">
        <f t="shared" si="27"/>
        <v/>
      </c>
      <c r="AM52" s="185" t="str">
        <f t="shared" si="28"/>
        <v/>
      </c>
    </row>
    <row r="53" spans="1:39" ht="24.5" thickTop="1" thickBot="1">
      <c r="B53" s="13" t="s">
        <v>2339</v>
      </c>
      <c r="C53" s="228" t="s">
        <v>1122</v>
      </c>
      <c r="D53" s="228" t="s">
        <v>1121</v>
      </c>
      <c r="E53" s="230" t="s">
        <v>1114</v>
      </c>
      <c r="F53" s="230" t="s">
        <v>1121</v>
      </c>
      <c r="G53" s="228"/>
      <c r="H53" s="228"/>
      <c r="I53" s="232"/>
      <c r="J53" s="232"/>
      <c r="K53" s="164" t="str">
        <f>IF(B53="","",_xlfn.CONCAT("            { line: ","""",B53,", ",L53:AM53,""", sC: ","""",A53,"""},"))</f>
        <v xml:space="preserve">            { line: "A ti que escuchas la oración,, (Sol,m,15)(Re,m,250)", sC: ""},</v>
      </c>
      <c r="L53" s="218" t="str">
        <f t="shared" si="9"/>
        <v>(</v>
      </c>
      <c r="M53" s="183" t="str">
        <f t="shared" si="1"/>
        <v>Sol</v>
      </c>
      <c r="N53" s="216" t="str">
        <f t="shared" si="10"/>
        <v>,</v>
      </c>
      <c r="O53" s="225" t="str">
        <f t="shared" si="2"/>
        <v>m</v>
      </c>
      <c r="P53" s="217" t="str">
        <f t="shared" si="11"/>
        <v>,</v>
      </c>
      <c r="Q53" s="168">
        <f t="shared" si="12"/>
        <v>15</v>
      </c>
      <c r="R53" s="218" t="str">
        <f t="shared" si="13"/>
        <v>)</v>
      </c>
      <c r="S53" s="219" t="str">
        <f t="shared" si="14"/>
        <v>(</v>
      </c>
      <c r="T53" s="181" t="str">
        <f t="shared" si="3"/>
        <v>Re</v>
      </c>
      <c r="U53" s="185" t="str">
        <f t="shared" si="15"/>
        <v>,</v>
      </c>
      <c r="V53" s="177" t="str">
        <f t="shared" si="4"/>
        <v>m</v>
      </c>
      <c r="W53" s="185" t="str">
        <f t="shared" si="16"/>
        <v>,</v>
      </c>
      <c r="X53" s="185">
        <f t="shared" si="17"/>
        <v>250</v>
      </c>
      <c r="Y53" s="218" t="str">
        <f t="shared" si="18"/>
        <v>)</v>
      </c>
      <c r="Z53" s="175" t="str">
        <f t="shared" si="19"/>
        <v/>
      </c>
      <c r="AA53" s="183" t="str">
        <f t="shared" si="5"/>
        <v/>
      </c>
      <c r="AB53" s="184" t="str">
        <f t="shared" si="20"/>
        <v/>
      </c>
      <c r="AC53" s="225" t="str">
        <f t="shared" si="6"/>
        <v/>
      </c>
      <c r="AD53" s="176" t="str">
        <f t="shared" si="21"/>
        <v/>
      </c>
      <c r="AE53" s="168" t="str">
        <f t="shared" si="22"/>
        <v/>
      </c>
      <c r="AF53" s="168" t="str">
        <f t="shared" si="23"/>
        <v/>
      </c>
      <c r="AG53" s="179" t="str">
        <f t="shared" si="24"/>
        <v/>
      </c>
      <c r="AH53" s="181" t="str">
        <f t="shared" si="7"/>
        <v/>
      </c>
      <c r="AI53" s="180" t="str">
        <f t="shared" si="25"/>
        <v/>
      </c>
      <c r="AJ53" s="177" t="str">
        <f t="shared" si="8"/>
        <v/>
      </c>
      <c r="AK53" s="180" t="str">
        <f t="shared" si="26"/>
        <v/>
      </c>
      <c r="AL53" s="185" t="str">
        <f t="shared" si="27"/>
        <v/>
      </c>
      <c r="AM53" s="185" t="str">
        <f t="shared" si="28"/>
        <v/>
      </c>
    </row>
    <row r="54" spans="1:39" ht="24.5" thickTop="1" thickBot="1">
      <c r="B54" s="13" t="s">
        <v>2340</v>
      </c>
      <c r="C54" s="228" t="s">
        <v>1112</v>
      </c>
      <c r="D54" s="228">
        <v>7</v>
      </c>
      <c r="E54" s="230" t="s">
        <v>1114</v>
      </c>
      <c r="F54" s="230" t="s">
        <v>1121</v>
      </c>
      <c r="G54" s="228"/>
      <c r="H54" s="228"/>
      <c r="I54" s="232"/>
      <c r="J54" s="232"/>
      <c r="K54" s="164" t="str">
        <f>IF(B54="","",_xlfn.CONCAT("            { line: ","""",B54,", ",L54:AM54,""", sC: ","""",A54,"""},"))</f>
        <v xml:space="preserve">            { line: "viene todo mortal, viene todo mortal., (La,7,15)(Re,m,250)", sC: ""},</v>
      </c>
      <c r="L54" s="218" t="str">
        <f t="shared" si="9"/>
        <v>(</v>
      </c>
      <c r="M54" s="183" t="str">
        <f t="shared" si="1"/>
        <v>La</v>
      </c>
      <c r="N54" s="216" t="str">
        <f t="shared" si="10"/>
        <v>,</v>
      </c>
      <c r="O54" s="225">
        <f t="shared" si="2"/>
        <v>7</v>
      </c>
      <c r="P54" s="217" t="str">
        <f t="shared" si="11"/>
        <v>,</v>
      </c>
      <c r="Q54" s="168">
        <f t="shared" si="12"/>
        <v>15</v>
      </c>
      <c r="R54" s="218" t="str">
        <f t="shared" si="13"/>
        <v>)</v>
      </c>
      <c r="S54" s="219" t="str">
        <f t="shared" si="14"/>
        <v>(</v>
      </c>
      <c r="T54" s="181" t="str">
        <f t="shared" si="3"/>
        <v>Re</v>
      </c>
      <c r="U54" s="185" t="str">
        <f t="shared" si="15"/>
        <v>,</v>
      </c>
      <c r="V54" s="177" t="str">
        <f t="shared" si="4"/>
        <v>m</v>
      </c>
      <c r="W54" s="185" t="str">
        <f t="shared" si="16"/>
        <v>,</v>
      </c>
      <c r="X54" s="185">
        <f t="shared" si="17"/>
        <v>250</v>
      </c>
      <c r="Y54" s="218" t="str">
        <f t="shared" si="18"/>
        <v>)</v>
      </c>
      <c r="Z54" s="175" t="str">
        <f t="shared" si="19"/>
        <v/>
      </c>
      <c r="AA54" s="183" t="str">
        <f t="shared" si="5"/>
        <v/>
      </c>
      <c r="AB54" s="184" t="str">
        <f t="shared" si="20"/>
        <v/>
      </c>
      <c r="AC54" s="225" t="str">
        <f t="shared" si="6"/>
        <v/>
      </c>
      <c r="AD54" s="176" t="str">
        <f t="shared" si="21"/>
        <v/>
      </c>
      <c r="AE54" s="168" t="str">
        <f t="shared" si="22"/>
        <v/>
      </c>
      <c r="AF54" s="168" t="str">
        <f t="shared" si="23"/>
        <v/>
      </c>
      <c r="AG54" s="179" t="str">
        <f t="shared" si="24"/>
        <v/>
      </c>
      <c r="AH54" s="181" t="str">
        <f t="shared" si="7"/>
        <v/>
      </c>
      <c r="AI54" s="180" t="str">
        <f t="shared" si="25"/>
        <v/>
      </c>
      <c r="AJ54" s="177" t="str">
        <f t="shared" si="8"/>
        <v/>
      </c>
      <c r="AK54" s="180" t="str">
        <f t="shared" si="26"/>
        <v/>
      </c>
      <c r="AL54" s="185" t="str">
        <f t="shared" si="27"/>
        <v/>
      </c>
      <c r="AM54" s="185" t="str">
        <f t="shared" si="28"/>
        <v/>
      </c>
    </row>
    <row r="55" spans="1:39" ht="22.5" customHeight="1" thickTop="1" thickBot="1">
      <c r="A55" s="211"/>
      <c r="B55" s="211"/>
      <c r="C55" s="223"/>
      <c r="D55" s="223"/>
      <c r="E55" s="223"/>
      <c r="F55" s="223"/>
      <c r="G55" s="223"/>
      <c r="H55" s="223"/>
      <c r="I55" s="223"/>
      <c r="J55" s="223"/>
      <c r="K55" s="211" t="s">
        <v>2315</v>
      </c>
      <c r="L55" s="218" t="str">
        <f t="shared" si="9"/>
        <v/>
      </c>
      <c r="M55" s="183" t="str">
        <f t="shared" si="1"/>
        <v/>
      </c>
      <c r="N55" s="216" t="str">
        <f t="shared" si="10"/>
        <v/>
      </c>
      <c r="O55" s="225" t="str">
        <f t="shared" si="2"/>
        <v/>
      </c>
      <c r="P55" s="217" t="str">
        <f t="shared" si="11"/>
        <v/>
      </c>
      <c r="Q55" s="168" t="str">
        <f t="shared" si="12"/>
        <v/>
      </c>
      <c r="R55" s="218" t="str">
        <f t="shared" si="13"/>
        <v/>
      </c>
      <c r="S55" s="219" t="str">
        <f t="shared" si="14"/>
        <v/>
      </c>
      <c r="T55" s="181" t="str">
        <f t="shared" si="3"/>
        <v/>
      </c>
      <c r="U55" s="185" t="str">
        <f t="shared" si="15"/>
        <v/>
      </c>
      <c r="V55" s="177" t="str">
        <f t="shared" si="4"/>
        <v/>
      </c>
      <c r="W55" s="185" t="str">
        <f t="shared" si="16"/>
        <v/>
      </c>
      <c r="X55" s="185" t="str">
        <f t="shared" si="17"/>
        <v/>
      </c>
      <c r="Y55" s="218" t="str">
        <f t="shared" si="18"/>
        <v/>
      </c>
      <c r="Z55" s="175" t="str">
        <f t="shared" si="19"/>
        <v/>
      </c>
      <c r="AA55" s="183" t="str">
        <f t="shared" si="5"/>
        <v/>
      </c>
      <c r="AB55" s="184" t="str">
        <f t="shared" si="20"/>
        <v/>
      </c>
      <c r="AC55" s="225" t="str">
        <f t="shared" si="6"/>
        <v/>
      </c>
      <c r="AD55" s="176" t="str">
        <f t="shared" si="21"/>
        <v/>
      </c>
      <c r="AE55" s="168" t="str">
        <f t="shared" si="22"/>
        <v/>
      </c>
      <c r="AF55" s="168" t="str">
        <f t="shared" si="23"/>
        <v/>
      </c>
      <c r="AG55" s="179" t="str">
        <f t="shared" si="24"/>
        <v/>
      </c>
      <c r="AH55" s="181" t="str">
        <f t="shared" si="7"/>
        <v/>
      </c>
      <c r="AI55" s="180" t="str">
        <f t="shared" si="25"/>
        <v/>
      </c>
      <c r="AJ55" s="177" t="str">
        <f t="shared" si="8"/>
        <v/>
      </c>
      <c r="AK55" s="180" t="str">
        <f t="shared" si="26"/>
        <v/>
      </c>
      <c r="AL55" s="185" t="str">
        <f t="shared" si="27"/>
        <v/>
      </c>
      <c r="AM55" s="185" t="str">
        <f t="shared" si="28"/>
        <v/>
      </c>
    </row>
    <row r="56" spans="1:39" ht="24.5" thickTop="1" thickBot="1">
      <c r="B56" s="203" t="s">
        <v>2313</v>
      </c>
      <c r="C56" s="224"/>
      <c r="D56" s="224"/>
      <c r="E56" s="224"/>
      <c r="F56" s="224"/>
      <c r="G56" s="224"/>
      <c r="H56" s="224"/>
      <c r="I56" s="224"/>
      <c r="J56" s="224"/>
      <c r="K56" s="208" t="s">
        <v>2311</v>
      </c>
      <c r="L56" s="218" t="str">
        <f>IF(M56="","","(")</f>
        <v/>
      </c>
      <c r="M56" s="183" t="str">
        <f>IF(C56="","",C56)</f>
        <v/>
      </c>
      <c r="N56" s="216" t="str">
        <f>IF(M56="","",",")</f>
        <v/>
      </c>
      <c r="O56" s="225" t="str">
        <f>IF(D56="","",D56)</f>
        <v/>
      </c>
      <c r="P56" s="217" t="str">
        <f>IF(M56="","",",")</f>
        <v/>
      </c>
      <c r="Q56" s="168" t="str">
        <f>IF(M56="","",15)</f>
        <v/>
      </c>
      <c r="R56" s="218" t="str">
        <f>IF(M56="","",")")</f>
        <v/>
      </c>
      <c r="S56" s="219" t="str">
        <f>IF(T56="","","(")</f>
        <v/>
      </c>
      <c r="T56" s="181" t="str">
        <f>IF(E56="","",E56)</f>
        <v/>
      </c>
      <c r="U56" s="185" t="str">
        <f>IF(T56="","",",")</f>
        <v/>
      </c>
      <c r="V56" s="177" t="str">
        <f>IF(F56="","",F56)</f>
        <v/>
      </c>
      <c r="W56" s="185" t="str">
        <f>IF(T56="","",",")</f>
        <v/>
      </c>
      <c r="X56" s="185" t="str">
        <f>IF(T56="","",250)</f>
        <v/>
      </c>
      <c r="Y56" s="218" t="str">
        <f>IF(T56="","",")")</f>
        <v/>
      </c>
      <c r="Z56" s="175" t="str">
        <f>IF(AA56="","","(")</f>
        <v/>
      </c>
      <c r="AA56" s="183" t="str">
        <f>IF(G56="","",G56)</f>
        <v/>
      </c>
      <c r="AB56" s="184" t="str">
        <f>IF(AA56="","",",")</f>
        <v/>
      </c>
      <c r="AC56" s="225" t="str">
        <f>IF(Z56="","",H56)</f>
        <v/>
      </c>
      <c r="AD56" s="176" t="str">
        <f>IF(AA56="","",",")</f>
        <v/>
      </c>
      <c r="AE56" s="168" t="str">
        <f>IF(AA56="","",350)</f>
        <v/>
      </c>
      <c r="AF56" s="168" t="str">
        <f>IF(AA56="","",")")</f>
        <v/>
      </c>
      <c r="AG56" s="179" t="str">
        <f>IF(AH56="","","(")</f>
        <v/>
      </c>
      <c r="AH56" s="181" t="str">
        <f>IF(I56="","",I56)</f>
        <v/>
      </c>
      <c r="AI56" s="180" t="str">
        <f>IF(AH56="","",",")</f>
        <v/>
      </c>
      <c r="AJ56" s="177" t="str">
        <f>IF(AH56="","",J56)</f>
        <v/>
      </c>
      <c r="AK56" s="180" t="str">
        <f>IF(AH56="","",",")</f>
        <v/>
      </c>
      <c r="AL56" s="185" t="str">
        <f>IF(AH56="","",450)</f>
        <v/>
      </c>
      <c r="AM56" s="185" t="str">
        <f>IF(AH56="","",")")</f>
        <v/>
      </c>
    </row>
    <row r="57" spans="1:39" ht="24.5" thickTop="1" thickBot="1">
      <c r="B57" s="13"/>
      <c r="C57" s="222"/>
      <c r="D57" s="222"/>
      <c r="E57" s="222"/>
      <c r="F57" s="222"/>
      <c r="G57" s="222"/>
      <c r="H57" s="222"/>
      <c r="I57" s="222"/>
      <c r="J57" s="222"/>
      <c r="K57" s="164" t="s">
        <v>2309</v>
      </c>
      <c r="L57" s="218" t="str">
        <f>IF(M57="","","(")</f>
        <v/>
      </c>
      <c r="M57" s="183" t="str">
        <f>IF(C57="","",C57)</f>
        <v/>
      </c>
      <c r="N57" s="216" t="str">
        <f>IF(M57="","",",")</f>
        <v/>
      </c>
      <c r="O57" s="225" t="str">
        <f>IF(D57="","",D57)</f>
        <v/>
      </c>
      <c r="P57" s="217" t="str">
        <f>IF(M57="","",",")</f>
        <v/>
      </c>
      <c r="Q57" s="168" t="str">
        <f>IF(M57="","",15)</f>
        <v/>
      </c>
      <c r="R57" s="218" t="str">
        <f>IF(M57="","",")")</f>
        <v/>
      </c>
      <c r="S57" s="219" t="str">
        <f>IF(T57="","","(")</f>
        <v/>
      </c>
      <c r="T57" s="181" t="str">
        <f>IF(E57="","",E57)</f>
        <v/>
      </c>
      <c r="U57" s="185" t="str">
        <f>IF(T57="","",",")</f>
        <v/>
      </c>
      <c r="V57" s="177" t="str">
        <f>IF(F57="","",F57)</f>
        <v/>
      </c>
      <c r="W57" s="185" t="str">
        <f>IF(T57="","",",")</f>
        <v/>
      </c>
      <c r="X57" s="185" t="str">
        <f>IF(T57="","",250)</f>
        <v/>
      </c>
      <c r="Y57" s="218" t="str">
        <f>IF(T57="","",")")</f>
        <v/>
      </c>
      <c r="Z57" s="175" t="str">
        <f>IF(AA57="","","(")</f>
        <v/>
      </c>
      <c r="AA57" s="183" t="str">
        <f>IF(G57="","",G57)</f>
        <v/>
      </c>
      <c r="AB57" s="184" t="str">
        <f>IF(AA57="","",",")</f>
        <v/>
      </c>
      <c r="AC57" s="225" t="str">
        <f>IF(Z57="","",H57)</f>
        <v/>
      </c>
      <c r="AD57" s="176" t="str">
        <f>IF(AA57="","",",")</f>
        <v/>
      </c>
      <c r="AE57" s="168" t="str">
        <f>IF(AA57="","",350)</f>
        <v/>
      </c>
      <c r="AF57" s="168" t="str">
        <f>IF(AA57="","",")")</f>
        <v/>
      </c>
      <c r="AG57" s="179" t="str">
        <f>IF(AH57="","","(")</f>
        <v/>
      </c>
      <c r="AH57" s="181" t="str">
        <f>IF(I57="","",I57)</f>
        <v/>
      </c>
      <c r="AI57" s="180" t="str">
        <f>IF(AH57="","",",")</f>
        <v/>
      </c>
      <c r="AJ57" s="177" t="str">
        <f>IF(AH57="","",J57)</f>
        <v/>
      </c>
      <c r="AK57" s="180" t="str">
        <f>IF(AH57="","",",")</f>
        <v/>
      </c>
      <c r="AL57" s="185" t="str">
        <f>IF(AH57="","",450)</f>
        <v/>
      </c>
      <c r="AM57" s="185" t="str">
        <f>IF(AH57="","",")")</f>
        <v/>
      </c>
    </row>
    <row r="58" spans="1:39" ht="24.5" thickTop="1" thickBot="1">
      <c r="B58" s="13"/>
      <c r="C58" s="222"/>
      <c r="D58" s="222"/>
      <c r="E58" s="222"/>
      <c r="F58" s="222"/>
      <c r="G58" s="222"/>
      <c r="H58" s="222"/>
      <c r="I58" s="222"/>
      <c r="J58" s="222"/>
      <c r="K58" s="204" t="s">
        <v>2312</v>
      </c>
      <c r="L58" s="218" t="str">
        <f>IF(M58="","","(")</f>
        <v/>
      </c>
      <c r="M58" s="183" t="str">
        <f>IF(C58="","",C58)</f>
        <v/>
      </c>
      <c r="N58" s="216" t="str">
        <f>IF(M58="","",",")</f>
        <v/>
      </c>
      <c r="O58" s="225" t="str">
        <f>IF(D58="","",D58)</f>
        <v/>
      </c>
      <c r="P58" s="217" t="str">
        <f>IF(M58="","",",")</f>
        <v/>
      </c>
      <c r="Q58" s="168" t="str">
        <f>IF(M58="","",15)</f>
        <v/>
      </c>
      <c r="R58" s="218" t="str">
        <f>IF(M58="","",")")</f>
        <v/>
      </c>
      <c r="S58" s="219" t="str">
        <f>IF(T58="","","(")</f>
        <v/>
      </c>
      <c r="T58" s="181" t="str">
        <f>IF(E58="","",E58)</f>
        <v/>
      </c>
      <c r="U58" s="185" t="str">
        <f>IF(T58="","",",")</f>
        <v/>
      </c>
      <c r="V58" s="177" t="str">
        <f>IF(F58="","",F58)</f>
        <v/>
      </c>
      <c r="W58" s="185" t="str">
        <f>IF(T58="","",",")</f>
        <v/>
      </c>
      <c r="X58" s="185" t="str">
        <f>IF(T58="","",250)</f>
        <v/>
      </c>
      <c r="Y58" s="218" t="str">
        <f>IF(T58="","",")")</f>
        <v/>
      </c>
      <c r="Z58" s="175" t="str">
        <f>IF(AA58="","","(")</f>
        <v/>
      </c>
      <c r="AA58" s="183" t="str">
        <f>IF(G58="","",G58)</f>
        <v/>
      </c>
      <c r="AB58" s="184" t="str">
        <f>IF(AA58="","",",")</f>
        <v/>
      </c>
      <c r="AC58" s="225" t="str">
        <f>IF(Z58="","",H58)</f>
        <v/>
      </c>
      <c r="AD58" s="176" t="str">
        <f>IF(AA58="","",",")</f>
        <v/>
      </c>
      <c r="AE58" s="168" t="str">
        <f>IF(AA58="","",350)</f>
        <v/>
      </c>
      <c r="AF58" s="168" t="str">
        <f>IF(AA58="","",")")</f>
        <v/>
      </c>
      <c r="AG58" s="179" t="str">
        <f>IF(AH58="","","(")</f>
        <v/>
      </c>
      <c r="AH58" s="181" t="str">
        <f>IF(I58="","",I58)</f>
        <v/>
      </c>
      <c r="AI58" s="180" t="str">
        <f>IF(AH58="","",",")</f>
        <v/>
      </c>
      <c r="AJ58" s="177" t="str">
        <f>IF(AH58="","",J58)</f>
        <v/>
      </c>
      <c r="AK58" s="180" t="str">
        <f>IF(AH58="","",",")</f>
        <v/>
      </c>
      <c r="AL58" s="185" t="str">
        <f>IF(AH58="","",450)</f>
        <v/>
      </c>
      <c r="AM58" s="185" t="str">
        <f>IF(AH58="","",")")</f>
        <v/>
      </c>
    </row>
    <row r="59" spans="1:39" ht="24.5" thickTop="1" thickBot="1">
      <c r="A59" t="s">
        <v>2310</v>
      </c>
      <c r="B59" s="205" t="s">
        <v>2341</v>
      </c>
      <c r="C59" s="228" t="s">
        <v>2342</v>
      </c>
      <c r="D59" s="228"/>
      <c r="E59" s="230" t="s">
        <v>1112</v>
      </c>
      <c r="F59" s="230">
        <v>7</v>
      </c>
      <c r="G59" s="228"/>
      <c r="H59" s="228"/>
      <c r="I59" s="232"/>
      <c r="J59" s="232"/>
      <c r="K59" s="206" t="str">
        <f>IF(B59="","",_xlfn.CONCAT("           triggerLine: ","""",B59,", ",L59:AM59,""", sC: ","""",A59,""", lines: ["))</f>
        <v xml:space="preserve">           triggerLine: "A TI QUE ESCUCHAS LA ORACIÓN, (Si,,15)(La,7,250)", sC: "mt as ta", lines: [</v>
      </c>
      <c r="L59" s="218" t="str">
        <f>IF(M59="","","(")</f>
        <v>(</v>
      </c>
      <c r="M59" s="183" t="str">
        <f>IF(C59="","",C59)</f>
        <v>Si</v>
      </c>
      <c r="N59" s="216" t="str">
        <f>IF(M59="","",",")</f>
        <v>,</v>
      </c>
      <c r="O59" s="225" t="str">
        <f>IF(D59="","",D59)</f>
        <v/>
      </c>
      <c r="P59" s="217" t="str">
        <f>IF(M59="","",",")</f>
        <v>,</v>
      </c>
      <c r="Q59" s="168">
        <f>IF(M59="","",15)</f>
        <v>15</v>
      </c>
      <c r="R59" s="218" t="str">
        <f>IF(M59="","",")")</f>
        <v>)</v>
      </c>
      <c r="S59" s="219" t="str">
        <f>IF(T59="","","(")</f>
        <v>(</v>
      </c>
      <c r="T59" s="181" t="str">
        <f>IF(E59="","",E59)</f>
        <v>La</v>
      </c>
      <c r="U59" s="185" t="str">
        <f>IF(T59="","",",")</f>
        <v>,</v>
      </c>
      <c r="V59" s="177">
        <f>IF(F59="","",F59)</f>
        <v>7</v>
      </c>
      <c r="W59" s="185" t="str">
        <f>IF(T59="","",",")</f>
        <v>,</v>
      </c>
      <c r="X59" s="185">
        <f>IF(T59="","",250)</f>
        <v>250</v>
      </c>
      <c r="Y59" s="218" t="str">
        <f>IF(T59="","",")")</f>
        <v>)</v>
      </c>
      <c r="Z59" s="175" t="str">
        <f>IF(AA59="","","(")</f>
        <v/>
      </c>
      <c r="AA59" s="183" t="str">
        <f>IF(G59="","",G59)</f>
        <v/>
      </c>
      <c r="AB59" s="184" t="str">
        <f>IF(AA59="","",",")</f>
        <v/>
      </c>
      <c r="AC59" s="225" t="str">
        <f>IF(Z59="","",H59)</f>
        <v/>
      </c>
      <c r="AD59" s="176" t="str">
        <f>IF(AA59="","",",")</f>
        <v/>
      </c>
      <c r="AE59" s="168" t="str">
        <f>IF(AA59="","",350)</f>
        <v/>
      </c>
      <c r="AF59" s="168" t="str">
        <f>IF(AA59="","",")")</f>
        <v/>
      </c>
      <c r="AG59" s="179" t="str">
        <f>IF(AH59="","","(")</f>
        <v/>
      </c>
      <c r="AH59" s="181" t="str">
        <f>IF(I59="","",I59)</f>
        <v/>
      </c>
      <c r="AI59" s="180" t="str">
        <f>IF(AH59="","",",")</f>
        <v/>
      </c>
      <c r="AJ59" s="177" t="str">
        <f>IF(AH59="","",J59)</f>
        <v/>
      </c>
      <c r="AK59" s="180" t="str">
        <f>IF(AH59="","",",")</f>
        <v/>
      </c>
      <c r="AL59" s="185" t="str">
        <f>IF(AH59="","",450)</f>
        <v/>
      </c>
      <c r="AM59" s="185" t="str">
        <f>IF(AH59="","",")")</f>
        <v/>
      </c>
    </row>
    <row r="60" spans="1:39" ht="24.5" thickTop="1" thickBot="1">
      <c r="A60" t="s">
        <v>2283</v>
      </c>
      <c r="B60" s="207" t="s">
        <v>2343</v>
      </c>
      <c r="C60" s="228" t="s">
        <v>2342</v>
      </c>
      <c r="D60" s="228"/>
      <c r="E60" s="230"/>
      <c r="F60" s="230"/>
      <c r="G60" s="228"/>
      <c r="H60" s="228"/>
      <c r="I60" s="232"/>
      <c r="J60" s="232"/>
      <c r="K60" s="206" t="str">
        <f>IF(B60="","",_xlfn.CONCAT("            { line: ","""",B60,", ",L60:AM60,""", sC: ","""",A60,"""},"))</f>
        <v xml:space="preserve">            { line: "VIENE TODO MORTAL,, (Si,,15)", sC: "as"},</v>
      </c>
      <c r="L60" s="218" t="str">
        <f t="shared" ref="L60" si="85">IF(M60="","","(")</f>
        <v>(</v>
      </c>
      <c r="M60" s="183" t="str">
        <f t="shared" ref="M60" si="86">IF(C60="","",C60)</f>
        <v>Si</v>
      </c>
      <c r="N60" s="216" t="str">
        <f t="shared" ref="N60" si="87">IF(M60="","",",")</f>
        <v>,</v>
      </c>
      <c r="O60" s="225" t="str">
        <f t="shared" ref="O60" si="88">IF(D60="","",D60)</f>
        <v/>
      </c>
      <c r="P60" s="217" t="str">
        <f t="shared" ref="P60" si="89">IF(M60="","",",")</f>
        <v>,</v>
      </c>
      <c r="Q60" s="168">
        <f t="shared" ref="Q60" si="90">IF(M60="","",15)</f>
        <v>15</v>
      </c>
      <c r="R60" s="218" t="str">
        <f t="shared" ref="R60" si="91">IF(M60="","",")")</f>
        <v>)</v>
      </c>
      <c r="S60" s="219" t="str">
        <f t="shared" ref="S60" si="92">IF(T60="","","(")</f>
        <v/>
      </c>
      <c r="T60" s="181" t="str">
        <f t="shared" ref="T60" si="93">IF(E60="","",E60)</f>
        <v/>
      </c>
      <c r="U60" s="185" t="str">
        <f t="shared" ref="U60" si="94">IF(T60="","",",")</f>
        <v/>
      </c>
      <c r="V60" s="177" t="str">
        <f t="shared" ref="V60" si="95">IF(F60="","",F60)</f>
        <v/>
      </c>
      <c r="W60" s="185" t="str">
        <f t="shared" ref="W60" si="96">IF(T60="","",",")</f>
        <v/>
      </c>
      <c r="X60" s="185" t="str">
        <f t="shared" ref="X60" si="97">IF(T60="","",250)</f>
        <v/>
      </c>
      <c r="Y60" s="218" t="str">
        <f t="shared" ref="Y60" si="98">IF(T60="","",")")</f>
        <v/>
      </c>
      <c r="Z60" s="175" t="str">
        <f t="shared" ref="Z60" si="99">IF(AA60="","","(")</f>
        <v/>
      </c>
      <c r="AA60" s="183" t="str">
        <f t="shared" ref="AA60" si="100">IF(G60="","",G60)</f>
        <v/>
      </c>
      <c r="AB60" s="184" t="str">
        <f t="shared" ref="AB60" si="101">IF(AA60="","",",")</f>
        <v/>
      </c>
      <c r="AC60" s="225" t="str">
        <f t="shared" ref="AC60" si="102">IF(Z60="","",H60)</f>
        <v/>
      </c>
      <c r="AD60" s="176" t="str">
        <f t="shared" ref="AD60" si="103">IF(AA60="","",",")</f>
        <v/>
      </c>
      <c r="AE60" s="168" t="str">
        <f t="shared" ref="AE60" si="104">IF(AA60="","",350)</f>
        <v/>
      </c>
      <c r="AF60" s="168" t="str">
        <f t="shared" ref="AF60" si="105">IF(AA60="","",")")</f>
        <v/>
      </c>
      <c r="AG60" s="179" t="str">
        <f t="shared" ref="AG60" si="106">IF(AH60="","","(")</f>
        <v/>
      </c>
      <c r="AH60" s="181" t="str">
        <f t="shared" ref="AH60" si="107">IF(I60="","",I60)</f>
        <v/>
      </c>
      <c r="AI60" s="180" t="str">
        <f t="shared" ref="AI60" si="108">IF(AH60="","",",")</f>
        <v/>
      </c>
      <c r="AJ60" s="177" t="str">
        <f t="shared" ref="AJ60" si="109">IF(AH60="","",J60)</f>
        <v/>
      </c>
      <c r="AK60" s="180" t="str">
        <f t="shared" ref="AK60" si="110">IF(AH60="","",",")</f>
        <v/>
      </c>
      <c r="AL60" s="185" t="str">
        <f t="shared" ref="AL60" si="111">IF(AH60="","",450)</f>
        <v/>
      </c>
      <c r="AM60" s="185" t="str">
        <f t="shared" ref="AM60" si="112">IF(AH60="","",")")</f>
        <v/>
      </c>
    </row>
    <row r="61" spans="1:39" ht="24.5" thickTop="1" thickBot="1">
      <c r="A61" t="s">
        <v>2283</v>
      </c>
      <c r="B61" s="209" t="s">
        <v>2344</v>
      </c>
      <c r="C61" s="228" t="s">
        <v>1112</v>
      </c>
      <c r="D61" s="228">
        <v>7</v>
      </c>
      <c r="E61" s="230"/>
      <c r="F61" s="230"/>
      <c r="G61" s="228"/>
      <c r="H61" s="228"/>
      <c r="I61" s="232"/>
      <c r="J61" s="232"/>
      <c r="K61" s="210" t="str">
        <f>IF(B61="","",_xlfn.CONCAT("            { line: ","""",B61,", ",L61:AM61,""", sC: ","""",A61,"""},  ]},"))</f>
        <v xml:space="preserve">            { line: "VIENE TODO MORTAL., (La,7,15)", sC: "as"},  ]},</v>
      </c>
      <c r="L61" s="218" t="str">
        <f>IF(M61="","","(")</f>
        <v>(</v>
      </c>
      <c r="M61" s="183" t="str">
        <f>IF(C61="","",C61)</f>
        <v>La</v>
      </c>
      <c r="N61" s="216" t="str">
        <f>IF(M61="","",",")</f>
        <v>,</v>
      </c>
      <c r="O61" s="225">
        <f>IF(D61="","",D61)</f>
        <v>7</v>
      </c>
      <c r="P61" s="217" t="str">
        <f>IF(M61="","",",")</f>
        <v>,</v>
      </c>
      <c r="Q61" s="168">
        <f>IF(M61="","",15)</f>
        <v>15</v>
      </c>
      <c r="R61" s="218" t="str">
        <f>IF(M61="","",")")</f>
        <v>)</v>
      </c>
      <c r="S61" s="219" t="str">
        <f>IF(T61="","","(")</f>
        <v/>
      </c>
      <c r="T61" s="181" t="str">
        <f>IF(E61="","",E61)</f>
        <v/>
      </c>
      <c r="U61" s="185" t="str">
        <f>IF(T61="","",",")</f>
        <v/>
      </c>
      <c r="V61" s="177" t="str">
        <f>IF(F61="","",F61)</f>
        <v/>
      </c>
      <c r="W61" s="185" t="str">
        <f>IF(T61="","",",")</f>
        <v/>
      </c>
      <c r="X61" s="185" t="str">
        <f>IF(T61="","",250)</f>
        <v/>
      </c>
      <c r="Y61" s="218" t="str">
        <f>IF(T61="","",")")</f>
        <v/>
      </c>
      <c r="Z61" s="175" t="str">
        <f>IF(AA61="","","(")</f>
        <v/>
      </c>
      <c r="AA61" s="183" t="str">
        <f>IF(G61="","",G61)</f>
        <v/>
      </c>
      <c r="AB61" s="184" t="str">
        <f>IF(AA61="","",",")</f>
        <v/>
      </c>
      <c r="AC61" s="225" t="str">
        <f>IF(Z61="","",H61)</f>
        <v/>
      </c>
      <c r="AD61" s="176" t="str">
        <f>IF(AA61="","",",")</f>
        <v/>
      </c>
      <c r="AE61" s="168" t="str">
        <f>IF(AA61="","",350)</f>
        <v/>
      </c>
      <c r="AF61" s="168" t="str">
        <f>IF(AA61="","",")")</f>
        <v/>
      </c>
      <c r="AG61" s="179" t="str">
        <f>IF(AH61="","","(")</f>
        <v/>
      </c>
      <c r="AH61" s="181" t="str">
        <f>IF(I61="","",I61)</f>
        <v/>
      </c>
      <c r="AI61" s="180" t="str">
        <f>IF(AH61="","",",")</f>
        <v/>
      </c>
      <c r="AJ61" s="177" t="str">
        <f>IF(AH61="","",J61)</f>
        <v/>
      </c>
      <c r="AK61" s="180" t="str">
        <f>IF(AH61="","",",")</f>
        <v/>
      </c>
      <c r="AL61" s="185" t="str">
        <f>IF(AH61="","",450)</f>
        <v/>
      </c>
      <c r="AM61" s="185" t="str">
        <f>IF(AH61="","",")")</f>
        <v/>
      </c>
    </row>
    <row r="62" spans="1:39" ht="25" customHeight="1" thickTop="1">
      <c r="A62" s="211"/>
      <c r="B62" s="211"/>
      <c r="C62" s="223"/>
      <c r="D62" s="223"/>
      <c r="E62" s="223"/>
      <c r="F62" s="223"/>
      <c r="G62" s="223"/>
      <c r="H62" s="223"/>
      <c r="I62" s="223"/>
      <c r="J62" s="223"/>
      <c r="K62" s="211" t="s">
        <v>2316</v>
      </c>
      <c r="L62" s="218" t="str">
        <f>IF(M62="","","(")</f>
        <v/>
      </c>
      <c r="M62" s="258" t="str">
        <f>IF(C62="","",C62)</f>
        <v/>
      </c>
      <c r="N62" s="259" t="str">
        <f>IF(M62="","",",")</f>
        <v/>
      </c>
      <c r="O62" s="225" t="str">
        <f>IF(D62="","",D62)</f>
        <v/>
      </c>
      <c r="P62" s="260" t="str">
        <f>IF(M62="","",",")</f>
        <v/>
      </c>
      <c r="Q62" s="261" t="str">
        <f>IF(M62="","",15)</f>
        <v/>
      </c>
      <c r="R62" s="218" t="str">
        <f>IF(M62="","",")")</f>
        <v/>
      </c>
      <c r="S62" s="219" t="str">
        <f>IF(T62="","","(")</f>
        <v/>
      </c>
      <c r="T62" s="262" t="str">
        <f>IF(E62="","",E62)</f>
        <v/>
      </c>
      <c r="U62" s="185" t="str">
        <f>IF(T62="","",",")</f>
        <v/>
      </c>
      <c r="V62" s="263" t="str">
        <f>IF(F62="","",F62)</f>
        <v/>
      </c>
      <c r="W62" s="185" t="str">
        <f>IF(T62="","",",")</f>
        <v/>
      </c>
      <c r="X62" s="185" t="str">
        <f>IF(T62="","",250)</f>
        <v/>
      </c>
      <c r="Y62" s="218" t="str">
        <f>IF(T62="","",")")</f>
        <v/>
      </c>
      <c r="Z62" s="264" t="str">
        <f>IF(AA62="","","(")</f>
        <v/>
      </c>
      <c r="AA62" s="258" t="str">
        <f>IF(G62="","",G62)</f>
        <v/>
      </c>
      <c r="AB62" s="265" t="str">
        <f>IF(AA62="","",",")</f>
        <v/>
      </c>
      <c r="AC62" s="225" t="str">
        <f>IF(Z62="","",H62)</f>
        <v/>
      </c>
      <c r="AD62" s="266" t="str">
        <f>IF(AA62="","",",")</f>
        <v/>
      </c>
      <c r="AE62" s="261" t="str">
        <f>IF(AA62="","",350)</f>
        <v/>
      </c>
      <c r="AF62" s="261" t="str">
        <f>IF(AA62="","",")")</f>
        <v/>
      </c>
      <c r="AG62" s="267" t="str">
        <f>IF(AH62="","","(")</f>
        <v/>
      </c>
      <c r="AH62" s="262" t="str">
        <f>IF(I62="","",I62)</f>
        <v/>
      </c>
      <c r="AI62" s="268" t="str">
        <f>IF(AH62="","",",")</f>
        <v/>
      </c>
      <c r="AJ62" s="263" t="str">
        <f>IF(AH62="","",J62)</f>
        <v/>
      </c>
      <c r="AK62" s="268" t="str">
        <f>IF(AH62="","",",")</f>
        <v/>
      </c>
      <c r="AL62" s="185" t="str">
        <f>IF(AH62="","",450)</f>
        <v/>
      </c>
      <c r="AM62" s="185" t="str">
        <f>IF(AH62="","",")")</f>
        <v/>
      </c>
    </row>
    <row r="63" spans="1:39" ht="24" customHeight="1">
      <c r="A63" s="211"/>
      <c r="B63" s="211"/>
      <c r="C63" s="211"/>
      <c r="D63" s="211"/>
      <c r="E63" s="211"/>
      <c r="F63" s="211"/>
      <c r="G63" s="211"/>
      <c r="H63" s="211"/>
      <c r="I63" s="211"/>
      <c r="J63" s="211"/>
      <c r="K63" s="213" t="str">
        <f ca="1">_xlfn.CONCAT("]} // ULTIMA LINEA DEL CANTO: ",K1)</f>
        <v>]} // ULTIMA LINEA DEL CANTO: A TI, SEÑOR, SE DEBE LA ALABANZA EN SIÓN</v>
      </c>
      <c r="L63" s="211"/>
    </row>
    <row r="64" spans="1:39" ht="20.5">
      <c r="K64" s="214" t="s">
        <v>2317</v>
      </c>
      <c r="L64" s="166"/>
    </row>
    <row r="65" spans="11:12">
      <c r="L65" s="166"/>
    </row>
    <row r="67" spans="11:12" ht="20.5">
      <c r="K67" s="214" t="s">
        <v>2354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825" r:id="rId4" name="Button 1">
              <controlPr defaultSize="0" print="0" autoFill="0" autoPict="0" macro="[0]!Button_JS_Click">
                <anchor moveWithCells="1" sizeWithCells="1">
                  <from>
                    <xdr:col>2</xdr:col>
                    <xdr:colOff>165100</xdr:colOff>
                    <xdr:row>0</xdr:row>
                    <xdr:rowOff>139700</xdr:rowOff>
                  </from>
                  <to>
                    <xdr:col>7</xdr:col>
                    <xdr:colOff>146050</xdr:colOff>
                    <xdr:row>0</xdr:row>
                    <xdr:rowOff>863600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B7925-51D5-4ED9-B4F4-61BE314B63EC}">
  <sheetPr codeName="Sheet20">
    <tabColor rgb="FF00B0F0"/>
  </sheetPr>
  <dimension ref="A1:AM69"/>
  <sheetViews>
    <sheetView topLeftCell="B23" zoomScale="85" zoomScaleNormal="85" workbookViewId="0">
      <selection activeCell="K55" sqref="K55"/>
    </sheetView>
  </sheetViews>
  <sheetFormatPr defaultRowHeight="14.5"/>
  <cols>
    <col min="1" max="1" width="13.1796875" customWidth="1"/>
    <col min="2" max="2" width="60.81640625" bestFit="1" customWidth="1"/>
    <col min="3" max="10" width="6.81640625" customWidth="1"/>
    <col min="11" max="11" width="175.81640625" customWidth="1"/>
    <col min="12" max="12" width="6" hidden="1" customWidth="1"/>
    <col min="13" max="13" width="5.81640625" hidden="1" customWidth="1"/>
    <col min="14" max="14" width="2.26953125" hidden="1" customWidth="1"/>
    <col min="15" max="15" width="4.1796875" hidden="1" customWidth="1"/>
    <col min="16" max="16" width="2.26953125" hidden="1" customWidth="1"/>
    <col min="17" max="17" width="6.54296875" hidden="1" customWidth="1"/>
    <col min="18" max="19" width="2.453125" hidden="1" customWidth="1"/>
    <col min="20" max="20" width="5.81640625" hidden="1" customWidth="1"/>
    <col min="21" max="21" width="2.26953125" hidden="1" customWidth="1"/>
    <col min="22" max="22" width="4.1796875" hidden="1" customWidth="1"/>
    <col min="23" max="23" width="2.26953125" hidden="1" customWidth="1"/>
    <col min="24" max="24" width="6.54296875" hidden="1" customWidth="1"/>
    <col min="25" max="25" width="2.453125" hidden="1" customWidth="1"/>
    <col min="26" max="30" width="4.26953125" hidden="1" customWidth="1"/>
    <col min="31" max="31" width="6.54296875" hidden="1" customWidth="1"/>
    <col min="32" max="39" width="4.26953125" hidden="1" customWidth="1"/>
    <col min="40" max="40" width="4.26953125" customWidth="1"/>
  </cols>
  <sheetData>
    <row r="1" spans="1:31" ht="71.5" customHeight="1">
      <c r="A1" s="61"/>
      <c r="B1" s="148" cm="1">
        <f t="array" aca="1" ref="B1" ca="1">SumarE1HojaAnterior()+1</f>
        <v>7</v>
      </c>
      <c r="D1" s="148"/>
      <c r="E1" s="148"/>
      <c r="F1" s="148"/>
      <c r="G1" s="148"/>
      <c r="H1" s="148"/>
      <c r="I1" s="148"/>
      <c r="J1" s="148"/>
      <c r="K1" s="165" t="str">
        <f ca="1">VLOOKUP(B1,'Codigo Canto'!A3:AQ236,38,FALSE)</f>
        <v>ABBÁ, PADRE</v>
      </c>
      <c r="N1" s="136"/>
      <c r="O1" s="136"/>
      <c r="P1" s="14"/>
      <c r="AD1" s="14"/>
      <c r="AE1" s="14"/>
    </row>
    <row r="2" spans="1:31" ht="34.5">
      <c r="A2" s="163" t="s">
        <v>2282</v>
      </c>
      <c r="B2" s="226"/>
      <c r="C2" s="226"/>
      <c r="D2" s="226"/>
      <c r="E2" s="226"/>
      <c r="F2" s="226"/>
      <c r="G2" s="226"/>
      <c r="H2" s="226"/>
      <c r="I2" s="226"/>
      <c r="J2" s="226"/>
      <c r="K2" s="48" t="s">
        <v>1421</v>
      </c>
    </row>
    <row r="3" spans="1:31" ht="23">
      <c r="K3" s="48" t="s">
        <v>1422</v>
      </c>
    </row>
    <row r="4" spans="1:31" ht="23">
      <c r="K4" s="48" t="str">
        <f ca="1">_xlfn.CONCAT("║                ",K1,"               ║")</f>
        <v>║                ABBÁ, PADRE               ║</v>
      </c>
    </row>
    <row r="5" spans="1:31" ht="23">
      <c r="K5" s="48" t="s">
        <v>1432</v>
      </c>
    </row>
    <row r="6" spans="1:31" ht="23">
      <c r="K6" s="88" t="s">
        <v>2268</v>
      </c>
    </row>
    <row r="7" spans="1:31" ht="23">
      <c r="B7" t="str" cm="1">
        <f t="array" aca="1" ref="B7" ca="1">_xlfn.LET(
   _xlpm.texto, K1,
   _xlpm.caracteres, {"Á";"É";"Í";"Ó";"Ú";"Ñ";"á";"é";"í";"ó";"ú";"ñ";" ";".";"-";",";"señor";"yahveh"},
   _xlpm.reemplazos, {"a";"e";"i";"o";"u";"n";"a";"e";"i";"o";"u";"n";"";"";"";"";"Señor";"Yahveh"},
   LOWER(
      _xlfn.REDUCE(
         _xlpm.texto,
         _xlfn.SEQUENCE(COUNTA(_xlpm.caracteres)),
         _xlfn.LAMBDA(_xlpm.acc,_xlpm.i, SUBSTITUTE(_xlpm.acc, INDEX(_xlpm.caracteres, _xlpm.i), INDEX(_xlpm.reemplazos, _xlpm.i)))
      )
   )
)</f>
        <v>abbapadre</v>
      </c>
      <c r="K7" s="164" t="str">
        <f ca="1">_xlfn.CONCAT("        id: ","""",B7,"""",",")</f>
        <v xml:space="preserve">        id: "abbapadre",</v>
      </c>
    </row>
    <row r="8" spans="1:31" ht="23">
      <c r="B8" t="str">
        <f ca="1">PROPER(K1)</f>
        <v>Abbá, Padre</v>
      </c>
      <c r="K8" s="164" t="str">
        <f ca="1">_xlfn.CONCAT("        tt: ","""",B8,"""",",")</f>
        <v xml:space="preserve">        tt: "Abbá, Padre",</v>
      </c>
    </row>
    <row r="9" spans="1:31" ht="23">
      <c r="B9" t="str">
        <f ca="1">PROPER(K1)</f>
        <v>Abbá, Padre</v>
      </c>
      <c r="K9" s="164" t="str">
        <f ca="1">_xlfn.CONCAT("        title: ","""",B9,"""",",")</f>
        <v xml:space="preserve">        title: "Abbá, Padre",</v>
      </c>
    </row>
    <row r="10" spans="1:31" ht="23">
      <c r="B10" t="str">
        <f ca="1">VLOOKUP(B1,'Codigo Canto'!A3:AQ236,12,FALSE)</f>
        <v>Romanos 8,15–17</v>
      </c>
      <c r="K10" s="164" t="str">
        <f ca="1">_xlfn.CONCAT("        ","subtitle: ","""",B10,"""",",")</f>
        <v xml:space="preserve">        subtitle: "Romanos 8,15–17",</v>
      </c>
    </row>
    <row r="11" spans="1:31" ht="23">
      <c r="B11" t="str">
        <f ca="1">VLOOKUP(B1,Codigo!A3:AP240,42,FALSE)</f>
        <v>category: ["PreCatecumenado","Laudes/Visperas","Comunión","Nuevo Testamento"],</v>
      </c>
      <c r="K11" s="164" t="str">
        <f ca="1">_xlfn.CONCAT("        ",B11)</f>
        <v xml:space="preserve">        category: ["PreCatecumenado","Laudes/Visperas","Comunión","Nuevo Testamento"],</v>
      </c>
    </row>
    <row r="12" spans="1:31" ht="23">
      <c r="B12">
        <v>3</v>
      </c>
      <c r="K12" s="164" t="str">
        <f>_xlfn.CONCAT("        cejilla: ","""",B12,"""",",")</f>
        <v xml:space="preserve">        cejilla: "3",</v>
      </c>
    </row>
    <row r="13" spans="1:31" ht="23">
      <c r="K13" s="164" t="str">
        <f>_xlfn.CONCAT("        nCan: ","""",B13,"""",",")</f>
        <v xml:space="preserve">        nCan: "",</v>
      </c>
    </row>
    <row r="14" spans="1:31" ht="23">
      <c r="B14">
        <f ca="1">VLOOKUP(B1,'Codigo Canto'!A3:AP240,1,FALSE)</f>
        <v>7</v>
      </c>
      <c r="K14" s="164" t="str">
        <f ca="1">_xlfn.CONCAT("        dbno: ","""",B14,"""",",")</f>
        <v xml:space="preserve">        dbno: "7",</v>
      </c>
    </row>
    <row r="15" spans="1:31" ht="23">
      <c r="K15" s="164" t="str">
        <f>_xlfn.CONCAT("        notes: ","""",B15,"""",",")</f>
        <v xml:space="preserve">        notes: "",</v>
      </c>
    </row>
    <row r="16" spans="1:31" ht="23">
      <c r="B16" t="str">
        <f ca="1">B7</f>
        <v>abbapadre</v>
      </c>
      <c r="K16" s="164" t="str">
        <f ca="1">_xlfn.CONCAT("        audioSrc: ","""/audio/",B16,".mp3""",",")</f>
        <v xml:space="preserve">        audioSrc: "/audio/abbapadre.mp3",</v>
      </c>
    </row>
    <row r="17" spans="1:39" ht="23">
      <c r="K17" s="48" t="s">
        <v>2279</v>
      </c>
    </row>
    <row r="18" spans="1:39" ht="23">
      <c r="K18" s="164" t="s">
        <v>2275</v>
      </c>
    </row>
    <row r="19" spans="1:39" ht="23">
      <c r="K19" s="164" t="s">
        <v>2276</v>
      </c>
    </row>
    <row r="20" spans="1:39" ht="23">
      <c r="K20" s="164" t="s">
        <v>2277</v>
      </c>
    </row>
    <row r="21" spans="1:39" ht="23">
      <c r="K21" s="164" t="s">
        <v>2278</v>
      </c>
    </row>
    <row r="22" spans="1:39" ht="23">
      <c r="A22">
        <f ca="1">+B1-1</f>
        <v>6</v>
      </c>
      <c r="B22" t="str">
        <f ca="1">VLOOKUP(A22,Buscador!A3:AP240,31,FALSE)</f>
        <v>/resucito/src/index.html?canto=atisenorsedebelaalabanzaension</v>
      </c>
      <c r="K22" s="164" t="str">
        <f ca="1">_xlfn.CONCAT("        ant: ","""",B22,"""",",")</f>
        <v xml:space="preserve">        ant: "/resucito/src/index.html?canto=atisenorsedebelaalabanzaension",</v>
      </c>
    </row>
    <row r="23" spans="1:39" ht="23">
      <c r="A23">
        <f ca="1">+B1+1</f>
        <v>8</v>
      </c>
      <c r="B23" t="str">
        <f ca="1">VLOOKUP(A23,Buscador!A3:AP240,31,FALSE)</f>
        <v>/resucito/src/index.html?canto=abraham</v>
      </c>
      <c r="K23" s="164" t="str">
        <f ca="1">_xlfn.CONCAT("        sig: ","""",B23,"""",",")</f>
        <v xml:space="preserve">        sig: "/resucito/src/index.html?canto=abraham",</v>
      </c>
    </row>
    <row r="24" spans="1:39" ht="23">
      <c r="K24" s="48" t="s">
        <v>2280</v>
      </c>
    </row>
    <row r="25" spans="1:39" ht="36" thickBot="1">
      <c r="K25" s="212" t="s">
        <v>2314</v>
      </c>
    </row>
    <row r="26" spans="1:39" ht="24.5" thickTop="1" thickBot="1">
      <c r="A26" t="s">
        <v>2283</v>
      </c>
      <c r="B26" s="13" t="s">
        <v>2281</v>
      </c>
      <c r="C26" s="227" t="s">
        <v>1112</v>
      </c>
      <c r="D26" s="228" t="s">
        <v>1121</v>
      </c>
      <c r="E26" s="229" t="s">
        <v>1114</v>
      </c>
      <c r="F26" s="230" t="s">
        <v>1121</v>
      </c>
      <c r="G26" s="227"/>
      <c r="H26" s="228"/>
      <c r="I26" s="231"/>
      <c r="J26" s="232"/>
      <c r="K26" s="164" t="str">
        <f t="shared" ref="K26:K41" si="0">IF(B26="","",_xlfn.CONCAT("            { line: ","""",B26,", ",L26:AM26,""", sC: ","""",A26,"""},"))</f>
        <v xml:space="preserve">            { line: "A TI, SEÑOR, EN MI CLAMOR IMPLORO,, (La,m,15)(Re,m,250)", sC: "as"},</v>
      </c>
      <c r="L26" s="218" t="str">
        <f>IF(M26="","","(")</f>
        <v>(</v>
      </c>
      <c r="M26" s="183" t="str">
        <f t="shared" ref="M26:M66" si="1">IF(C26="","",C26)</f>
        <v>La</v>
      </c>
      <c r="N26" s="216" t="str">
        <f>IF(M26="","",",")</f>
        <v>,</v>
      </c>
      <c r="O26" s="225" t="str">
        <f t="shared" ref="O26:O66" si="2">IF(D26="","",D26)</f>
        <v>m</v>
      </c>
      <c r="P26" s="217" t="str">
        <f>IF(M26="","",",")</f>
        <v>,</v>
      </c>
      <c r="Q26" s="168">
        <f>IF(M26="","",15)</f>
        <v>15</v>
      </c>
      <c r="R26" s="218" t="str">
        <f>IF(M26="","",")")</f>
        <v>)</v>
      </c>
      <c r="S26" s="219" t="str">
        <f>IF(T26="","","(")</f>
        <v>(</v>
      </c>
      <c r="T26" s="181" t="str">
        <f t="shared" ref="T26:T66" si="3">IF(E26="","",E26)</f>
        <v>Re</v>
      </c>
      <c r="U26" s="185" t="str">
        <f>IF(T26="","",",")</f>
        <v>,</v>
      </c>
      <c r="V26" s="177" t="str">
        <f t="shared" ref="V26:V66" si="4">IF(F26="","",F26)</f>
        <v>m</v>
      </c>
      <c r="W26" s="185" t="str">
        <f>IF(T26="","",",")</f>
        <v>,</v>
      </c>
      <c r="X26" s="185">
        <f>IF(T26="","",250)</f>
        <v>250</v>
      </c>
      <c r="Y26" s="218" t="str">
        <f>IF(T26="","",")")</f>
        <v>)</v>
      </c>
      <c r="Z26" s="175" t="str">
        <f>IF(AA26="","","(")</f>
        <v/>
      </c>
      <c r="AA26" s="183" t="str">
        <f t="shared" ref="AA26:AA66" si="5">IF(G26="","",G26)</f>
        <v/>
      </c>
      <c r="AB26" s="184" t="str">
        <f>IF(AA26="","",",")</f>
        <v/>
      </c>
      <c r="AC26" s="225" t="str">
        <f t="shared" ref="AC26:AC66" si="6">IF(Z26="","",H26)</f>
        <v/>
      </c>
      <c r="AD26" s="176" t="str">
        <f>IF(AA26="","",",")</f>
        <v/>
      </c>
      <c r="AE26" s="168" t="str">
        <f>IF(AA26="","",350)</f>
        <v/>
      </c>
      <c r="AF26" s="168" t="str">
        <f>IF(AA26="","",")")</f>
        <v/>
      </c>
      <c r="AG26" s="179" t="str">
        <f>IF(AH26="","","(")</f>
        <v/>
      </c>
      <c r="AH26" s="181" t="str">
        <f t="shared" ref="AH26:AH66" si="7">IF(I26="","",I26)</f>
        <v/>
      </c>
      <c r="AI26" s="180" t="str">
        <f>IF(AH26="","",",")</f>
        <v/>
      </c>
      <c r="AJ26" s="177" t="str">
        <f t="shared" ref="AJ26:AJ66" si="8">IF(AH26="","",J26)</f>
        <v/>
      </c>
      <c r="AK26" s="180" t="str">
        <f>IF(AH26="","",",")</f>
        <v/>
      </c>
      <c r="AL26" s="185" t="str">
        <f>IF(AH26="","",450)</f>
        <v/>
      </c>
      <c r="AM26" s="185" t="str">
        <f>IF(AH26="","",")")</f>
        <v/>
      </c>
    </row>
    <row r="27" spans="1:39" ht="24.5" thickTop="1" thickBot="1">
      <c r="A27" t="s">
        <v>2283</v>
      </c>
      <c r="B27" s="13" t="s">
        <v>2284</v>
      </c>
      <c r="C27" s="228" t="s">
        <v>1112</v>
      </c>
      <c r="D27" s="228" t="s">
        <v>1121</v>
      </c>
      <c r="E27" s="230"/>
      <c r="F27" s="230"/>
      <c r="G27" s="228"/>
      <c r="H27" s="228"/>
      <c r="I27" s="232"/>
      <c r="J27" s="232"/>
      <c r="K27" s="164" t="str">
        <f t="shared" si="0"/>
        <v xml:space="preserve">            { line: "A TI, SEÑOR, EN MI CLAMOR SUPLICO,, (La,m,15)", sC: "as"},</v>
      </c>
      <c r="L27" s="218" t="str">
        <f t="shared" ref="L27:L66" si="9">IF(M27="","","(")</f>
        <v>(</v>
      </c>
      <c r="M27" s="183" t="str">
        <f t="shared" si="1"/>
        <v>La</v>
      </c>
      <c r="N27" s="216" t="str">
        <f t="shared" ref="N27:N66" si="10">IF(M27="","",",")</f>
        <v>,</v>
      </c>
      <c r="O27" s="225" t="str">
        <f t="shared" si="2"/>
        <v>m</v>
      </c>
      <c r="P27" s="217" t="str">
        <f t="shared" ref="P27:P66" si="11">IF(M27="","",",")</f>
        <v>,</v>
      </c>
      <c r="Q27" s="168">
        <f t="shared" ref="Q27:Q66" si="12">IF(M27="","",15)</f>
        <v>15</v>
      </c>
      <c r="R27" s="218" t="str">
        <f t="shared" ref="R27:R66" si="13">IF(M27="","",")")</f>
        <v>)</v>
      </c>
      <c r="S27" s="219" t="str">
        <f t="shared" ref="S27:S66" si="14">IF(T27="","","(")</f>
        <v/>
      </c>
      <c r="T27" s="181" t="str">
        <f t="shared" si="3"/>
        <v/>
      </c>
      <c r="U27" s="185" t="str">
        <f t="shared" ref="U27:U66" si="15">IF(T27="","",",")</f>
        <v/>
      </c>
      <c r="V27" s="177" t="str">
        <f t="shared" si="4"/>
        <v/>
      </c>
      <c r="W27" s="185" t="str">
        <f t="shared" ref="W27:W66" si="16">IF(T27="","",",")</f>
        <v/>
      </c>
      <c r="X27" s="185" t="str">
        <f t="shared" ref="X27:X66" si="17">IF(T27="","",250)</f>
        <v/>
      </c>
      <c r="Y27" s="218" t="str">
        <f t="shared" ref="Y27:Y66" si="18">IF(T27="","",")")</f>
        <v/>
      </c>
      <c r="Z27" s="175" t="str">
        <f t="shared" ref="Z27:Z66" si="19">IF(AA27="","","(")</f>
        <v/>
      </c>
      <c r="AA27" s="183" t="str">
        <f t="shared" si="5"/>
        <v/>
      </c>
      <c r="AB27" s="184" t="str">
        <f t="shared" ref="AB27:AB66" si="20">IF(AA27="","",",")</f>
        <v/>
      </c>
      <c r="AC27" s="225" t="str">
        <f t="shared" si="6"/>
        <v/>
      </c>
      <c r="AD27" s="176" t="str">
        <f t="shared" ref="AD27:AD66" si="21">IF(AA27="","",",")</f>
        <v/>
      </c>
      <c r="AE27" s="168" t="str">
        <f t="shared" ref="AE27:AE66" si="22">IF(AA27="","",350)</f>
        <v/>
      </c>
      <c r="AF27" s="168" t="str">
        <f t="shared" ref="AF27:AF66" si="23">IF(AA27="","",")")</f>
        <v/>
      </c>
      <c r="AG27" s="179" t="str">
        <f t="shared" ref="AG27:AG66" si="24">IF(AH27="","","(")</f>
        <v/>
      </c>
      <c r="AH27" s="181" t="str">
        <f t="shared" si="7"/>
        <v/>
      </c>
      <c r="AI27" s="180" t="str">
        <f t="shared" ref="AI27:AI66" si="25">IF(AH27="","",",")</f>
        <v/>
      </c>
      <c r="AJ27" s="177" t="str">
        <f t="shared" si="8"/>
        <v/>
      </c>
      <c r="AK27" s="180" t="str">
        <f t="shared" ref="AK27:AK66" si="26">IF(AH27="","",",")</f>
        <v/>
      </c>
      <c r="AL27" s="185" t="str">
        <f t="shared" ref="AL27:AL66" si="27">IF(AH27="","",450)</f>
        <v/>
      </c>
      <c r="AM27" s="185" t="str">
        <f t="shared" ref="AM27:AM66" si="28">IF(AH27="","",")")</f>
        <v/>
      </c>
    </row>
    <row r="28" spans="1:39" ht="24.5" thickTop="1" thickBot="1">
      <c r="A28" t="s">
        <v>2283</v>
      </c>
      <c r="B28" s="13" t="s">
        <v>2285</v>
      </c>
      <c r="C28" s="228" t="s">
        <v>1112</v>
      </c>
      <c r="D28" s="228">
        <v>7</v>
      </c>
      <c r="E28" s="230"/>
      <c r="F28" s="230"/>
      <c r="G28" s="228"/>
      <c r="H28" s="228"/>
      <c r="I28" s="232"/>
      <c r="J28" s="232"/>
      <c r="K28" s="164" t="str">
        <f t="shared" si="0"/>
        <v xml:space="preserve">            { line: "A TI DERRAMO MI LAMENTO,, (La,7,15)", sC: "as"},</v>
      </c>
      <c r="L28" s="218" t="str">
        <f t="shared" si="9"/>
        <v>(</v>
      </c>
      <c r="M28" s="183" t="str">
        <f t="shared" si="1"/>
        <v>La</v>
      </c>
      <c r="N28" s="216" t="str">
        <f t="shared" si="10"/>
        <v>,</v>
      </c>
      <c r="O28" s="225">
        <f t="shared" si="2"/>
        <v>7</v>
      </c>
      <c r="P28" s="217" t="str">
        <f t="shared" si="11"/>
        <v>,</v>
      </c>
      <c r="Q28" s="168">
        <f t="shared" si="12"/>
        <v>15</v>
      </c>
      <c r="R28" s="218" t="str">
        <f t="shared" si="13"/>
        <v>)</v>
      </c>
      <c r="S28" s="219" t="str">
        <f t="shared" si="14"/>
        <v/>
      </c>
      <c r="T28" s="181" t="str">
        <f t="shared" si="3"/>
        <v/>
      </c>
      <c r="U28" s="185" t="str">
        <f t="shared" si="15"/>
        <v/>
      </c>
      <c r="V28" s="177" t="str">
        <f t="shared" si="4"/>
        <v/>
      </c>
      <c r="W28" s="185" t="str">
        <f t="shared" si="16"/>
        <v/>
      </c>
      <c r="X28" s="185" t="str">
        <f t="shared" si="17"/>
        <v/>
      </c>
      <c r="Y28" s="218" t="str">
        <f t="shared" si="18"/>
        <v/>
      </c>
      <c r="Z28" s="175" t="str">
        <f t="shared" si="19"/>
        <v/>
      </c>
      <c r="AA28" s="183" t="str">
        <f t="shared" si="5"/>
        <v/>
      </c>
      <c r="AB28" s="184" t="str">
        <f t="shared" si="20"/>
        <v/>
      </c>
      <c r="AC28" s="225" t="str">
        <f t="shared" si="6"/>
        <v/>
      </c>
      <c r="AD28" s="176" t="str">
        <f t="shared" si="21"/>
        <v/>
      </c>
      <c r="AE28" s="168" t="str">
        <f t="shared" si="22"/>
        <v/>
      </c>
      <c r="AF28" s="168" t="str">
        <f t="shared" si="23"/>
        <v/>
      </c>
      <c r="AG28" s="179" t="str">
        <f t="shared" si="24"/>
        <v/>
      </c>
      <c r="AH28" s="181" t="str">
        <f t="shared" si="7"/>
        <v/>
      </c>
      <c r="AI28" s="180" t="str">
        <f t="shared" si="25"/>
        <v/>
      </c>
      <c r="AJ28" s="177" t="str">
        <f t="shared" si="8"/>
        <v/>
      </c>
      <c r="AK28" s="180" t="str">
        <f t="shared" si="26"/>
        <v/>
      </c>
      <c r="AL28" s="185" t="str">
        <f t="shared" si="27"/>
        <v/>
      </c>
      <c r="AM28" s="185" t="str">
        <f t="shared" si="28"/>
        <v/>
      </c>
    </row>
    <row r="29" spans="1:39" ht="24.5" thickTop="1" thickBot="1">
      <c r="A29" t="s">
        <v>2283</v>
      </c>
      <c r="B29" s="13" t="s">
        <v>2286</v>
      </c>
      <c r="C29" s="228" t="s">
        <v>1113</v>
      </c>
      <c r="D29" s="228"/>
      <c r="E29" s="230" t="s">
        <v>1111</v>
      </c>
      <c r="F29" s="230"/>
      <c r="G29" s="228"/>
      <c r="H29" s="228"/>
      <c r="I29" s="232"/>
      <c r="J29" s="232"/>
      <c r="K29" s="164" t="str">
        <f t="shared" si="0"/>
        <v xml:space="preserve">            { line: "A TI MI ANGUSTIA EXPONGO. , (Fa,,15)(Mi,,250)", sC: "as"},</v>
      </c>
      <c r="L29" s="218" t="str">
        <f t="shared" si="9"/>
        <v>(</v>
      </c>
      <c r="M29" s="183" t="str">
        <f t="shared" si="1"/>
        <v>Fa</v>
      </c>
      <c r="N29" s="216" t="str">
        <f t="shared" si="10"/>
        <v>,</v>
      </c>
      <c r="O29" s="225" t="str">
        <f t="shared" si="2"/>
        <v/>
      </c>
      <c r="P29" s="217" t="str">
        <f t="shared" si="11"/>
        <v>,</v>
      </c>
      <c r="Q29" s="168">
        <f t="shared" si="12"/>
        <v>15</v>
      </c>
      <c r="R29" s="218" t="str">
        <f t="shared" si="13"/>
        <v>)</v>
      </c>
      <c r="S29" s="219" t="str">
        <f t="shared" si="14"/>
        <v>(</v>
      </c>
      <c r="T29" s="181" t="str">
        <f t="shared" si="3"/>
        <v>Mi</v>
      </c>
      <c r="U29" s="185" t="str">
        <f t="shared" si="15"/>
        <v>,</v>
      </c>
      <c r="V29" s="177" t="str">
        <f t="shared" si="4"/>
        <v/>
      </c>
      <c r="W29" s="185" t="str">
        <f t="shared" si="16"/>
        <v>,</v>
      </c>
      <c r="X29" s="185">
        <f t="shared" si="17"/>
        <v>250</v>
      </c>
      <c r="Y29" s="218" t="str">
        <f t="shared" si="18"/>
        <v>)</v>
      </c>
      <c r="Z29" s="175" t="str">
        <f t="shared" si="19"/>
        <v/>
      </c>
      <c r="AA29" s="183" t="str">
        <f t="shared" si="5"/>
        <v/>
      </c>
      <c r="AB29" s="184" t="str">
        <f t="shared" si="20"/>
        <v/>
      </c>
      <c r="AC29" s="225" t="str">
        <f t="shared" si="6"/>
        <v/>
      </c>
      <c r="AD29" s="176" t="str">
        <f t="shared" si="21"/>
        <v/>
      </c>
      <c r="AE29" s="168" t="str">
        <f t="shared" si="22"/>
        <v/>
      </c>
      <c r="AF29" s="168" t="str">
        <f t="shared" si="23"/>
        <v/>
      </c>
      <c r="AG29" s="179" t="str">
        <f t="shared" si="24"/>
        <v/>
      </c>
      <c r="AH29" s="181" t="str">
        <f t="shared" si="7"/>
        <v/>
      </c>
      <c r="AI29" s="180" t="str">
        <f t="shared" si="25"/>
        <v/>
      </c>
      <c r="AJ29" s="177" t="str">
        <f t="shared" si="8"/>
        <v/>
      </c>
      <c r="AK29" s="180" t="str">
        <f t="shared" si="26"/>
        <v/>
      </c>
      <c r="AL29" s="185" t="str">
        <f t="shared" si="27"/>
        <v/>
      </c>
      <c r="AM29" s="185" t="str">
        <f t="shared" si="28"/>
        <v/>
      </c>
    </row>
    <row r="30" spans="1:39" ht="24.5" thickTop="1" thickBot="1">
      <c r="A30" t="s">
        <v>1079</v>
      </c>
      <c r="B30" s="13" t="s">
        <v>2288</v>
      </c>
      <c r="C30" s="228" t="s">
        <v>1114</v>
      </c>
      <c r="D30" s="228" t="s">
        <v>1121</v>
      </c>
      <c r="E30" s="230"/>
      <c r="F30" s="230"/>
      <c r="G30" s="228"/>
      <c r="H30" s="228"/>
      <c r="I30" s="232"/>
      <c r="J30" s="232"/>
      <c r="K30" s="164" t="str">
        <f t="shared" si="0"/>
        <v xml:space="preserve">            { line: "Siento que el espíritu en mí se apaga, , (Re,m,15)", sC: "mt"},</v>
      </c>
      <c r="L30" s="218" t="str">
        <f t="shared" si="9"/>
        <v>(</v>
      </c>
      <c r="M30" s="183" t="str">
        <f t="shared" si="1"/>
        <v>Re</v>
      </c>
      <c r="N30" s="216" t="str">
        <f t="shared" si="10"/>
        <v>,</v>
      </c>
      <c r="O30" s="225" t="str">
        <f t="shared" si="2"/>
        <v>m</v>
      </c>
      <c r="P30" s="217" t="str">
        <f t="shared" si="11"/>
        <v>,</v>
      </c>
      <c r="Q30" s="168">
        <f t="shared" si="12"/>
        <v>15</v>
      </c>
      <c r="R30" s="218" t="str">
        <f t="shared" si="13"/>
        <v>)</v>
      </c>
      <c r="S30" s="219" t="str">
        <f t="shared" si="14"/>
        <v/>
      </c>
      <c r="T30" s="181" t="str">
        <f t="shared" si="3"/>
        <v/>
      </c>
      <c r="U30" s="185" t="str">
        <f t="shared" si="15"/>
        <v/>
      </c>
      <c r="V30" s="177" t="str">
        <f t="shared" si="4"/>
        <v/>
      </c>
      <c r="W30" s="185" t="str">
        <f t="shared" si="16"/>
        <v/>
      </c>
      <c r="X30" s="185" t="str">
        <f t="shared" si="17"/>
        <v/>
      </c>
      <c r="Y30" s="218" t="str">
        <f t="shared" si="18"/>
        <v/>
      </c>
      <c r="Z30" s="175" t="str">
        <f t="shared" si="19"/>
        <v/>
      </c>
      <c r="AA30" s="183" t="str">
        <f t="shared" si="5"/>
        <v/>
      </c>
      <c r="AB30" s="184" t="str">
        <f t="shared" si="20"/>
        <v/>
      </c>
      <c r="AC30" s="225" t="str">
        <f t="shared" si="6"/>
        <v/>
      </c>
      <c r="AD30" s="176" t="str">
        <f t="shared" si="21"/>
        <v/>
      </c>
      <c r="AE30" s="168" t="str">
        <f t="shared" si="22"/>
        <v/>
      </c>
      <c r="AF30" s="168" t="str">
        <f t="shared" si="23"/>
        <v/>
      </c>
      <c r="AG30" s="179" t="str">
        <f t="shared" si="24"/>
        <v/>
      </c>
      <c r="AH30" s="181" t="str">
        <f t="shared" si="7"/>
        <v/>
      </c>
      <c r="AI30" s="180" t="str">
        <f t="shared" si="25"/>
        <v/>
      </c>
      <c r="AJ30" s="177" t="str">
        <f t="shared" si="8"/>
        <v/>
      </c>
      <c r="AK30" s="180" t="str">
        <f t="shared" si="26"/>
        <v/>
      </c>
      <c r="AL30" s="185" t="str">
        <f t="shared" si="27"/>
        <v/>
      </c>
      <c r="AM30" s="185" t="str">
        <f t="shared" si="28"/>
        <v/>
      </c>
    </row>
    <row r="31" spans="1:39" ht="24.5" thickTop="1" thickBot="1">
      <c r="B31" s="13" t="s">
        <v>2289</v>
      </c>
      <c r="C31" s="228"/>
      <c r="D31" s="228"/>
      <c r="E31" s="230" t="s">
        <v>1111</v>
      </c>
      <c r="F31" s="230">
        <v>7</v>
      </c>
      <c r="G31" s="228"/>
      <c r="H31" s="228"/>
      <c r="I31" s="232"/>
      <c r="J31" s="232"/>
      <c r="K31" s="164" t="str">
        <f t="shared" si="0"/>
        <v xml:space="preserve">            { line: "más tú conoces mi sendero. , (Mi,7,250)", sC: ""},</v>
      </c>
      <c r="L31" s="218" t="str">
        <f t="shared" si="9"/>
        <v/>
      </c>
      <c r="M31" s="183" t="str">
        <f t="shared" si="1"/>
        <v/>
      </c>
      <c r="N31" s="216" t="str">
        <f t="shared" si="10"/>
        <v/>
      </c>
      <c r="O31" s="225" t="str">
        <f t="shared" si="2"/>
        <v/>
      </c>
      <c r="P31" s="217" t="str">
        <f t="shared" si="11"/>
        <v/>
      </c>
      <c r="Q31" s="168" t="str">
        <f t="shared" si="12"/>
        <v/>
      </c>
      <c r="R31" s="218" t="str">
        <f t="shared" si="13"/>
        <v/>
      </c>
      <c r="S31" s="219" t="str">
        <f t="shared" si="14"/>
        <v>(</v>
      </c>
      <c r="T31" s="181" t="str">
        <f t="shared" si="3"/>
        <v>Mi</v>
      </c>
      <c r="U31" s="185" t="str">
        <f t="shared" si="15"/>
        <v>,</v>
      </c>
      <c r="V31" s="177">
        <f t="shared" si="4"/>
        <v>7</v>
      </c>
      <c r="W31" s="185" t="str">
        <f t="shared" si="16"/>
        <v>,</v>
      </c>
      <c r="X31" s="185">
        <f t="shared" si="17"/>
        <v>250</v>
      </c>
      <c r="Y31" s="218" t="str">
        <f t="shared" si="18"/>
        <v>)</v>
      </c>
      <c r="Z31" s="175" t="str">
        <f t="shared" si="19"/>
        <v/>
      </c>
      <c r="AA31" s="183" t="str">
        <f t="shared" si="5"/>
        <v/>
      </c>
      <c r="AB31" s="184" t="str">
        <f t="shared" si="20"/>
        <v/>
      </c>
      <c r="AC31" s="225" t="str">
        <f t="shared" si="6"/>
        <v/>
      </c>
      <c r="AD31" s="176" t="str">
        <f t="shared" si="21"/>
        <v/>
      </c>
      <c r="AE31" s="168" t="str">
        <f t="shared" si="22"/>
        <v/>
      </c>
      <c r="AF31" s="168" t="str">
        <f t="shared" si="23"/>
        <v/>
      </c>
      <c r="AG31" s="179" t="str">
        <f t="shared" si="24"/>
        <v/>
      </c>
      <c r="AH31" s="181" t="str">
        <f t="shared" si="7"/>
        <v/>
      </c>
      <c r="AI31" s="180" t="str">
        <f t="shared" si="25"/>
        <v/>
      </c>
      <c r="AJ31" s="177" t="str">
        <f t="shared" si="8"/>
        <v/>
      </c>
      <c r="AK31" s="180" t="str">
        <f t="shared" si="26"/>
        <v/>
      </c>
      <c r="AL31" s="185" t="str">
        <f t="shared" si="27"/>
        <v/>
      </c>
      <c r="AM31" s="185" t="str">
        <f t="shared" si="28"/>
        <v/>
      </c>
    </row>
    <row r="32" spans="1:39" ht="24.5" thickTop="1" thickBot="1">
      <c r="A32" t="s">
        <v>1079</v>
      </c>
      <c r="B32" s="13" t="s">
        <v>2290</v>
      </c>
      <c r="C32" s="228" t="s">
        <v>1112</v>
      </c>
      <c r="D32" s="228" t="s">
        <v>1121</v>
      </c>
      <c r="E32" s="230" t="s">
        <v>1114</v>
      </c>
      <c r="F32" s="230" t="s">
        <v>1121</v>
      </c>
      <c r="G32" s="228"/>
      <c r="H32" s="228"/>
      <c r="I32" s="232"/>
      <c r="J32" s="232"/>
      <c r="K32" s="164" t="str">
        <f t="shared" si="0"/>
        <v xml:space="preserve">            { line: "Mira, Señor, que en el camino,, (La,m,15)(Re,m,250)", sC: "mt"},</v>
      </c>
      <c r="L32" s="218" t="str">
        <f t="shared" si="9"/>
        <v>(</v>
      </c>
      <c r="M32" s="183" t="str">
        <f t="shared" si="1"/>
        <v>La</v>
      </c>
      <c r="N32" s="216" t="str">
        <f t="shared" si="10"/>
        <v>,</v>
      </c>
      <c r="O32" s="225" t="str">
        <f t="shared" si="2"/>
        <v>m</v>
      </c>
      <c r="P32" s="217" t="str">
        <f t="shared" si="11"/>
        <v>,</v>
      </c>
      <c r="Q32" s="168">
        <f t="shared" si="12"/>
        <v>15</v>
      </c>
      <c r="R32" s="218" t="str">
        <f t="shared" si="13"/>
        <v>)</v>
      </c>
      <c r="S32" s="219" t="str">
        <f t="shared" si="14"/>
        <v>(</v>
      </c>
      <c r="T32" s="181" t="str">
        <f t="shared" si="3"/>
        <v>Re</v>
      </c>
      <c r="U32" s="185" t="str">
        <f t="shared" si="15"/>
        <v>,</v>
      </c>
      <c r="V32" s="177" t="str">
        <f t="shared" si="4"/>
        <v>m</v>
      </c>
      <c r="W32" s="185" t="str">
        <f t="shared" si="16"/>
        <v>,</v>
      </c>
      <c r="X32" s="185">
        <f t="shared" si="17"/>
        <v>250</v>
      </c>
      <c r="Y32" s="218" t="str">
        <f t="shared" si="18"/>
        <v>)</v>
      </c>
      <c r="Z32" s="175" t="str">
        <f t="shared" si="19"/>
        <v/>
      </c>
      <c r="AA32" s="183" t="str">
        <f t="shared" si="5"/>
        <v/>
      </c>
      <c r="AB32" s="184" t="str">
        <f t="shared" si="20"/>
        <v/>
      </c>
      <c r="AC32" s="225" t="str">
        <f t="shared" si="6"/>
        <v/>
      </c>
      <c r="AD32" s="176" t="str">
        <f t="shared" si="21"/>
        <v/>
      </c>
      <c r="AE32" s="168" t="str">
        <f t="shared" si="22"/>
        <v/>
      </c>
      <c r="AF32" s="168" t="str">
        <f t="shared" si="23"/>
        <v/>
      </c>
      <c r="AG32" s="179" t="str">
        <f t="shared" si="24"/>
        <v/>
      </c>
      <c r="AH32" s="181" t="str">
        <f t="shared" si="7"/>
        <v/>
      </c>
      <c r="AI32" s="180" t="str">
        <f t="shared" si="25"/>
        <v/>
      </c>
      <c r="AJ32" s="177" t="str">
        <f t="shared" si="8"/>
        <v/>
      </c>
      <c r="AK32" s="180" t="str">
        <f t="shared" si="26"/>
        <v/>
      </c>
      <c r="AL32" s="185" t="str">
        <f t="shared" si="27"/>
        <v/>
      </c>
      <c r="AM32" s="185" t="str">
        <f t="shared" si="28"/>
        <v/>
      </c>
    </row>
    <row r="33" spans="1:39" ht="24.5" thickTop="1" thickBot="1">
      <c r="B33" s="13" t="s">
        <v>2291</v>
      </c>
      <c r="C33" s="228"/>
      <c r="D33" s="228"/>
      <c r="E33" s="230" t="s">
        <v>1112</v>
      </c>
      <c r="F33" s="230" t="s">
        <v>1121</v>
      </c>
      <c r="G33" s="228"/>
      <c r="H33" s="228"/>
      <c r="I33" s="232"/>
      <c r="J33" s="232"/>
      <c r="K33" s="164" t="str">
        <f t="shared" si="0"/>
        <v xml:space="preserve">            { line: "mira, Señor, que me han tendido un lazo. , (La,m,250)", sC: ""},</v>
      </c>
      <c r="L33" s="218" t="str">
        <f t="shared" si="9"/>
        <v/>
      </c>
      <c r="M33" s="183" t="str">
        <f t="shared" si="1"/>
        <v/>
      </c>
      <c r="N33" s="216" t="str">
        <f t="shared" si="10"/>
        <v/>
      </c>
      <c r="O33" s="225" t="str">
        <f t="shared" si="2"/>
        <v/>
      </c>
      <c r="P33" s="217" t="str">
        <f t="shared" si="11"/>
        <v/>
      </c>
      <c r="Q33" s="168" t="str">
        <f t="shared" si="12"/>
        <v/>
      </c>
      <c r="R33" s="218" t="str">
        <f t="shared" si="13"/>
        <v/>
      </c>
      <c r="S33" s="219" t="str">
        <f t="shared" si="14"/>
        <v>(</v>
      </c>
      <c r="T33" s="181" t="str">
        <f t="shared" si="3"/>
        <v>La</v>
      </c>
      <c r="U33" s="185" t="str">
        <f t="shared" si="15"/>
        <v>,</v>
      </c>
      <c r="V33" s="177" t="str">
        <f t="shared" si="4"/>
        <v>m</v>
      </c>
      <c r="W33" s="185" t="str">
        <f t="shared" si="16"/>
        <v>,</v>
      </c>
      <c r="X33" s="185">
        <f t="shared" si="17"/>
        <v>250</v>
      </c>
      <c r="Y33" s="218" t="str">
        <f t="shared" si="18"/>
        <v>)</v>
      </c>
      <c r="Z33" s="175" t="str">
        <f t="shared" si="19"/>
        <v/>
      </c>
      <c r="AA33" s="183" t="str">
        <f t="shared" si="5"/>
        <v/>
      </c>
      <c r="AB33" s="184" t="str">
        <f t="shared" si="20"/>
        <v/>
      </c>
      <c r="AC33" s="225" t="str">
        <f t="shared" si="6"/>
        <v/>
      </c>
      <c r="AD33" s="176" t="str">
        <f t="shared" si="21"/>
        <v/>
      </c>
      <c r="AE33" s="168" t="str">
        <f t="shared" si="22"/>
        <v/>
      </c>
      <c r="AF33" s="168" t="str">
        <f t="shared" si="23"/>
        <v/>
      </c>
      <c r="AG33" s="179" t="str">
        <f t="shared" si="24"/>
        <v/>
      </c>
      <c r="AH33" s="181" t="str">
        <f t="shared" si="7"/>
        <v/>
      </c>
      <c r="AI33" s="180" t="str">
        <f t="shared" si="25"/>
        <v/>
      </c>
      <c r="AJ33" s="177" t="str">
        <f t="shared" si="8"/>
        <v/>
      </c>
      <c r="AK33" s="180" t="str">
        <f t="shared" si="26"/>
        <v/>
      </c>
      <c r="AL33" s="185" t="str">
        <f t="shared" si="27"/>
        <v/>
      </c>
      <c r="AM33" s="185" t="str">
        <f t="shared" si="28"/>
        <v/>
      </c>
    </row>
    <row r="34" spans="1:39" ht="24.5" thickTop="1" thickBot="1">
      <c r="B34" s="13" t="s">
        <v>2292</v>
      </c>
      <c r="C34" s="228" t="s">
        <v>1111</v>
      </c>
      <c r="D34" s="228"/>
      <c r="E34" s="230" t="s">
        <v>1111</v>
      </c>
      <c r="F34" s="230">
        <v>7</v>
      </c>
      <c r="G34" s="228"/>
      <c r="H34" s="228"/>
      <c r="I34" s="232"/>
      <c r="J34" s="232"/>
      <c r="K34" s="164" t="str">
        <f t="shared" si="0"/>
        <v xml:space="preserve">            { line: "Mira, Señor, que a la derecha no hay ninguno,, (Mi,,15)(Mi,7,250)", sC: ""},</v>
      </c>
      <c r="L34" s="218" t="str">
        <f t="shared" si="9"/>
        <v>(</v>
      </c>
      <c r="M34" s="183" t="str">
        <f t="shared" si="1"/>
        <v>Mi</v>
      </c>
      <c r="N34" s="216" t="str">
        <f t="shared" si="10"/>
        <v>,</v>
      </c>
      <c r="O34" s="225" t="str">
        <f t="shared" si="2"/>
        <v/>
      </c>
      <c r="P34" s="217" t="str">
        <f t="shared" si="11"/>
        <v>,</v>
      </c>
      <c r="Q34" s="168">
        <f t="shared" si="12"/>
        <v>15</v>
      </c>
      <c r="R34" s="218" t="str">
        <f t="shared" si="13"/>
        <v>)</v>
      </c>
      <c r="S34" s="219" t="str">
        <f t="shared" si="14"/>
        <v>(</v>
      </c>
      <c r="T34" s="181" t="str">
        <f t="shared" si="3"/>
        <v>Mi</v>
      </c>
      <c r="U34" s="185" t="str">
        <f t="shared" si="15"/>
        <v>,</v>
      </c>
      <c r="V34" s="177">
        <f t="shared" si="4"/>
        <v>7</v>
      </c>
      <c r="W34" s="185" t="str">
        <f t="shared" si="16"/>
        <v>,</v>
      </c>
      <c r="X34" s="185">
        <f t="shared" si="17"/>
        <v>250</v>
      </c>
      <c r="Y34" s="218" t="str">
        <f t="shared" si="18"/>
        <v>)</v>
      </c>
      <c r="Z34" s="175" t="str">
        <f t="shared" si="19"/>
        <v/>
      </c>
      <c r="AA34" s="183" t="str">
        <f t="shared" si="5"/>
        <v/>
      </c>
      <c r="AB34" s="184" t="str">
        <f t="shared" si="20"/>
        <v/>
      </c>
      <c r="AC34" s="225" t="str">
        <f t="shared" si="6"/>
        <v/>
      </c>
      <c r="AD34" s="176" t="str">
        <f t="shared" si="21"/>
        <v/>
      </c>
      <c r="AE34" s="168" t="str">
        <f t="shared" si="22"/>
        <v/>
      </c>
      <c r="AF34" s="168" t="str">
        <f t="shared" si="23"/>
        <v/>
      </c>
      <c r="AG34" s="179" t="str">
        <f t="shared" si="24"/>
        <v/>
      </c>
      <c r="AH34" s="181" t="str">
        <f t="shared" si="7"/>
        <v/>
      </c>
      <c r="AI34" s="180" t="str">
        <f t="shared" si="25"/>
        <v/>
      </c>
      <c r="AJ34" s="177" t="str">
        <f t="shared" si="8"/>
        <v/>
      </c>
      <c r="AK34" s="180" t="str">
        <f t="shared" si="26"/>
        <v/>
      </c>
      <c r="AL34" s="185" t="str">
        <f t="shared" si="27"/>
        <v/>
      </c>
      <c r="AM34" s="185" t="str">
        <f t="shared" si="28"/>
        <v/>
      </c>
    </row>
    <row r="35" spans="1:39" ht="24.5" thickTop="1" thickBot="1">
      <c r="B35" s="13" t="s">
        <v>2293</v>
      </c>
      <c r="C35" s="228" t="s">
        <v>1112</v>
      </c>
      <c r="D35" s="228" t="s">
        <v>1121</v>
      </c>
      <c r="E35" s="230"/>
      <c r="F35" s="230"/>
      <c r="G35" s="228"/>
      <c r="H35" s="228"/>
      <c r="I35" s="232"/>
      <c r="J35" s="232"/>
      <c r="K35" s="164" t="str">
        <f t="shared" si="0"/>
        <v xml:space="preserve">            { line: "ninguno que me conozca. , (La,m,15)", sC: ""},</v>
      </c>
      <c r="L35" s="218" t="str">
        <f t="shared" si="9"/>
        <v>(</v>
      </c>
      <c r="M35" s="183" t="str">
        <f t="shared" si="1"/>
        <v>La</v>
      </c>
      <c r="N35" s="216" t="str">
        <f t="shared" si="10"/>
        <v>,</v>
      </c>
      <c r="O35" s="225" t="str">
        <f t="shared" si="2"/>
        <v>m</v>
      </c>
      <c r="P35" s="217" t="str">
        <f t="shared" si="11"/>
        <v>,</v>
      </c>
      <c r="Q35" s="168">
        <f t="shared" si="12"/>
        <v>15</v>
      </c>
      <c r="R35" s="218" t="str">
        <f t="shared" si="13"/>
        <v>)</v>
      </c>
      <c r="S35" s="219" t="str">
        <f t="shared" si="14"/>
        <v/>
      </c>
      <c r="T35" s="181" t="str">
        <f t="shared" si="3"/>
        <v/>
      </c>
      <c r="U35" s="185" t="str">
        <f t="shared" si="15"/>
        <v/>
      </c>
      <c r="V35" s="177" t="str">
        <f t="shared" si="4"/>
        <v/>
      </c>
      <c r="W35" s="185" t="str">
        <f t="shared" si="16"/>
        <v/>
      </c>
      <c r="X35" s="185" t="str">
        <f t="shared" si="17"/>
        <v/>
      </c>
      <c r="Y35" s="218" t="str">
        <f t="shared" si="18"/>
        <v/>
      </c>
      <c r="Z35" s="175" t="str">
        <f t="shared" si="19"/>
        <v/>
      </c>
      <c r="AA35" s="183" t="str">
        <f t="shared" si="5"/>
        <v/>
      </c>
      <c r="AB35" s="184" t="str">
        <f t="shared" si="20"/>
        <v/>
      </c>
      <c r="AC35" s="225" t="str">
        <f t="shared" si="6"/>
        <v/>
      </c>
      <c r="AD35" s="176" t="str">
        <f t="shared" si="21"/>
        <v/>
      </c>
      <c r="AE35" s="168" t="str">
        <f t="shared" si="22"/>
        <v/>
      </c>
      <c r="AF35" s="168" t="str">
        <f t="shared" si="23"/>
        <v/>
      </c>
      <c r="AG35" s="179" t="str">
        <f t="shared" si="24"/>
        <v/>
      </c>
      <c r="AH35" s="181" t="str">
        <f t="shared" si="7"/>
        <v/>
      </c>
      <c r="AI35" s="180" t="str">
        <f t="shared" si="25"/>
        <v/>
      </c>
      <c r="AJ35" s="177" t="str">
        <f t="shared" si="8"/>
        <v/>
      </c>
      <c r="AK35" s="180" t="str">
        <f t="shared" si="26"/>
        <v/>
      </c>
      <c r="AL35" s="185" t="str">
        <f t="shared" si="27"/>
        <v/>
      </c>
      <c r="AM35" s="185" t="str">
        <f t="shared" si="28"/>
        <v/>
      </c>
    </row>
    <row r="36" spans="1:39" ht="24.5" thickTop="1" thickBot="1">
      <c r="B36" s="13" t="s">
        <v>2294</v>
      </c>
      <c r="C36" s="228" t="s">
        <v>1114</v>
      </c>
      <c r="D36" s="228" t="s">
        <v>1121</v>
      </c>
      <c r="E36" s="230"/>
      <c r="F36" s="230"/>
      <c r="G36" s="228"/>
      <c r="H36" s="228"/>
      <c r="I36" s="232"/>
      <c r="J36" s="232"/>
      <c r="K36" s="164" t="str">
        <f t="shared" si="0"/>
        <v xml:space="preserve">            { line: "Que huye de mí todo consuelo,, (Re,m,15)", sC: ""},</v>
      </c>
      <c r="L36" s="218" t="str">
        <f t="shared" si="9"/>
        <v>(</v>
      </c>
      <c r="M36" s="183" t="str">
        <f t="shared" si="1"/>
        <v>Re</v>
      </c>
      <c r="N36" s="216" t="str">
        <f t="shared" si="10"/>
        <v>,</v>
      </c>
      <c r="O36" s="225" t="str">
        <f t="shared" si="2"/>
        <v>m</v>
      </c>
      <c r="P36" s="217" t="str">
        <f t="shared" si="11"/>
        <v>,</v>
      </c>
      <c r="Q36" s="168">
        <f t="shared" si="12"/>
        <v>15</v>
      </c>
      <c r="R36" s="218" t="str">
        <f t="shared" si="13"/>
        <v>)</v>
      </c>
      <c r="S36" s="219" t="str">
        <f t="shared" si="14"/>
        <v/>
      </c>
      <c r="T36" s="181" t="str">
        <f t="shared" si="3"/>
        <v/>
      </c>
      <c r="U36" s="185" t="str">
        <f t="shared" si="15"/>
        <v/>
      </c>
      <c r="V36" s="177" t="str">
        <f t="shared" si="4"/>
        <v/>
      </c>
      <c r="W36" s="185" t="str">
        <f t="shared" si="16"/>
        <v/>
      </c>
      <c r="X36" s="185" t="str">
        <f t="shared" si="17"/>
        <v/>
      </c>
      <c r="Y36" s="218" t="str">
        <f t="shared" si="18"/>
        <v/>
      </c>
      <c r="Z36" s="175" t="str">
        <f t="shared" si="19"/>
        <v/>
      </c>
      <c r="AA36" s="183" t="str">
        <f t="shared" si="5"/>
        <v/>
      </c>
      <c r="AB36" s="184" t="str">
        <f t="shared" si="20"/>
        <v/>
      </c>
      <c r="AC36" s="225" t="str">
        <f t="shared" si="6"/>
        <v/>
      </c>
      <c r="AD36" s="176" t="str">
        <f t="shared" si="21"/>
        <v/>
      </c>
      <c r="AE36" s="168" t="str">
        <f t="shared" si="22"/>
        <v/>
      </c>
      <c r="AF36" s="168" t="str">
        <f t="shared" si="23"/>
        <v/>
      </c>
      <c r="AG36" s="179" t="str">
        <f t="shared" si="24"/>
        <v/>
      </c>
      <c r="AH36" s="181" t="str">
        <f t="shared" si="7"/>
        <v/>
      </c>
      <c r="AI36" s="180" t="str">
        <f t="shared" si="25"/>
        <v/>
      </c>
      <c r="AJ36" s="177" t="str">
        <f t="shared" si="8"/>
        <v/>
      </c>
      <c r="AK36" s="180" t="str">
        <f t="shared" si="26"/>
        <v/>
      </c>
      <c r="AL36" s="185" t="str">
        <f t="shared" si="27"/>
        <v/>
      </c>
      <c r="AM36" s="185" t="str">
        <f t="shared" si="28"/>
        <v/>
      </c>
    </row>
    <row r="37" spans="1:39" ht="24.5" thickTop="1" thickBot="1">
      <c r="B37" s="13" t="s">
        <v>2295</v>
      </c>
      <c r="C37" s="228" t="s">
        <v>1113</v>
      </c>
      <c r="D37" s="228" t="s">
        <v>1121</v>
      </c>
      <c r="E37" s="230" t="s">
        <v>1111</v>
      </c>
      <c r="F37" s="230">
        <v>7</v>
      </c>
      <c r="G37" s="228"/>
      <c r="H37" s="228"/>
      <c r="I37" s="232"/>
      <c r="J37" s="232"/>
      <c r="K37" s="164" t="str">
        <f t="shared" si="0"/>
        <v xml:space="preserve">            { line: "que no hay nadie que se cuide de mi alma., (Fa,m,15)(Mi,7,250)", sC: ""},</v>
      </c>
      <c r="L37" s="218" t="str">
        <f t="shared" si="9"/>
        <v>(</v>
      </c>
      <c r="M37" s="183" t="str">
        <f t="shared" si="1"/>
        <v>Fa</v>
      </c>
      <c r="N37" s="216" t="str">
        <f t="shared" si="10"/>
        <v>,</v>
      </c>
      <c r="O37" s="225" t="str">
        <f t="shared" si="2"/>
        <v>m</v>
      </c>
      <c r="P37" s="217" t="str">
        <f t="shared" si="11"/>
        <v>,</v>
      </c>
      <c r="Q37" s="168">
        <f t="shared" si="12"/>
        <v>15</v>
      </c>
      <c r="R37" s="218" t="str">
        <f t="shared" si="13"/>
        <v>)</v>
      </c>
      <c r="S37" s="219" t="str">
        <f t="shared" si="14"/>
        <v>(</v>
      </c>
      <c r="T37" s="181" t="str">
        <f t="shared" si="3"/>
        <v>Mi</v>
      </c>
      <c r="U37" s="185" t="str">
        <f t="shared" si="15"/>
        <v>,</v>
      </c>
      <c r="V37" s="177">
        <f t="shared" si="4"/>
        <v>7</v>
      </c>
      <c r="W37" s="185" t="str">
        <f t="shared" si="16"/>
        <v>,</v>
      </c>
      <c r="X37" s="185">
        <f t="shared" si="17"/>
        <v>250</v>
      </c>
      <c r="Y37" s="218" t="str">
        <f t="shared" si="18"/>
        <v>)</v>
      </c>
      <c r="Z37" s="175" t="str">
        <f t="shared" si="19"/>
        <v/>
      </c>
      <c r="AA37" s="183" t="str">
        <f t="shared" si="5"/>
        <v/>
      </c>
      <c r="AB37" s="184" t="str">
        <f t="shared" si="20"/>
        <v/>
      </c>
      <c r="AC37" s="225" t="str">
        <f t="shared" si="6"/>
        <v/>
      </c>
      <c r="AD37" s="176" t="str">
        <f t="shared" si="21"/>
        <v/>
      </c>
      <c r="AE37" s="168" t="str">
        <f t="shared" si="22"/>
        <v/>
      </c>
      <c r="AF37" s="168" t="str">
        <f t="shared" si="23"/>
        <v/>
      </c>
      <c r="AG37" s="179" t="str">
        <f t="shared" si="24"/>
        <v/>
      </c>
      <c r="AH37" s="181" t="str">
        <f t="shared" si="7"/>
        <v/>
      </c>
      <c r="AI37" s="180" t="str">
        <f t="shared" si="25"/>
        <v/>
      </c>
      <c r="AJ37" s="177" t="str">
        <f t="shared" si="8"/>
        <v/>
      </c>
      <c r="AK37" s="180" t="str">
        <f t="shared" si="26"/>
        <v/>
      </c>
      <c r="AL37" s="185" t="str">
        <f t="shared" si="27"/>
        <v/>
      </c>
      <c r="AM37" s="185" t="str">
        <f t="shared" si="28"/>
        <v/>
      </c>
    </row>
    <row r="38" spans="1:39" ht="24.5" thickTop="1" thickBot="1">
      <c r="A38" t="s">
        <v>2287</v>
      </c>
      <c r="B38" s="13" t="s">
        <v>2296</v>
      </c>
      <c r="C38" s="228" t="s">
        <v>1112</v>
      </c>
      <c r="D38" s="228" t="s">
        <v>1121</v>
      </c>
      <c r="E38" s="230" t="s">
        <v>1122</v>
      </c>
      <c r="F38" s="230"/>
      <c r="G38" s="228"/>
      <c r="H38" s="228"/>
      <c r="I38" s="232"/>
      <c r="J38" s="232"/>
      <c r="K38" s="164" t="str">
        <f t="shared" si="0"/>
        <v xml:space="preserve">            { line: "A TI, YO CLAMO SEÑOR,, (La,m,15)(Sol,,250)", sC: "as mt"},</v>
      </c>
      <c r="L38" s="218" t="str">
        <f t="shared" si="9"/>
        <v>(</v>
      </c>
      <c r="M38" s="183" t="str">
        <f t="shared" si="1"/>
        <v>La</v>
      </c>
      <c r="N38" s="216" t="str">
        <f t="shared" si="10"/>
        <v>,</v>
      </c>
      <c r="O38" s="225" t="str">
        <f t="shared" si="2"/>
        <v>m</v>
      </c>
      <c r="P38" s="217" t="str">
        <f t="shared" si="11"/>
        <v>,</v>
      </c>
      <c r="Q38" s="168">
        <f t="shared" si="12"/>
        <v>15</v>
      </c>
      <c r="R38" s="218" t="str">
        <f t="shared" si="13"/>
        <v>)</v>
      </c>
      <c r="S38" s="219" t="str">
        <f t="shared" si="14"/>
        <v>(</v>
      </c>
      <c r="T38" s="181" t="str">
        <f t="shared" si="3"/>
        <v>Sol</v>
      </c>
      <c r="U38" s="185" t="str">
        <f t="shared" si="15"/>
        <v>,</v>
      </c>
      <c r="V38" s="177" t="str">
        <f t="shared" si="4"/>
        <v/>
      </c>
      <c r="W38" s="185" t="str">
        <f t="shared" si="16"/>
        <v>,</v>
      </c>
      <c r="X38" s="185">
        <f t="shared" si="17"/>
        <v>250</v>
      </c>
      <c r="Y38" s="218" t="str">
        <f t="shared" si="18"/>
        <v>)</v>
      </c>
      <c r="Z38" s="175" t="str">
        <f t="shared" si="19"/>
        <v/>
      </c>
      <c r="AA38" s="183" t="str">
        <f t="shared" si="5"/>
        <v/>
      </c>
      <c r="AB38" s="184" t="str">
        <f t="shared" si="20"/>
        <v/>
      </c>
      <c r="AC38" s="225" t="str">
        <f t="shared" si="6"/>
        <v/>
      </c>
      <c r="AD38" s="176" t="str">
        <f t="shared" si="21"/>
        <v/>
      </c>
      <c r="AE38" s="168" t="str">
        <f t="shared" si="22"/>
        <v/>
      </c>
      <c r="AF38" s="168" t="str">
        <f t="shared" si="23"/>
        <v/>
      </c>
      <c r="AG38" s="179" t="str">
        <f t="shared" si="24"/>
        <v/>
      </c>
      <c r="AH38" s="181" t="str">
        <f t="shared" si="7"/>
        <v/>
      </c>
      <c r="AI38" s="180" t="str">
        <f t="shared" si="25"/>
        <v/>
      </c>
      <c r="AJ38" s="177" t="str">
        <f t="shared" si="8"/>
        <v/>
      </c>
      <c r="AK38" s="180" t="str">
        <f t="shared" si="26"/>
        <v/>
      </c>
      <c r="AL38" s="185" t="str">
        <f t="shared" si="27"/>
        <v/>
      </c>
      <c r="AM38" s="185" t="str">
        <f t="shared" si="28"/>
        <v/>
      </c>
    </row>
    <row r="39" spans="1:39" ht="24.5" thickTop="1" thickBot="1">
      <c r="A39" t="s">
        <v>2283</v>
      </c>
      <c r="B39" s="13" t="s">
        <v>2297</v>
      </c>
      <c r="C39" s="228"/>
      <c r="D39" s="228"/>
      <c r="E39" s="230" t="s">
        <v>1111</v>
      </c>
      <c r="F39" s="230">
        <v>7</v>
      </c>
      <c r="G39" s="228"/>
      <c r="H39" s="228"/>
      <c r="I39" s="232"/>
      <c r="J39" s="232"/>
      <c r="K39" s="164" t="str">
        <f t="shared" si="0"/>
        <v xml:space="preserve">            { line: "A TI, YO DIGO: TÚ SOLO ERES MI REFUGIO,, (Mi,7,250)", sC: "as"},</v>
      </c>
      <c r="L39" s="218" t="str">
        <f t="shared" si="9"/>
        <v/>
      </c>
      <c r="M39" s="183" t="str">
        <f t="shared" si="1"/>
        <v/>
      </c>
      <c r="N39" s="216" t="str">
        <f t="shared" si="10"/>
        <v/>
      </c>
      <c r="O39" s="225" t="str">
        <f t="shared" si="2"/>
        <v/>
      </c>
      <c r="P39" s="217" t="str">
        <f t="shared" si="11"/>
        <v/>
      </c>
      <c r="Q39" s="168" t="str">
        <f t="shared" si="12"/>
        <v/>
      </c>
      <c r="R39" s="218" t="str">
        <f t="shared" si="13"/>
        <v/>
      </c>
      <c r="S39" s="219" t="str">
        <f t="shared" si="14"/>
        <v>(</v>
      </c>
      <c r="T39" s="181" t="str">
        <f t="shared" si="3"/>
        <v>Mi</v>
      </c>
      <c r="U39" s="185" t="str">
        <f t="shared" si="15"/>
        <v>,</v>
      </c>
      <c r="V39" s="177">
        <f t="shared" si="4"/>
        <v>7</v>
      </c>
      <c r="W39" s="185" t="str">
        <f t="shared" si="16"/>
        <v>,</v>
      </c>
      <c r="X39" s="185">
        <f t="shared" si="17"/>
        <v>250</v>
      </c>
      <c r="Y39" s="218" t="str">
        <f t="shared" si="18"/>
        <v>)</v>
      </c>
      <c r="Z39" s="175" t="str">
        <f t="shared" si="19"/>
        <v/>
      </c>
      <c r="AA39" s="183" t="str">
        <f t="shared" si="5"/>
        <v/>
      </c>
      <c r="AB39" s="184" t="str">
        <f t="shared" si="20"/>
        <v/>
      </c>
      <c r="AC39" s="225" t="str">
        <f t="shared" si="6"/>
        <v/>
      </c>
      <c r="AD39" s="176" t="str">
        <f t="shared" si="21"/>
        <v/>
      </c>
      <c r="AE39" s="168" t="str">
        <f t="shared" si="22"/>
        <v/>
      </c>
      <c r="AF39" s="168" t="str">
        <f t="shared" si="23"/>
        <v/>
      </c>
      <c r="AG39" s="179" t="str">
        <f t="shared" si="24"/>
        <v/>
      </c>
      <c r="AH39" s="181" t="str">
        <f t="shared" si="7"/>
        <v/>
      </c>
      <c r="AI39" s="180" t="str">
        <f t="shared" si="25"/>
        <v/>
      </c>
      <c r="AJ39" s="177" t="str">
        <f t="shared" si="8"/>
        <v/>
      </c>
      <c r="AK39" s="180" t="str">
        <f t="shared" si="26"/>
        <v/>
      </c>
      <c r="AL39" s="185" t="str">
        <f t="shared" si="27"/>
        <v/>
      </c>
      <c r="AM39" s="185" t="str">
        <f t="shared" si="28"/>
        <v/>
      </c>
    </row>
    <row r="40" spans="1:39" ht="24.5" thickTop="1" thickBot="1">
      <c r="A40" t="s">
        <v>2283</v>
      </c>
      <c r="B40" s="13" t="s">
        <v>2298</v>
      </c>
      <c r="C40" s="228" t="s">
        <v>1113</v>
      </c>
      <c r="D40" s="228"/>
      <c r="E40" s="230"/>
      <c r="F40" s="230"/>
      <c r="G40" s="228"/>
      <c r="H40" s="228"/>
      <c r="I40" s="232"/>
      <c r="J40" s="232"/>
      <c r="K40" s="164" t="str">
        <f t="shared" si="0"/>
        <v xml:space="preserve">            { line: "TÚ ERES MI PORCIÓN EN ESTA TIERRA,, (Fa,,15)", sC: "as"},</v>
      </c>
      <c r="L40" s="218" t="str">
        <f t="shared" si="9"/>
        <v>(</v>
      </c>
      <c r="M40" s="183" t="str">
        <f t="shared" si="1"/>
        <v>Fa</v>
      </c>
      <c r="N40" s="216" t="str">
        <f t="shared" si="10"/>
        <v>,</v>
      </c>
      <c r="O40" s="225" t="str">
        <f t="shared" si="2"/>
        <v/>
      </c>
      <c r="P40" s="217" t="str">
        <f t="shared" si="11"/>
        <v>,</v>
      </c>
      <c r="Q40" s="168">
        <f t="shared" si="12"/>
        <v>15</v>
      </c>
      <c r="R40" s="218" t="str">
        <f t="shared" si="13"/>
        <v>)</v>
      </c>
      <c r="S40" s="219" t="str">
        <f t="shared" si="14"/>
        <v/>
      </c>
      <c r="T40" s="181" t="str">
        <f t="shared" si="3"/>
        <v/>
      </c>
      <c r="U40" s="185" t="str">
        <f t="shared" si="15"/>
        <v/>
      </c>
      <c r="V40" s="177" t="str">
        <f t="shared" si="4"/>
        <v/>
      </c>
      <c r="W40" s="185" t="str">
        <f t="shared" si="16"/>
        <v/>
      </c>
      <c r="X40" s="185" t="str">
        <f t="shared" si="17"/>
        <v/>
      </c>
      <c r="Y40" s="218" t="str">
        <f t="shared" si="18"/>
        <v/>
      </c>
      <c r="Z40" s="175" t="str">
        <f t="shared" si="19"/>
        <v/>
      </c>
      <c r="AA40" s="183" t="str">
        <f t="shared" si="5"/>
        <v/>
      </c>
      <c r="AB40" s="184" t="str">
        <f t="shared" si="20"/>
        <v/>
      </c>
      <c r="AC40" s="225" t="str">
        <f t="shared" si="6"/>
        <v/>
      </c>
      <c r="AD40" s="176" t="str">
        <f t="shared" si="21"/>
        <v/>
      </c>
      <c r="AE40" s="168" t="str">
        <f t="shared" si="22"/>
        <v/>
      </c>
      <c r="AF40" s="168" t="str">
        <f t="shared" si="23"/>
        <v/>
      </c>
      <c r="AG40" s="179" t="str">
        <f t="shared" si="24"/>
        <v/>
      </c>
      <c r="AH40" s="181" t="str">
        <f t="shared" si="7"/>
        <v/>
      </c>
      <c r="AI40" s="180" t="str">
        <f t="shared" si="25"/>
        <v/>
      </c>
      <c r="AJ40" s="177" t="str">
        <f t="shared" si="8"/>
        <v/>
      </c>
      <c r="AK40" s="180" t="str">
        <f t="shared" si="26"/>
        <v/>
      </c>
      <c r="AL40" s="185" t="str">
        <f t="shared" si="27"/>
        <v/>
      </c>
      <c r="AM40" s="185" t="str">
        <f t="shared" si="28"/>
        <v/>
      </c>
    </row>
    <row r="41" spans="1:39" ht="24.5" thickTop="1" thickBot="1">
      <c r="A41" t="s">
        <v>2283</v>
      </c>
      <c r="B41" s="13" t="s">
        <v>2299</v>
      </c>
      <c r="C41" s="228"/>
      <c r="D41" s="228"/>
      <c r="E41" s="230" t="s">
        <v>1111</v>
      </c>
      <c r="F41" s="230"/>
      <c r="G41" s="228"/>
      <c r="H41" s="228"/>
      <c r="I41" s="232"/>
      <c r="J41" s="232"/>
      <c r="K41" s="164" t="str">
        <f t="shared" si="0"/>
        <v xml:space="preserve">            { line: "MI ÚNICA FELICIDAD., (Mi,,250)", sC: "as"},</v>
      </c>
      <c r="L41" s="218" t="str">
        <f t="shared" si="9"/>
        <v/>
      </c>
      <c r="M41" s="183" t="str">
        <f t="shared" si="1"/>
        <v/>
      </c>
      <c r="N41" s="216" t="str">
        <f t="shared" si="10"/>
        <v/>
      </c>
      <c r="O41" s="225" t="str">
        <f t="shared" si="2"/>
        <v/>
      </c>
      <c r="P41" s="217" t="str">
        <f t="shared" si="11"/>
        <v/>
      </c>
      <c r="Q41" s="168" t="str">
        <f t="shared" si="12"/>
        <v/>
      </c>
      <c r="R41" s="218" t="str">
        <f t="shared" si="13"/>
        <v/>
      </c>
      <c r="S41" s="219" t="str">
        <f t="shared" si="14"/>
        <v>(</v>
      </c>
      <c r="T41" s="181" t="str">
        <f t="shared" si="3"/>
        <v>Mi</v>
      </c>
      <c r="U41" s="185" t="str">
        <f t="shared" si="15"/>
        <v>,</v>
      </c>
      <c r="V41" s="177" t="str">
        <f t="shared" si="4"/>
        <v/>
      </c>
      <c r="W41" s="185" t="str">
        <f t="shared" si="16"/>
        <v>,</v>
      </c>
      <c r="X41" s="185">
        <f t="shared" si="17"/>
        <v>250</v>
      </c>
      <c r="Y41" s="218" t="str">
        <f t="shared" si="18"/>
        <v>)</v>
      </c>
      <c r="Z41" s="175" t="str">
        <f t="shared" si="19"/>
        <v/>
      </c>
      <c r="AA41" s="183" t="str">
        <f t="shared" si="5"/>
        <v/>
      </c>
      <c r="AB41" s="184" t="str">
        <f t="shared" si="20"/>
        <v/>
      </c>
      <c r="AC41" s="225" t="str">
        <f t="shared" si="6"/>
        <v/>
      </c>
      <c r="AD41" s="176" t="str">
        <f t="shared" si="21"/>
        <v/>
      </c>
      <c r="AE41" s="168" t="str">
        <f t="shared" si="22"/>
        <v/>
      </c>
      <c r="AF41" s="168" t="str">
        <f t="shared" si="23"/>
        <v/>
      </c>
      <c r="AG41" s="179" t="str">
        <f t="shared" si="24"/>
        <v/>
      </c>
      <c r="AH41" s="181" t="str">
        <f t="shared" si="7"/>
        <v/>
      </c>
      <c r="AI41" s="180" t="str">
        <f t="shared" si="25"/>
        <v/>
      </c>
      <c r="AJ41" s="177" t="str">
        <f t="shared" si="8"/>
        <v/>
      </c>
      <c r="AK41" s="180" t="str">
        <f t="shared" si="26"/>
        <v/>
      </c>
      <c r="AL41" s="185" t="str">
        <f t="shared" si="27"/>
        <v/>
      </c>
      <c r="AM41" s="185" t="str">
        <f t="shared" si="28"/>
        <v/>
      </c>
    </row>
    <row r="42" spans="1:39" ht="36.5" thickTop="1" thickBot="1">
      <c r="B42" s="13"/>
      <c r="C42" s="222"/>
      <c r="D42" s="222"/>
      <c r="E42" s="222"/>
      <c r="F42" s="222"/>
      <c r="G42" s="222"/>
      <c r="H42" s="222"/>
      <c r="I42" s="222"/>
      <c r="J42" s="222"/>
      <c r="K42" s="212" t="s">
        <v>2300</v>
      </c>
      <c r="L42" s="218" t="str">
        <f t="shared" si="9"/>
        <v/>
      </c>
      <c r="M42" s="183" t="str">
        <f t="shared" si="1"/>
        <v/>
      </c>
      <c r="N42" s="216" t="str">
        <f t="shared" si="10"/>
        <v/>
      </c>
      <c r="O42" s="225" t="str">
        <f t="shared" si="2"/>
        <v/>
      </c>
      <c r="P42" s="217" t="str">
        <f t="shared" si="11"/>
        <v/>
      </c>
      <c r="Q42" s="168" t="str">
        <f t="shared" si="12"/>
        <v/>
      </c>
      <c r="R42" s="218" t="str">
        <f t="shared" si="13"/>
        <v/>
      </c>
      <c r="S42" s="219" t="str">
        <f t="shared" si="14"/>
        <v/>
      </c>
      <c r="T42" s="181" t="str">
        <f t="shared" si="3"/>
        <v/>
      </c>
      <c r="U42" s="185" t="str">
        <f t="shared" si="15"/>
        <v/>
      </c>
      <c r="V42" s="177" t="str">
        <f t="shared" si="4"/>
        <v/>
      </c>
      <c r="W42" s="185" t="str">
        <f t="shared" si="16"/>
        <v/>
      </c>
      <c r="X42" s="185" t="str">
        <f t="shared" si="17"/>
        <v/>
      </c>
      <c r="Y42" s="218" t="str">
        <f t="shared" si="18"/>
        <v/>
      </c>
      <c r="Z42" s="175" t="str">
        <f t="shared" si="19"/>
        <v/>
      </c>
      <c r="AA42" s="183" t="str">
        <f t="shared" si="5"/>
        <v/>
      </c>
      <c r="AB42" s="184" t="str">
        <f t="shared" si="20"/>
        <v/>
      </c>
      <c r="AC42" s="225" t="str">
        <f t="shared" si="6"/>
        <v/>
      </c>
      <c r="AD42" s="176" t="str">
        <f t="shared" si="21"/>
        <v/>
      </c>
      <c r="AE42" s="168" t="str">
        <f t="shared" si="22"/>
        <v/>
      </c>
      <c r="AF42" s="168" t="str">
        <f t="shared" si="23"/>
        <v/>
      </c>
      <c r="AG42" s="179" t="str">
        <f t="shared" si="24"/>
        <v/>
      </c>
      <c r="AH42" s="181" t="str">
        <f t="shared" si="7"/>
        <v/>
      </c>
      <c r="AI42" s="180" t="str">
        <f t="shared" si="25"/>
        <v/>
      </c>
      <c r="AJ42" s="177" t="str">
        <f t="shared" si="8"/>
        <v/>
      </c>
      <c r="AK42" s="180" t="str">
        <f t="shared" si="26"/>
        <v/>
      </c>
      <c r="AL42" s="185" t="str">
        <f t="shared" si="27"/>
        <v/>
      </c>
      <c r="AM42" s="185" t="str">
        <f t="shared" si="28"/>
        <v/>
      </c>
    </row>
    <row r="43" spans="1:39" ht="24.5" thickTop="1" thickBot="1">
      <c r="B43" s="13" t="s">
        <v>2301</v>
      </c>
      <c r="C43" s="228" t="s">
        <v>1111</v>
      </c>
      <c r="D43" s="228"/>
      <c r="E43" s="230" t="s">
        <v>1111</v>
      </c>
      <c r="F43" s="230">
        <v>7</v>
      </c>
      <c r="G43" s="228"/>
      <c r="H43" s="228"/>
      <c r="I43" s="232"/>
      <c r="J43" s="232"/>
      <c r="K43" s="164" t="str">
        <f t="shared" ref="K43:K50" si="29">IF(B43="","",_xlfn.CONCAT("            { line: ","""",B43,", ",M43:AM43,""", sC: ","""",A43,"""},"))</f>
        <v xml:space="preserve">            { line: "Escúchame, Señor, que estoy llorando,, Mi,,15)(Mi,7,250)", sC: ""},</v>
      </c>
      <c r="L43" s="218" t="str">
        <f t="shared" si="9"/>
        <v>(</v>
      </c>
      <c r="M43" s="183" t="str">
        <f t="shared" si="1"/>
        <v>Mi</v>
      </c>
      <c r="N43" s="216" t="str">
        <f t="shared" si="10"/>
        <v>,</v>
      </c>
      <c r="O43" s="225" t="str">
        <f t="shared" si="2"/>
        <v/>
      </c>
      <c r="P43" s="217" t="str">
        <f t="shared" si="11"/>
        <v>,</v>
      </c>
      <c r="Q43" s="168">
        <f t="shared" si="12"/>
        <v>15</v>
      </c>
      <c r="R43" s="218" t="str">
        <f t="shared" si="13"/>
        <v>)</v>
      </c>
      <c r="S43" s="219" t="str">
        <f t="shared" si="14"/>
        <v>(</v>
      </c>
      <c r="T43" s="181" t="str">
        <f t="shared" si="3"/>
        <v>Mi</v>
      </c>
      <c r="U43" s="185" t="str">
        <f t="shared" si="15"/>
        <v>,</v>
      </c>
      <c r="V43" s="177">
        <f t="shared" si="4"/>
        <v>7</v>
      </c>
      <c r="W43" s="185" t="str">
        <f t="shared" si="16"/>
        <v>,</v>
      </c>
      <c r="X43" s="185">
        <f t="shared" si="17"/>
        <v>250</v>
      </c>
      <c r="Y43" s="218" t="str">
        <f t="shared" si="18"/>
        <v>)</v>
      </c>
      <c r="Z43" s="175" t="str">
        <f t="shared" si="19"/>
        <v/>
      </c>
      <c r="AA43" s="183" t="str">
        <f t="shared" si="5"/>
        <v/>
      </c>
      <c r="AB43" s="184" t="str">
        <f t="shared" si="20"/>
        <v/>
      </c>
      <c r="AC43" s="225" t="str">
        <f t="shared" si="6"/>
        <v/>
      </c>
      <c r="AD43" s="176" t="str">
        <f t="shared" si="21"/>
        <v/>
      </c>
      <c r="AE43" s="168" t="str">
        <f t="shared" si="22"/>
        <v/>
      </c>
      <c r="AF43" s="168" t="str">
        <f t="shared" si="23"/>
        <v/>
      </c>
      <c r="AG43" s="179" t="str">
        <f t="shared" si="24"/>
        <v/>
      </c>
      <c r="AH43" s="181" t="str">
        <f t="shared" si="7"/>
        <v/>
      </c>
      <c r="AI43" s="180" t="str">
        <f t="shared" si="25"/>
        <v/>
      </c>
      <c r="AJ43" s="177" t="str">
        <f t="shared" si="8"/>
        <v/>
      </c>
      <c r="AK43" s="180" t="str">
        <f t="shared" si="26"/>
        <v/>
      </c>
      <c r="AL43" s="185" t="str">
        <f t="shared" si="27"/>
        <v/>
      </c>
      <c r="AM43" s="185" t="str">
        <f t="shared" si="28"/>
        <v/>
      </c>
    </row>
    <row r="44" spans="1:39" ht="24.5" thickTop="1" thickBot="1">
      <c r="B44" s="13" t="s">
        <v>2302</v>
      </c>
      <c r="C44" s="228" t="s">
        <v>1112</v>
      </c>
      <c r="D44" s="228" t="s">
        <v>1121</v>
      </c>
      <c r="E44" s="230"/>
      <c r="F44" s="230"/>
      <c r="G44" s="228"/>
      <c r="H44" s="228"/>
      <c r="I44" s="232"/>
      <c r="J44" s="232"/>
      <c r="K44" s="164" t="str">
        <f t="shared" si="29"/>
        <v xml:space="preserve">            { line: "estoy tan deprimido., La,m,15)", sC: ""},</v>
      </c>
      <c r="L44" s="218" t="str">
        <f t="shared" si="9"/>
        <v>(</v>
      </c>
      <c r="M44" s="183" t="str">
        <f t="shared" si="1"/>
        <v>La</v>
      </c>
      <c r="N44" s="216" t="str">
        <f t="shared" si="10"/>
        <v>,</v>
      </c>
      <c r="O44" s="225" t="str">
        <f t="shared" si="2"/>
        <v>m</v>
      </c>
      <c r="P44" s="217" t="str">
        <f t="shared" si="11"/>
        <v>,</v>
      </c>
      <c r="Q44" s="168">
        <f t="shared" si="12"/>
        <v>15</v>
      </c>
      <c r="R44" s="218" t="str">
        <f t="shared" si="13"/>
        <v>)</v>
      </c>
      <c r="S44" s="219" t="str">
        <f t="shared" si="14"/>
        <v/>
      </c>
      <c r="T44" s="181" t="str">
        <f t="shared" si="3"/>
        <v/>
      </c>
      <c r="U44" s="185" t="str">
        <f t="shared" si="15"/>
        <v/>
      </c>
      <c r="V44" s="177" t="str">
        <f t="shared" si="4"/>
        <v/>
      </c>
      <c r="W44" s="185" t="str">
        <f t="shared" si="16"/>
        <v/>
      </c>
      <c r="X44" s="185" t="str">
        <f t="shared" si="17"/>
        <v/>
      </c>
      <c r="Y44" s="218" t="str">
        <f t="shared" si="18"/>
        <v/>
      </c>
      <c r="Z44" s="175" t="str">
        <f t="shared" si="19"/>
        <v/>
      </c>
      <c r="AA44" s="183" t="str">
        <f t="shared" si="5"/>
        <v/>
      </c>
      <c r="AB44" s="184" t="str">
        <f t="shared" si="20"/>
        <v/>
      </c>
      <c r="AC44" s="225" t="str">
        <f t="shared" si="6"/>
        <v/>
      </c>
      <c r="AD44" s="176" t="str">
        <f t="shared" si="21"/>
        <v/>
      </c>
      <c r="AE44" s="168" t="str">
        <f t="shared" si="22"/>
        <v/>
      </c>
      <c r="AF44" s="168" t="str">
        <f t="shared" si="23"/>
        <v/>
      </c>
      <c r="AG44" s="179" t="str">
        <f t="shared" si="24"/>
        <v/>
      </c>
      <c r="AH44" s="181" t="str">
        <f t="shared" si="7"/>
        <v/>
      </c>
      <c r="AI44" s="180" t="str">
        <f t="shared" si="25"/>
        <v/>
      </c>
      <c r="AJ44" s="177" t="str">
        <f t="shared" si="8"/>
        <v/>
      </c>
      <c r="AK44" s="180" t="str">
        <f t="shared" si="26"/>
        <v/>
      </c>
      <c r="AL44" s="185" t="str">
        <f t="shared" si="27"/>
        <v/>
      </c>
      <c r="AM44" s="185" t="str">
        <f t="shared" si="28"/>
        <v/>
      </c>
    </row>
    <row r="45" spans="1:39" ht="24.5" thickTop="1" thickBot="1">
      <c r="B45" s="13" t="s">
        <v>2303</v>
      </c>
      <c r="C45" s="228" t="s">
        <v>1114</v>
      </c>
      <c r="D45" s="228" t="s">
        <v>1121</v>
      </c>
      <c r="E45" s="230"/>
      <c r="F45" s="230"/>
      <c r="G45" s="228"/>
      <c r="H45" s="228"/>
      <c r="I45" s="232"/>
      <c r="J45" s="232"/>
      <c r="K45" s="164" t="str">
        <f t="shared" si="29"/>
        <v xml:space="preserve">            { line: "¡Líbrame tú de estos enemigos, Re,m,15)", sC: ""},</v>
      </c>
      <c r="L45" s="218" t="str">
        <f t="shared" si="9"/>
        <v>(</v>
      </c>
      <c r="M45" s="183" t="str">
        <f t="shared" si="1"/>
        <v>Re</v>
      </c>
      <c r="N45" s="216" t="str">
        <f t="shared" si="10"/>
        <v>,</v>
      </c>
      <c r="O45" s="225" t="str">
        <f t="shared" si="2"/>
        <v>m</v>
      </c>
      <c r="P45" s="217" t="str">
        <f t="shared" si="11"/>
        <v>,</v>
      </c>
      <c r="Q45" s="168">
        <f t="shared" si="12"/>
        <v>15</v>
      </c>
      <c r="R45" s="218" t="str">
        <f t="shared" si="13"/>
        <v>)</v>
      </c>
      <c r="S45" s="219" t="str">
        <f t="shared" si="14"/>
        <v/>
      </c>
      <c r="T45" s="181" t="str">
        <f t="shared" si="3"/>
        <v/>
      </c>
      <c r="U45" s="185" t="str">
        <f t="shared" si="15"/>
        <v/>
      </c>
      <c r="V45" s="177" t="str">
        <f t="shared" si="4"/>
        <v/>
      </c>
      <c r="W45" s="185" t="str">
        <f t="shared" si="16"/>
        <v/>
      </c>
      <c r="X45" s="185" t="str">
        <f t="shared" si="17"/>
        <v/>
      </c>
      <c r="Y45" s="218" t="str">
        <f t="shared" si="18"/>
        <v/>
      </c>
      <c r="Z45" s="175" t="str">
        <f t="shared" si="19"/>
        <v/>
      </c>
      <c r="AA45" s="183" t="str">
        <f t="shared" si="5"/>
        <v/>
      </c>
      <c r="AB45" s="184" t="str">
        <f t="shared" si="20"/>
        <v/>
      </c>
      <c r="AC45" s="225" t="str">
        <f t="shared" si="6"/>
        <v/>
      </c>
      <c r="AD45" s="176" t="str">
        <f t="shared" si="21"/>
        <v/>
      </c>
      <c r="AE45" s="168" t="str">
        <f t="shared" si="22"/>
        <v/>
      </c>
      <c r="AF45" s="168" t="str">
        <f t="shared" si="23"/>
        <v/>
      </c>
      <c r="AG45" s="179" t="str">
        <f t="shared" si="24"/>
        <v/>
      </c>
      <c r="AH45" s="181" t="str">
        <f t="shared" si="7"/>
        <v/>
      </c>
      <c r="AI45" s="180" t="str">
        <f t="shared" si="25"/>
        <v/>
      </c>
      <c r="AJ45" s="177" t="str">
        <f t="shared" si="8"/>
        <v/>
      </c>
      <c r="AK45" s="180" t="str">
        <f t="shared" si="26"/>
        <v/>
      </c>
      <c r="AL45" s="185" t="str">
        <f t="shared" si="27"/>
        <v/>
      </c>
      <c r="AM45" s="185" t="str">
        <f t="shared" si="28"/>
        <v/>
      </c>
    </row>
    <row r="46" spans="1:39" ht="24.5" thickTop="1" thickBot="1">
      <c r="B46" s="13" t="s">
        <v>2304</v>
      </c>
      <c r="C46" s="228" t="s">
        <v>1113</v>
      </c>
      <c r="D46" s="228" t="s">
        <v>1121</v>
      </c>
      <c r="E46" s="230" t="s">
        <v>1111</v>
      </c>
      <c r="F46" s="230">
        <v>7</v>
      </c>
      <c r="G46" s="228"/>
      <c r="H46" s="228"/>
      <c r="I46" s="232"/>
      <c r="J46" s="232"/>
      <c r="K46" s="164" t="str">
        <f t="shared" si="29"/>
        <v xml:space="preserve">            { line: "que son más fuertes que yo!, Fa,m,15)(Mi,7,250)", sC: ""},</v>
      </c>
      <c r="L46" s="218" t="str">
        <f t="shared" si="9"/>
        <v>(</v>
      </c>
      <c r="M46" s="183" t="str">
        <f t="shared" si="1"/>
        <v>Fa</v>
      </c>
      <c r="N46" s="216" t="str">
        <f t="shared" si="10"/>
        <v>,</v>
      </c>
      <c r="O46" s="225" t="str">
        <f t="shared" si="2"/>
        <v>m</v>
      </c>
      <c r="P46" s="217" t="str">
        <f t="shared" si="11"/>
        <v>,</v>
      </c>
      <c r="Q46" s="168">
        <f t="shared" si="12"/>
        <v>15</v>
      </c>
      <c r="R46" s="218" t="str">
        <f t="shared" si="13"/>
        <v>)</v>
      </c>
      <c r="S46" s="219" t="str">
        <f t="shared" si="14"/>
        <v>(</v>
      </c>
      <c r="T46" s="181" t="str">
        <f t="shared" si="3"/>
        <v>Mi</v>
      </c>
      <c r="U46" s="185" t="str">
        <f t="shared" si="15"/>
        <v>,</v>
      </c>
      <c r="V46" s="177">
        <f t="shared" si="4"/>
        <v>7</v>
      </c>
      <c r="W46" s="185" t="str">
        <f t="shared" si="16"/>
        <v>,</v>
      </c>
      <c r="X46" s="185">
        <f t="shared" si="17"/>
        <v>250</v>
      </c>
      <c r="Y46" s="218" t="str">
        <f t="shared" si="18"/>
        <v>)</v>
      </c>
      <c r="Z46" s="175" t="str">
        <f t="shared" si="19"/>
        <v/>
      </c>
      <c r="AA46" s="183" t="str">
        <f t="shared" si="5"/>
        <v/>
      </c>
      <c r="AB46" s="184" t="str">
        <f t="shared" si="20"/>
        <v/>
      </c>
      <c r="AC46" s="225" t="str">
        <f t="shared" si="6"/>
        <v/>
      </c>
      <c r="AD46" s="176" t="str">
        <f t="shared" si="21"/>
        <v/>
      </c>
      <c r="AE46" s="168" t="str">
        <f t="shared" si="22"/>
        <v/>
      </c>
      <c r="AF46" s="168" t="str">
        <f t="shared" si="23"/>
        <v/>
      </c>
      <c r="AG46" s="179" t="str">
        <f t="shared" si="24"/>
        <v/>
      </c>
      <c r="AH46" s="181" t="str">
        <f t="shared" si="7"/>
        <v/>
      </c>
      <c r="AI46" s="180" t="str">
        <f t="shared" si="25"/>
        <v/>
      </c>
      <c r="AJ46" s="177" t="str">
        <f t="shared" si="8"/>
        <v/>
      </c>
      <c r="AK46" s="180" t="str">
        <f t="shared" si="26"/>
        <v/>
      </c>
      <c r="AL46" s="185" t="str">
        <f t="shared" si="27"/>
        <v/>
      </c>
      <c r="AM46" s="185" t="str">
        <f t="shared" si="28"/>
        <v/>
      </c>
    </row>
    <row r="47" spans="1:39" ht="24.5" thickTop="1" thickBot="1">
      <c r="B47" s="13" t="s">
        <v>2305</v>
      </c>
      <c r="C47" s="228" t="s">
        <v>1112</v>
      </c>
      <c r="D47" s="228" t="s">
        <v>1121</v>
      </c>
      <c r="E47" s="230" t="s">
        <v>1122</v>
      </c>
      <c r="F47" s="230"/>
      <c r="G47" s="228"/>
      <c r="H47" s="228"/>
      <c r="I47" s="232"/>
      <c r="J47" s="232"/>
      <c r="K47" s="164" t="str">
        <f t="shared" si="29"/>
        <v xml:space="preserve">            { line: "¡Saca mi alma de esta cárcel, La,m,15)(Sol,,250)", sC: ""},</v>
      </c>
      <c r="L47" s="218" t="str">
        <f t="shared" si="9"/>
        <v>(</v>
      </c>
      <c r="M47" s="183" t="str">
        <f t="shared" si="1"/>
        <v>La</v>
      </c>
      <c r="N47" s="216" t="str">
        <f t="shared" si="10"/>
        <v>,</v>
      </c>
      <c r="O47" s="225" t="str">
        <f t="shared" si="2"/>
        <v>m</v>
      </c>
      <c r="P47" s="217" t="str">
        <f t="shared" si="11"/>
        <v>,</v>
      </c>
      <c r="Q47" s="168">
        <f t="shared" si="12"/>
        <v>15</v>
      </c>
      <c r="R47" s="218" t="str">
        <f t="shared" si="13"/>
        <v>)</v>
      </c>
      <c r="S47" s="219" t="str">
        <f t="shared" si="14"/>
        <v>(</v>
      </c>
      <c r="T47" s="181" t="str">
        <f t="shared" si="3"/>
        <v>Sol</v>
      </c>
      <c r="U47" s="185" t="str">
        <f t="shared" si="15"/>
        <v>,</v>
      </c>
      <c r="V47" s="177" t="str">
        <f t="shared" si="4"/>
        <v/>
      </c>
      <c r="W47" s="185" t="str">
        <f t="shared" si="16"/>
        <v>,</v>
      </c>
      <c r="X47" s="185">
        <f t="shared" si="17"/>
        <v>250</v>
      </c>
      <c r="Y47" s="218" t="str">
        <f t="shared" si="18"/>
        <v>)</v>
      </c>
      <c r="Z47" s="175" t="str">
        <f t="shared" si="19"/>
        <v/>
      </c>
      <c r="AA47" s="183" t="str">
        <f t="shared" si="5"/>
        <v/>
      </c>
      <c r="AB47" s="184" t="str">
        <f t="shared" si="20"/>
        <v/>
      </c>
      <c r="AC47" s="225" t="str">
        <f t="shared" si="6"/>
        <v/>
      </c>
      <c r="AD47" s="176" t="str">
        <f t="shared" si="21"/>
        <v/>
      </c>
      <c r="AE47" s="168" t="str">
        <f t="shared" si="22"/>
        <v/>
      </c>
      <c r="AF47" s="168" t="str">
        <f t="shared" si="23"/>
        <v/>
      </c>
      <c r="AG47" s="179" t="str">
        <f t="shared" si="24"/>
        <v/>
      </c>
      <c r="AH47" s="181" t="str">
        <f t="shared" si="7"/>
        <v/>
      </c>
      <c r="AI47" s="180" t="str">
        <f t="shared" si="25"/>
        <v/>
      </c>
      <c r="AJ47" s="177" t="str">
        <f t="shared" si="8"/>
        <v/>
      </c>
      <c r="AK47" s="180" t="str">
        <f t="shared" si="26"/>
        <v/>
      </c>
      <c r="AL47" s="185" t="str">
        <f t="shared" si="27"/>
        <v/>
      </c>
      <c r="AM47" s="185" t="str">
        <f t="shared" si="28"/>
        <v/>
      </c>
    </row>
    <row r="48" spans="1:39" ht="24.5" thickTop="1" thickBot="1">
      <c r="B48" s="13" t="s">
        <v>2306</v>
      </c>
      <c r="C48" s="228"/>
      <c r="D48" s="228"/>
      <c r="E48" s="230" t="s">
        <v>1111</v>
      </c>
      <c r="F48" s="230">
        <v>7</v>
      </c>
      <c r="G48" s="228"/>
      <c r="H48" s="228"/>
      <c r="I48" s="232"/>
      <c r="J48" s="232"/>
      <c r="K48" s="164" t="str">
        <f t="shared" si="29"/>
        <v xml:space="preserve">            { line: "y yo daré gracias a tu Nombre!, (Mi,7,250)", sC: ""},</v>
      </c>
      <c r="L48" s="218" t="str">
        <f t="shared" si="9"/>
        <v/>
      </c>
      <c r="M48" s="183" t="str">
        <f t="shared" si="1"/>
        <v/>
      </c>
      <c r="N48" s="216" t="str">
        <f t="shared" si="10"/>
        <v/>
      </c>
      <c r="O48" s="225" t="str">
        <f t="shared" si="2"/>
        <v/>
      </c>
      <c r="P48" s="217" t="str">
        <f t="shared" si="11"/>
        <v/>
      </c>
      <c r="Q48" s="168" t="str">
        <f t="shared" si="12"/>
        <v/>
      </c>
      <c r="R48" s="218" t="str">
        <f t="shared" si="13"/>
        <v/>
      </c>
      <c r="S48" s="219" t="str">
        <f t="shared" si="14"/>
        <v>(</v>
      </c>
      <c r="T48" s="181" t="str">
        <f t="shared" si="3"/>
        <v>Mi</v>
      </c>
      <c r="U48" s="185" t="str">
        <f t="shared" si="15"/>
        <v>,</v>
      </c>
      <c r="V48" s="177">
        <f t="shared" si="4"/>
        <v>7</v>
      </c>
      <c r="W48" s="185" t="str">
        <f t="shared" si="16"/>
        <v>,</v>
      </c>
      <c r="X48" s="185">
        <f t="shared" si="17"/>
        <v>250</v>
      </c>
      <c r="Y48" s="218" t="str">
        <f t="shared" si="18"/>
        <v>)</v>
      </c>
      <c r="Z48" s="175" t="str">
        <f t="shared" si="19"/>
        <v/>
      </c>
      <c r="AA48" s="183" t="str">
        <f t="shared" si="5"/>
        <v/>
      </c>
      <c r="AB48" s="184" t="str">
        <f t="shared" si="20"/>
        <v/>
      </c>
      <c r="AC48" s="225" t="str">
        <f t="shared" si="6"/>
        <v/>
      </c>
      <c r="AD48" s="176" t="str">
        <f t="shared" si="21"/>
        <v/>
      </c>
      <c r="AE48" s="168" t="str">
        <f t="shared" si="22"/>
        <v/>
      </c>
      <c r="AF48" s="168" t="str">
        <f t="shared" si="23"/>
        <v/>
      </c>
      <c r="AG48" s="179" t="str">
        <f t="shared" si="24"/>
        <v/>
      </c>
      <c r="AH48" s="181" t="str">
        <f t="shared" si="7"/>
        <v/>
      </c>
      <c r="AI48" s="180" t="str">
        <f t="shared" si="25"/>
        <v/>
      </c>
      <c r="AJ48" s="177" t="str">
        <f t="shared" si="8"/>
        <v/>
      </c>
      <c r="AK48" s="180" t="str">
        <f t="shared" si="26"/>
        <v/>
      </c>
      <c r="AL48" s="185" t="str">
        <f t="shared" si="27"/>
        <v/>
      </c>
      <c r="AM48" s="185" t="str">
        <f t="shared" si="28"/>
        <v/>
      </c>
    </row>
    <row r="49" spans="1:39" ht="24.5" thickTop="1" thickBot="1">
      <c r="B49" s="13" t="s">
        <v>2307</v>
      </c>
      <c r="C49" s="228" t="s">
        <v>1113</v>
      </c>
      <c r="D49" s="228"/>
      <c r="E49" s="230"/>
      <c r="F49" s="230"/>
      <c r="G49" s="228"/>
      <c r="H49" s="228"/>
      <c r="I49" s="232"/>
      <c r="J49" s="232"/>
      <c r="K49" s="164" t="str">
        <f t="shared" si="29"/>
        <v xml:space="preserve">            { line: "En torno a mí los santos harán corro,, Fa,,15)", sC: ""},</v>
      </c>
      <c r="L49" s="218" t="str">
        <f t="shared" si="9"/>
        <v>(</v>
      </c>
      <c r="M49" s="183" t="str">
        <f t="shared" si="1"/>
        <v>Fa</v>
      </c>
      <c r="N49" s="216" t="str">
        <f t="shared" si="10"/>
        <v>,</v>
      </c>
      <c r="O49" s="225" t="str">
        <f t="shared" si="2"/>
        <v/>
      </c>
      <c r="P49" s="217" t="str">
        <f t="shared" si="11"/>
        <v>,</v>
      </c>
      <c r="Q49" s="168">
        <f t="shared" si="12"/>
        <v>15</v>
      </c>
      <c r="R49" s="218" t="str">
        <f t="shared" si="13"/>
        <v>)</v>
      </c>
      <c r="S49" s="219" t="str">
        <f t="shared" si="14"/>
        <v/>
      </c>
      <c r="T49" s="181" t="str">
        <f t="shared" si="3"/>
        <v/>
      </c>
      <c r="U49" s="185" t="str">
        <f t="shared" si="15"/>
        <v/>
      </c>
      <c r="V49" s="177" t="str">
        <f t="shared" si="4"/>
        <v/>
      </c>
      <c r="W49" s="185" t="str">
        <f t="shared" si="16"/>
        <v/>
      </c>
      <c r="X49" s="185" t="str">
        <f t="shared" si="17"/>
        <v/>
      </c>
      <c r="Y49" s="218" t="str">
        <f t="shared" si="18"/>
        <v/>
      </c>
      <c r="Z49" s="175" t="str">
        <f t="shared" si="19"/>
        <v/>
      </c>
      <c r="AA49" s="183" t="str">
        <f t="shared" si="5"/>
        <v/>
      </c>
      <c r="AB49" s="184" t="str">
        <f t="shared" si="20"/>
        <v/>
      </c>
      <c r="AC49" s="225" t="str">
        <f t="shared" si="6"/>
        <v/>
      </c>
      <c r="AD49" s="176" t="str">
        <f t="shared" si="21"/>
        <v/>
      </c>
      <c r="AE49" s="168" t="str">
        <f t="shared" si="22"/>
        <v/>
      </c>
      <c r="AF49" s="168" t="str">
        <f t="shared" si="23"/>
        <v/>
      </c>
      <c r="AG49" s="179" t="str">
        <f t="shared" si="24"/>
        <v/>
      </c>
      <c r="AH49" s="181" t="str">
        <f t="shared" si="7"/>
        <v/>
      </c>
      <c r="AI49" s="180" t="str">
        <f t="shared" si="25"/>
        <v/>
      </c>
      <c r="AJ49" s="177" t="str">
        <f t="shared" si="8"/>
        <v/>
      </c>
      <c r="AK49" s="180" t="str">
        <f t="shared" si="26"/>
        <v/>
      </c>
      <c r="AL49" s="185" t="str">
        <f t="shared" si="27"/>
        <v/>
      </c>
      <c r="AM49" s="185" t="str">
        <f t="shared" si="28"/>
        <v/>
      </c>
    </row>
    <row r="50" spans="1:39" ht="24.5" thickTop="1" thickBot="1">
      <c r="B50" s="13" t="s">
        <v>2308</v>
      </c>
      <c r="C50" s="228"/>
      <c r="D50" s="228"/>
      <c r="E50" s="230" t="s">
        <v>1111</v>
      </c>
      <c r="F50" s="230"/>
      <c r="G50" s="228"/>
      <c r="H50" s="228"/>
      <c r="I50" s="232"/>
      <c r="J50" s="232"/>
      <c r="K50" s="164" t="str">
        <f t="shared" si="29"/>
        <v xml:space="preserve">            { line: "me felicitarán por tu favor hacia mí. , (Mi,,250)", sC: ""},</v>
      </c>
      <c r="L50" s="218" t="str">
        <f t="shared" si="9"/>
        <v/>
      </c>
      <c r="M50" s="183" t="str">
        <f t="shared" si="1"/>
        <v/>
      </c>
      <c r="N50" s="216" t="str">
        <f t="shared" si="10"/>
        <v/>
      </c>
      <c r="O50" s="225" t="str">
        <f t="shared" si="2"/>
        <v/>
      </c>
      <c r="P50" s="217" t="str">
        <f t="shared" si="11"/>
        <v/>
      </c>
      <c r="Q50" s="168" t="str">
        <f t="shared" si="12"/>
        <v/>
      </c>
      <c r="R50" s="218" t="str">
        <f t="shared" si="13"/>
        <v/>
      </c>
      <c r="S50" s="219" t="str">
        <f t="shared" si="14"/>
        <v>(</v>
      </c>
      <c r="T50" s="181" t="str">
        <f t="shared" si="3"/>
        <v>Mi</v>
      </c>
      <c r="U50" s="185" t="str">
        <f t="shared" si="15"/>
        <v>,</v>
      </c>
      <c r="V50" s="177" t="str">
        <f t="shared" si="4"/>
        <v/>
      </c>
      <c r="W50" s="185" t="str">
        <f t="shared" si="16"/>
        <v>,</v>
      </c>
      <c r="X50" s="185">
        <f t="shared" si="17"/>
        <v>250</v>
      </c>
      <c r="Y50" s="218" t="str">
        <f t="shared" si="18"/>
        <v>)</v>
      </c>
      <c r="Z50" s="175" t="str">
        <f t="shared" si="19"/>
        <v/>
      </c>
      <c r="AA50" s="183" t="str">
        <f t="shared" si="5"/>
        <v/>
      </c>
      <c r="AB50" s="184" t="str">
        <f t="shared" si="20"/>
        <v/>
      </c>
      <c r="AC50" s="225" t="str">
        <f t="shared" si="6"/>
        <v/>
      </c>
      <c r="AD50" s="176" t="str">
        <f t="shared" si="21"/>
        <v/>
      </c>
      <c r="AE50" s="168" t="str">
        <f t="shared" si="22"/>
        <v/>
      </c>
      <c r="AF50" s="168" t="str">
        <f t="shared" si="23"/>
        <v/>
      </c>
      <c r="AG50" s="179" t="str">
        <f t="shared" si="24"/>
        <v/>
      </c>
      <c r="AH50" s="181" t="str">
        <f t="shared" si="7"/>
        <v/>
      </c>
      <c r="AI50" s="180" t="str">
        <f t="shared" si="25"/>
        <v/>
      </c>
      <c r="AJ50" s="177" t="str">
        <f t="shared" si="8"/>
        <v/>
      </c>
      <c r="AK50" s="180" t="str">
        <f t="shared" si="26"/>
        <v/>
      </c>
      <c r="AL50" s="185" t="str">
        <f t="shared" si="27"/>
        <v/>
      </c>
      <c r="AM50" s="185" t="str">
        <f t="shared" si="28"/>
        <v/>
      </c>
    </row>
    <row r="51" spans="1:39" ht="22.5" customHeight="1" thickTop="1" thickBot="1">
      <c r="A51" s="211"/>
      <c r="B51" s="211"/>
      <c r="C51" s="223"/>
      <c r="D51" s="223"/>
      <c r="E51" s="223"/>
      <c r="F51" s="223"/>
      <c r="G51" s="223"/>
      <c r="H51" s="223"/>
      <c r="I51" s="223"/>
      <c r="J51" s="223"/>
      <c r="K51" s="211" t="s">
        <v>2315</v>
      </c>
      <c r="L51" s="218" t="str">
        <f t="shared" si="9"/>
        <v/>
      </c>
      <c r="M51" s="183" t="str">
        <f t="shared" si="1"/>
        <v/>
      </c>
      <c r="N51" s="216" t="str">
        <f t="shared" si="10"/>
        <v/>
      </c>
      <c r="O51" s="225" t="str">
        <f t="shared" si="2"/>
        <v/>
      </c>
      <c r="P51" s="217" t="str">
        <f t="shared" si="11"/>
        <v/>
      </c>
      <c r="Q51" s="168" t="str">
        <f t="shared" si="12"/>
        <v/>
      </c>
      <c r="R51" s="218" t="str">
        <f t="shared" si="13"/>
        <v/>
      </c>
      <c r="S51" s="219" t="str">
        <f t="shared" si="14"/>
        <v/>
      </c>
      <c r="T51" s="181" t="str">
        <f t="shared" si="3"/>
        <v/>
      </c>
      <c r="U51" s="185" t="str">
        <f t="shared" si="15"/>
        <v/>
      </c>
      <c r="V51" s="177" t="str">
        <f t="shared" si="4"/>
        <v/>
      </c>
      <c r="W51" s="185" t="str">
        <f t="shared" si="16"/>
        <v/>
      </c>
      <c r="X51" s="185" t="str">
        <f t="shared" si="17"/>
        <v/>
      </c>
      <c r="Y51" s="218" t="str">
        <f t="shared" si="18"/>
        <v/>
      </c>
      <c r="Z51" s="175" t="str">
        <f t="shared" si="19"/>
        <v/>
      </c>
      <c r="AA51" s="183" t="str">
        <f t="shared" si="5"/>
        <v/>
      </c>
      <c r="AB51" s="184" t="str">
        <f t="shared" si="20"/>
        <v/>
      </c>
      <c r="AC51" s="225" t="str">
        <f t="shared" si="6"/>
        <v/>
      </c>
      <c r="AD51" s="176" t="str">
        <f t="shared" si="21"/>
        <v/>
      </c>
      <c r="AE51" s="168" t="str">
        <f t="shared" si="22"/>
        <v/>
      </c>
      <c r="AF51" s="168" t="str">
        <f t="shared" si="23"/>
        <v/>
      </c>
      <c r="AG51" s="179" t="str">
        <f t="shared" si="24"/>
        <v/>
      </c>
      <c r="AH51" s="181" t="str">
        <f t="shared" si="7"/>
        <v/>
      </c>
      <c r="AI51" s="180" t="str">
        <f t="shared" si="25"/>
        <v/>
      </c>
      <c r="AJ51" s="177" t="str">
        <f t="shared" si="8"/>
        <v/>
      </c>
      <c r="AK51" s="180" t="str">
        <f t="shared" si="26"/>
        <v/>
      </c>
      <c r="AL51" s="185" t="str">
        <f t="shared" si="27"/>
        <v/>
      </c>
      <c r="AM51" s="185" t="str">
        <f t="shared" si="28"/>
        <v/>
      </c>
    </row>
    <row r="52" spans="1:39" ht="24.5" thickTop="1" thickBot="1">
      <c r="B52" s="203" t="s">
        <v>2313</v>
      </c>
      <c r="C52" s="224"/>
      <c r="D52" s="224"/>
      <c r="E52" s="224"/>
      <c r="F52" s="224"/>
      <c r="G52" s="224"/>
      <c r="H52" s="224"/>
      <c r="I52" s="224"/>
      <c r="J52" s="224"/>
      <c r="K52" s="208" t="s">
        <v>2311</v>
      </c>
      <c r="L52" s="218" t="str">
        <f t="shared" si="9"/>
        <v/>
      </c>
      <c r="M52" s="183" t="str">
        <f t="shared" si="1"/>
        <v/>
      </c>
      <c r="N52" s="216" t="str">
        <f t="shared" si="10"/>
        <v/>
      </c>
      <c r="O52" s="225" t="str">
        <f t="shared" si="2"/>
        <v/>
      </c>
      <c r="P52" s="217" t="str">
        <f t="shared" si="11"/>
        <v/>
      </c>
      <c r="Q52" s="168" t="str">
        <f t="shared" si="12"/>
        <v/>
      </c>
      <c r="R52" s="218" t="str">
        <f t="shared" si="13"/>
        <v/>
      </c>
      <c r="S52" s="219" t="str">
        <f t="shared" si="14"/>
        <v/>
      </c>
      <c r="T52" s="181" t="str">
        <f t="shared" si="3"/>
        <v/>
      </c>
      <c r="U52" s="185" t="str">
        <f t="shared" si="15"/>
        <v/>
      </c>
      <c r="V52" s="177" t="str">
        <f t="shared" si="4"/>
        <v/>
      </c>
      <c r="W52" s="185" t="str">
        <f t="shared" si="16"/>
        <v/>
      </c>
      <c r="X52" s="185" t="str">
        <f t="shared" si="17"/>
        <v/>
      </c>
      <c r="Y52" s="218" t="str">
        <f t="shared" si="18"/>
        <v/>
      </c>
      <c r="Z52" s="175" t="str">
        <f t="shared" si="19"/>
        <v/>
      </c>
      <c r="AA52" s="183" t="str">
        <f t="shared" si="5"/>
        <v/>
      </c>
      <c r="AB52" s="184" t="str">
        <f t="shared" si="20"/>
        <v/>
      </c>
      <c r="AC52" s="225" t="str">
        <f t="shared" si="6"/>
        <v/>
      </c>
      <c r="AD52" s="176" t="str">
        <f t="shared" si="21"/>
        <v/>
      </c>
      <c r="AE52" s="168" t="str">
        <f t="shared" si="22"/>
        <v/>
      </c>
      <c r="AF52" s="168" t="str">
        <f t="shared" si="23"/>
        <v/>
      </c>
      <c r="AG52" s="179" t="str">
        <f t="shared" si="24"/>
        <v/>
      </c>
      <c r="AH52" s="181" t="str">
        <f t="shared" si="7"/>
        <v/>
      </c>
      <c r="AI52" s="180" t="str">
        <f t="shared" si="25"/>
        <v/>
      </c>
      <c r="AJ52" s="177" t="str">
        <f t="shared" si="8"/>
        <v/>
      </c>
      <c r="AK52" s="180" t="str">
        <f t="shared" si="26"/>
        <v/>
      </c>
      <c r="AL52" s="185" t="str">
        <f t="shared" si="27"/>
        <v/>
      </c>
      <c r="AM52" s="185" t="str">
        <f t="shared" si="28"/>
        <v/>
      </c>
    </row>
    <row r="53" spans="1:39" ht="24.5" thickTop="1" thickBot="1">
      <c r="B53" s="13"/>
      <c r="C53" s="222"/>
      <c r="D53" s="222"/>
      <c r="E53" s="222"/>
      <c r="F53" s="222"/>
      <c r="G53" s="222"/>
      <c r="H53" s="222"/>
      <c r="I53" s="222"/>
      <c r="J53" s="222"/>
      <c r="K53" s="164" t="s">
        <v>2309</v>
      </c>
      <c r="L53" s="218" t="str">
        <f t="shared" si="9"/>
        <v/>
      </c>
      <c r="M53" s="183" t="str">
        <f t="shared" si="1"/>
        <v/>
      </c>
      <c r="N53" s="216" t="str">
        <f t="shared" si="10"/>
        <v/>
      </c>
      <c r="O53" s="225" t="str">
        <f t="shared" si="2"/>
        <v/>
      </c>
      <c r="P53" s="217" t="str">
        <f t="shared" si="11"/>
        <v/>
      </c>
      <c r="Q53" s="168" t="str">
        <f t="shared" si="12"/>
        <v/>
      </c>
      <c r="R53" s="218" t="str">
        <f t="shared" si="13"/>
        <v/>
      </c>
      <c r="S53" s="219" t="str">
        <f t="shared" si="14"/>
        <v/>
      </c>
      <c r="T53" s="181" t="str">
        <f t="shared" si="3"/>
        <v/>
      </c>
      <c r="U53" s="185" t="str">
        <f t="shared" si="15"/>
        <v/>
      </c>
      <c r="V53" s="177" t="str">
        <f t="shared" si="4"/>
        <v/>
      </c>
      <c r="W53" s="185" t="str">
        <f t="shared" si="16"/>
        <v/>
      </c>
      <c r="X53" s="185" t="str">
        <f t="shared" si="17"/>
        <v/>
      </c>
      <c r="Y53" s="218" t="str">
        <f t="shared" si="18"/>
        <v/>
      </c>
      <c r="Z53" s="175" t="str">
        <f t="shared" si="19"/>
        <v/>
      </c>
      <c r="AA53" s="183" t="str">
        <f t="shared" si="5"/>
        <v/>
      </c>
      <c r="AB53" s="184" t="str">
        <f t="shared" si="20"/>
        <v/>
      </c>
      <c r="AC53" s="225" t="str">
        <f t="shared" si="6"/>
        <v/>
      </c>
      <c r="AD53" s="176" t="str">
        <f t="shared" si="21"/>
        <v/>
      </c>
      <c r="AE53" s="168" t="str">
        <f t="shared" si="22"/>
        <v/>
      </c>
      <c r="AF53" s="168" t="str">
        <f t="shared" si="23"/>
        <v/>
      </c>
      <c r="AG53" s="179" t="str">
        <f t="shared" si="24"/>
        <v/>
      </c>
      <c r="AH53" s="181" t="str">
        <f t="shared" si="7"/>
        <v/>
      </c>
      <c r="AI53" s="180" t="str">
        <f t="shared" si="25"/>
        <v/>
      </c>
      <c r="AJ53" s="177" t="str">
        <f t="shared" si="8"/>
        <v/>
      </c>
      <c r="AK53" s="180" t="str">
        <f t="shared" si="26"/>
        <v/>
      </c>
      <c r="AL53" s="185" t="str">
        <f t="shared" si="27"/>
        <v/>
      </c>
      <c r="AM53" s="185" t="str">
        <f t="shared" si="28"/>
        <v/>
      </c>
    </row>
    <row r="54" spans="1:39" ht="24.5" thickTop="1" thickBot="1">
      <c r="B54" s="13"/>
      <c r="C54" s="222"/>
      <c r="D54" s="222"/>
      <c r="E54" s="222"/>
      <c r="F54" s="222"/>
      <c r="G54" s="222"/>
      <c r="H54" s="222"/>
      <c r="I54" s="222"/>
      <c r="J54" s="222"/>
      <c r="K54" s="204" t="s">
        <v>2312</v>
      </c>
      <c r="L54" s="218" t="str">
        <f t="shared" si="9"/>
        <v/>
      </c>
      <c r="M54" s="183" t="str">
        <f t="shared" si="1"/>
        <v/>
      </c>
      <c r="N54" s="216" t="str">
        <f t="shared" si="10"/>
        <v/>
      </c>
      <c r="O54" s="225" t="str">
        <f t="shared" si="2"/>
        <v/>
      </c>
      <c r="P54" s="217" t="str">
        <f t="shared" si="11"/>
        <v/>
      </c>
      <c r="Q54" s="168" t="str">
        <f t="shared" si="12"/>
        <v/>
      </c>
      <c r="R54" s="218" t="str">
        <f t="shared" si="13"/>
        <v/>
      </c>
      <c r="S54" s="219" t="str">
        <f t="shared" si="14"/>
        <v/>
      </c>
      <c r="T54" s="181" t="str">
        <f t="shared" si="3"/>
        <v/>
      </c>
      <c r="U54" s="185" t="str">
        <f t="shared" si="15"/>
        <v/>
      </c>
      <c r="V54" s="177" t="str">
        <f t="shared" si="4"/>
        <v/>
      </c>
      <c r="W54" s="185" t="str">
        <f t="shared" si="16"/>
        <v/>
      </c>
      <c r="X54" s="185" t="str">
        <f t="shared" si="17"/>
        <v/>
      </c>
      <c r="Y54" s="218" t="str">
        <f t="shared" si="18"/>
        <v/>
      </c>
      <c r="Z54" s="175" t="str">
        <f t="shared" si="19"/>
        <v/>
      </c>
      <c r="AA54" s="183" t="str">
        <f t="shared" si="5"/>
        <v/>
      </c>
      <c r="AB54" s="184" t="str">
        <f t="shared" si="20"/>
        <v/>
      </c>
      <c r="AC54" s="225" t="str">
        <f t="shared" si="6"/>
        <v/>
      </c>
      <c r="AD54" s="176" t="str">
        <f t="shared" si="21"/>
        <v/>
      </c>
      <c r="AE54" s="168" t="str">
        <f t="shared" si="22"/>
        <v/>
      </c>
      <c r="AF54" s="168" t="str">
        <f t="shared" si="23"/>
        <v/>
      </c>
      <c r="AG54" s="179" t="str">
        <f t="shared" si="24"/>
        <v/>
      </c>
      <c r="AH54" s="181" t="str">
        <f t="shared" si="7"/>
        <v/>
      </c>
      <c r="AI54" s="180" t="str">
        <f t="shared" si="25"/>
        <v/>
      </c>
      <c r="AJ54" s="177" t="str">
        <f t="shared" si="8"/>
        <v/>
      </c>
      <c r="AK54" s="180" t="str">
        <f t="shared" si="26"/>
        <v/>
      </c>
      <c r="AL54" s="185" t="str">
        <f t="shared" si="27"/>
        <v/>
      </c>
      <c r="AM54" s="185" t="str">
        <f t="shared" si="28"/>
        <v/>
      </c>
    </row>
    <row r="55" spans="1:39" ht="24.5" thickTop="1" thickBot="1">
      <c r="A55" t="s">
        <v>2310</v>
      </c>
      <c r="B55" s="205" t="s">
        <v>2281</v>
      </c>
      <c r="C55" s="228" t="s">
        <v>1112</v>
      </c>
      <c r="D55" s="228" t="s">
        <v>1121</v>
      </c>
      <c r="E55" s="230" t="s">
        <v>1122</v>
      </c>
      <c r="F55" s="230"/>
      <c r="G55" s="228"/>
      <c r="H55" s="228"/>
      <c r="I55" s="232"/>
      <c r="J55" s="232"/>
      <c r="K55" s="206" t="str">
        <f>IF(B55="","",_xlfn.CONCAT("           triggerLine: ","""",B55,", ",M55:AM55,""", sC: ","""",A55,""", lines: ["))</f>
        <v xml:space="preserve">           triggerLine: "A TI, SEÑOR, EN MI CLAMOR IMPLORO,, La,m,15)(Sol,,250)", sC: "mt as ta", lines: [</v>
      </c>
      <c r="L55" s="218" t="str">
        <f t="shared" si="9"/>
        <v>(</v>
      </c>
      <c r="M55" s="183" t="str">
        <f t="shared" si="1"/>
        <v>La</v>
      </c>
      <c r="N55" s="216" t="str">
        <f t="shared" si="10"/>
        <v>,</v>
      </c>
      <c r="O55" s="225" t="str">
        <f t="shared" si="2"/>
        <v>m</v>
      </c>
      <c r="P55" s="217" t="str">
        <f t="shared" si="11"/>
        <v>,</v>
      </c>
      <c r="Q55" s="168">
        <f t="shared" si="12"/>
        <v>15</v>
      </c>
      <c r="R55" s="218" t="str">
        <f t="shared" si="13"/>
        <v>)</v>
      </c>
      <c r="S55" s="219" t="str">
        <f t="shared" si="14"/>
        <v>(</v>
      </c>
      <c r="T55" s="181" t="str">
        <f t="shared" si="3"/>
        <v>Sol</v>
      </c>
      <c r="U55" s="185" t="str">
        <f t="shared" si="15"/>
        <v>,</v>
      </c>
      <c r="V55" s="177" t="str">
        <f t="shared" si="4"/>
        <v/>
      </c>
      <c r="W55" s="185" t="str">
        <f t="shared" si="16"/>
        <v>,</v>
      </c>
      <c r="X55" s="185">
        <f t="shared" si="17"/>
        <v>250</v>
      </c>
      <c r="Y55" s="218" t="str">
        <f t="shared" si="18"/>
        <v>)</v>
      </c>
      <c r="Z55" s="175" t="str">
        <f t="shared" si="19"/>
        <v/>
      </c>
      <c r="AA55" s="183" t="str">
        <f t="shared" si="5"/>
        <v/>
      </c>
      <c r="AB55" s="184" t="str">
        <f t="shared" si="20"/>
        <v/>
      </c>
      <c r="AC55" s="225" t="str">
        <f t="shared" si="6"/>
        <v/>
      </c>
      <c r="AD55" s="176" t="str">
        <f t="shared" si="21"/>
        <v/>
      </c>
      <c r="AE55" s="168" t="str">
        <f t="shared" si="22"/>
        <v/>
      </c>
      <c r="AF55" s="168" t="str">
        <f t="shared" si="23"/>
        <v/>
      </c>
      <c r="AG55" s="179" t="str">
        <f t="shared" si="24"/>
        <v/>
      </c>
      <c r="AH55" s="181" t="str">
        <f t="shared" si="7"/>
        <v/>
      </c>
      <c r="AI55" s="180" t="str">
        <f t="shared" si="25"/>
        <v/>
      </c>
      <c r="AJ55" s="177" t="str">
        <f t="shared" si="8"/>
        <v/>
      </c>
      <c r="AK55" s="180" t="str">
        <f t="shared" si="26"/>
        <v/>
      </c>
      <c r="AL55" s="185" t="str">
        <f t="shared" si="27"/>
        <v/>
      </c>
      <c r="AM55" s="185" t="str">
        <f t="shared" si="28"/>
        <v/>
      </c>
    </row>
    <row r="56" spans="1:39" ht="24.5" thickTop="1" thickBot="1">
      <c r="A56" t="s">
        <v>2283</v>
      </c>
      <c r="B56" s="207" t="s">
        <v>2284</v>
      </c>
      <c r="C56" s="228"/>
      <c r="D56" s="228"/>
      <c r="E56" s="230" t="s">
        <v>1111</v>
      </c>
      <c r="F56" s="230">
        <v>7</v>
      </c>
      <c r="G56" s="228"/>
      <c r="H56" s="228"/>
      <c r="I56" s="232"/>
      <c r="J56" s="232"/>
      <c r="K56" s="206" t="str">
        <f>IF(B56="","",_xlfn.CONCAT("           triggerLine: ","""",B56,", ",M56:AM56,""", sC: ","""",A56,""", lines: ["))</f>
        <v xml:space="preserve">           triggerLine: "A TI, SEÑOR, EN MI CLAMOR SUPLICO,, (Mi,7,250)", sC: "as", lines: [</v>
      </c>
      <c r="L56" s="218" t="str">
        <f t="shared" si="9"/>
        <v/>
      </c>
      <c r="M56" s="183" t="str">
        <f t="shared" si="1"/>
        <v/>
      </c>
      <c r="N56" s="216" t="str">
        <f t="shared" si="10"/>
        <v/>
      </c>
      <c r="O56" s="225" t="str">
        <f t="shared" si="2"/>
        <v/>
      </c>
      <c r="P56" s="217" t="str">
        <f t="shared" si="11"/>
        <v/>
      </c>
      <c r="Q56" s="168" t="str">
        <f t="shared" si="12"/>
        <v/>
      </c>
      <c r="R56" s="218" t="str">
        <f t="shared" si="13"/>
        <v/>
      </c>
      <c r="S56" s="219" t="str">
        <f t="shared" si="14"/>
        <v>(</v>
      </c>
      <c r="T56" s="181" t="str">
        <f t="shared" si="3"/>
        <v>Mi</v>
      </c>
      <c r="U56" s="185" t="str">
        <f t="shared" si="15"/>
        <v>,</v>
      </c>
      <c r="V56" s="177">
        <f t="shared" si="4"/>
        <v>7</v>
      </c>
      <c r="W56" s="185" t="str">
        <f t="shared" si="16"/>
        <v>,</v>
      </c>
      <c r="X56" s="185">
        <f t="shared" si="17"/>
        <v>250</v>
      </c>
      <c r="Y56" s="218" t="str">
        <f t="shared" si="18"/>
        <v>)</v>
      </c>
      <c r="Z56" s="175" t="str">
        <f t="shared" si="19"/>
        <v/>
      </c>
      <c r="AA56" s="183" t="str">
        <f t="shared" si="5"/>
        <v/>
      </c>
      <c r="AB56" s="184" t="str">
        <f t="shared" si="20"/>
        <v/>
      </c>
      <c r="AC56" s="225" t="str">
        <f t="shared" si="6"/>
        <v/>
      </c>
      <c r="AD56" s="176" t="str">
        <f t="shared" si="21"/>
        <v/>
      </c>
      <c r="AE56" s="168" t="str">
        <f t="shared" si="22"/>
        <v/>
      </c>
      <c r="AF56" s="168" t="str">
        <f t="shared" si="23"/>
        <v/>
      </c>
      <c r="AG56" s="179" t="str">
        <f t="shared" si="24"/>
        <v/>
      </c>
      <c r="AH56" s="181" t="str">
        <f t="shared" si="7"/>
        <v/>
      </c>
      <c r="AI56" s="180" t="str">
        <f t="shared" si="25"/>
        <v/>
      </c>
      <c r="AJ56" s="177" t="str">
        <f t="shared" si="8"/>
        <v/>
      </c>
      <c r="AK56" s="180" t="str">
        <f t="shared" si="26"/>
        <v/>
      </c>
      <c r="AL56" s="185" t="str">
        <f t="shared" si="27"/>
        <v/>
      </c>
      <c r="AM56" s="185" t="str">
        <f t="shared" si="28"/>
        <v/>
      </c>
    </row>
    <row r="57" spans="1:39" ht="24.5" thickTop="1" thickBot="1">
      <c r="A57" t="s">
        <v>2283</v>
      </c>
      <c r="B57" s="207" t="s">
        <v>2285</v>
      </c>
      <c r="C57" s="228" t="s">
        <v>1113</v>
      </c>
      <c r="D57" s="228"/>
      <c r="E57" s="230"/>
      <c r="F57" s="230"/>
      <c r="G57" s="228"/>
      <c r="H57" s="228"/>
      <c r="I57" s="232"/>
      <c r="J57" s="232"/>
      <c r="K57" s="206" t="str">
        <f>IF(B57="","",_xlfn.CONCAT("           triggerLine: ","""",B57,", ",M57:AM57,""", sC: ","""",A57,""", lines: ["))</f>
        <v xml:space="preserve">           triggerLine: "A TI DERRAMO MI LAMENTO,, Fa,,15)", sC: "as", lines: [</v>
      </c>
      <c r="L57" s="218" t="str">
        <f t="shared" si="9"/>
        <v>(</v>
      </c>
      <c r="M57" s="183" t="str">
        <f t="shared" si="1"/>
        <v>Fa</v>
      </c>
      <c r="N57" s="216" t="str">
        <f t="shared" si="10"/>
        <v>,</v>
      </c>
      <c r="O57" s="225" t="str">
        <f t="shared" si="2"/>
        <v/>
      </c>
      <c r="P57" s="217" t="str">
        <f t="shared" si="11"/>
        <v>,</v>
      </c>
      <c r="Q57" s="168">
        <f t="shared" si="12"/>
        <v>15</v>
      </c>
      <c r="R57" s="218" t="str">
        <f t="shared" si="13"/>
        <v>)</v>
      </c>
      <c r="S57" s="219" t="str">
        <f t="shared" si="14"/>
        <v/>
      </c>
      <c r="T57" s="181" t="str">
        <f t="shared" si="3"/>
        <v/>
      </c>
      <c r="U57" s="185" t="str">
        <f t="shared" si="15"/>
        <v/>
      </c>
      <c r="V57" s="177" t="str">
        <f t="shared" si="4"/>
        <v/>
      </c>
      <c r="W57" s="185" t="str">
        <f t="shared" si="16"/>
        <v/>
      </c>
      <c r="X57" s="185" t="str">
        <f t="shared" si="17"/>
        <v/>
      </c>
      <c r="Y57" s="218" t="str">
        <f t="shared" si="18"/>
        <v/>
      </c>
      <c r="Z57" s="175" t="str">
        <f t="shared" si="19"/>
        <v/>
      </c>
      <c r="AA57" s="183" t="str">
        <f t="shared" si="5"/>
        <v/>
      </c>
      <c r="AB57" s="184" t="str">
        <f t="shared" si="20"/>
        <v/>
      </c>
      <c r="AC57" s="225" t="str">
        <f t="shared" si="6"/>
        <v/>
      </c>
      <c r="AD57" s="176" t="str">
        <f t="shared" si="21"/>
        <v/>
      </c>
      <c r="AE57" s="168" t="str">
        <f t="shared" si="22"/>
        <v/>
      </c>
      <c r="AF57" s="168" t="str">
        <f t="shared" si="23"/>
        <v/>
      </c>
      <c r="AG57" s="179" t="str">
        <f t="shared" si="24"/>
        <v/>
      </c>
      <c r="AH57" s="181" t="str">
        <f t="shared" si="7"/>
        <v/>
      </c>
      <c r="AI57" s="180" t="str">
        <f t="shared" si="25"/>
        <v/>
      </c>
      <c r="AJ57" s="177" t="str">
        <f t="shared" si="8"/>
        <v/>
      </c>
      <c r="AK57" s="180" t="str">
        <f t="shared" si="26"/>
        <v/>
      </c>
      <c r="AL57" s="185" t="str">
        <f t="shared" si="27"/>
        <v/>
      </c>
      <c r="AM57" s="185" t="str">
        <f t="shared" si="28"/>
        <v/>
      </c>
    </row>
    <row r="58" spans="1:39" ht="24.5" thickTop="1" thickBot="1">
      <c r="A58" t="s">
        <v>2283</v>
      </c>
      <c r="B58" s="209" t="s">
        <v>2286</v>
      </c>
      <c r="C58" s="228"/>
      <c r="D58" s="228"/>
      <c r="E58" s="230" t="s">
        <v>1111</v>
      </c>
      <c r="F58" s="230"/>
      <c r="G58" s="228"/>
      <c r="H58" s="228"/>
      <c r="I58" s="232"/>
      <c r="J58" s="232"/>
      <c r="K58" s="210" t="str">
        <f>IF(B58="","",_xlfn.CONCAT("            { line: ","""",B58,", ",M58:AM58,""", sC: ","""",A58,"""},  ]},"))</f>
        <v xml:space="preserve">            { line: "A TI MI ANGUSTIA EXPONGO. , (Mi,,250)", sC: "as"},  ]},</v>
      </c>
      <c r="L58" s="218" t="str">
        <f t="shared" si="9"/>
        <v/>
      </c>
      <c r="M58" s="183" t="str">
        <f t="shared" si="1"/>
        <v/>
      </c>
      <c r="N58" s="216" t="str">
        <f t="shared" si="10"/>
        <v/>
      </c>
      <c r="O58" s="225" t="str">
        <f t="shared" si="2"/>
        <v/>
      </c>
      <c r="P58" s="217" t="str">
        <f t="shared" si="11"/>
        <v/>
      </c>
      <c r="Q58" s="168" t="str">
        <f t="shared" si="12"/>
        <v/>
      </c>
      <c r="R58" s="218" t="str">
        <f t="shared" si="13"/>
        <v/>
      </c>
      <c r="S58" s="219" t="str">
        <f t="shared" si="14"/>
        <v>(</v>
      </c>
      <c r="T58" s="181" t="str">
        <f t="shared" si="3"/>
        <v>Mi</v>
      </c>
      <c r="U58" s="185" t="str">
        <f t="shared" si="15"/>
        <v>,</v>
      </c>
      <c r="V58" s="177" t="str">
        <f t="shared" si="4"/>
        <v/>
      </c>
      <c r="W58" s="185" t="str">
        <f t="shared" si="16"/>
        <v>,</v>
      </c>
      <c r="X58" s="185">
        <f t="shared" si="17"/>
        <v>250</v>
      </c>
      <c r="Y58" s="218" t="str">
        <f t="shared" si="18"/>
        <v>)</v>
      </c>
      <c r="Z58" s="175" t="str">
        <f t="shared" si="19"/>
        <v/>
      </c>
      <c r="AA58" s="183" t="str">
        <f t="shared" si="5"/>
        <v/>
      </c>
      <c r="AB58" s="184" t="str">
        <f t="shared" si="20"/>
        <v/>
      </c>
      <c r="AC58" s="225" t="str">
        <f t="shared" si="6"/>
        <v/>
      </c>
      <c r="AD58" s="176" t="str">
        <f t="shared" si="21"/>
        <v/>
      </c>
      <c r="AE58" s="168" t="str">
        <f t="shared" si="22"/>
        <v/>
      </c>
      <c r="AF58" s="168" t="str">
        <f t="shared" si="23"/>
        <v/>
      </c>
      <c r="AG58" s="179" t="str">
        <f t="shared" si="24"/>
        <v/>
      </c>
      <c r="AH58" s="181" t="str">
        <f t="shared" si="7"/>
        <v/>
      </c>
      <c r="AI58" s="180" t="str">
        <f t="shared" si="25"/>
        <v/>
      </c>
      <c r="AJ58" s="177" t="str">
        <f t="shared" si="8"/>
        <v/>
      </c>
      <c r="AK58" s="180" t="str">
        <f t="shared" si="26"/>
        <v/>
      </c>
      <c r="AL58" s="185" t="str">
        <f t="shared" si="27"/>
        <v/>
      </c>
      <c r="AM58" s="185" t="str">
        <f t="shared" si="28"/>
        <v/>
      </c>
    </row>
    <row r="59" spans="1:39" ht="25" customHeight="1" thickTop="1" thickBot="1">
      <c r="A59" s="211"/>
      <c r="B59" s="211"/>
      <c r="C59" s="223"/>
      <c r="D59" s="223"/>
      <c r="E59" s="223"/>
      <c r="F59" s="223"/>
      <c r="G59" s="223"/>
      <c r="H59" s="223"/>
      <c r="I59" s="223"/>
      <c r="J59" s="223"/>
      <c r="K59" s="211" t="s">
        <v>2316</v>
      </c>
      <c r="L59" s="218" t="str">
        <f t="shared" si="9"/>
        <v/>
      </c>
      <c r="M59" s="183" t="str">
        <f t="shared" si="1"/>
        <v/>
      </c>
      <c r="N59" s="216" t="str">
        <f t="shared" si="10"/>
        <v/>
      </c>
      <c r="O59" s="225" t="str">
        <f t="shared" si="2"/>
        <v/>
      </c>
      <c r="P59" s="217" t="str">
        <f t="shared" si="11"/>
        <v/>
      </c>
      <c r="Q59" s="168" t="str">
        <f t="shared" si="12"/>
        <v/>
      </c>
      <c r="R59" s="218" t="str">
        <f t="shared" si="13"/>
        <v/>
      </c>
      <c r="S59" s="219" t="str">
        <f t="shared" si="14"/>
        <v/>
      </c>
      <c r="T59" s="181" t="str">
        <f t="shared" si="3"/>
        <v/>
      </c>
      <c r="U59" s="185" t="str">
        <f t="shared" si="15"/>
        <v/>
      </c>
      <c r="V59" s="177" t="str">
        <f t="shared" si="4"/>
        <v/>
      </c>
      <c r="W59" s="185" t="str">
        <f t="shared" si="16"/>
        <v/>
      </c>
      <c r="X59" s="185" t="str">
        <f t="shared" si="17"/>
        <v/>
      </c>
      <c r="Y59" s="218" t="str">
        <f t="shared" si="18"/>
        <v/>
      </c>
      <c r="Z59" s="175" t="str">
        <f t="shared" si="19"/>
        <v/>
      </c>
      <c r="AA59" s="183" t="str">
        <f t="shared" si="5"/>
        <v/>
      </c>
      <c r="AB59" s="184" t="str">
        <f t="shared" si="20"/>
        <v/>
      </c>
      <c r="AC59" s="225" t="str">
        <f t="shared" si="6"/>
        <v/>
      </c>
      <c r="AD59" s="176" t="str">
        <f t="shared" si="21"/>
        <v/>
      </c>
      <c r="AE59" s="168" t="str">
        <f t="shared" si="22"/>
        <v/>
      </c>
      <c r="AF59" s="168" t="str">
        <f t="shared" si="23"/>
        <v/>
      </c>
      <c r="AG59" s="179" t="str">
        <f t="shared" si="24"/>
        <v/>
      </c>
      <c r="AH59" s="181" t="str">
        <f t="shared" si="7"/>
        <v/>
      </c>
      <c r="AI59" s="180" t="str">
        <f t="shared" si="25"/>
        <v/>
      </c>
      <c r="AJ59" s="177" t="str">
        <f t="shared" si="8"/>
        <v/>
      </c>
      <c r="AK59" s="180" t="str">
        <f t="shared" si="26"/>
        <v/>
      </c>
      <c r="AL59" s="185" t="str">
        <f t="shared" si="27"/>
        <v/>
      </c>
      <c r="AM59" s="185" t="str">
        <f t="shared" si="28"/>
        <v/>
      </c>
    </row>
    <row r="60" spans="1:39" ht="24.5" thickTop="1" thickBot="1">
      <c r="B60" s="203" t="s">
        <v>2313</v>
      </c>
      <c r="C60" s="224"/>
      <c r="D60" s="224"/>
      <c r="E60" s="224"/>
      <c r="F60" s="224"/>
      <c r="G60" s="224"/>
      <c r="H60" s="224"/>
      <c r="I60" s="224"/>
      <c r="J60" s="224"/>
      <c r="K60" s="208" t="s">
        <v>2311</v>
      </c>
      <c r="L60" s="218" t="str">
        <f t="shared" si="9"/>
        <v/>
      </c>
      <c r="M60" s="183" t="str">
        <f t="shared" si="1"/>
        <v/>
      </c>
      <c r="N60" s="216" t="str">
        <f t="shared" si="10"/>
        <v/>
      </c>
      <c r="O60" s="225" t="str">
        <f t="shared" si="2"/>
        <v/>
      </c>
      <c r="P60" s="217" t="str">
        <f t="shared" si="11"/>
        <v/>
      </c>
      <c r="Q60" s="168" t="str">
        <f t="shared" si="12"/>
        <v/>
      </c>
      <c r="R60" s="218" t="str">
        <f t="shared" si="13"/>
        <v/>
      </c>
      <c r="S60" s="219" t="str">
        <f t="shared" si="14"/>
        <v/>
      </c>
      <c r="T60" s="181" t="str">
        <f t="shared" si="3"/>
        <v/>
      </c>
      <c r="U60" s="185" t="str">
        <f t="shared" si="15"/>
        <v/>
      </c>
      <c r="V60" s="177" t="str">
        <f t="shared" si="4"/>
        <v/>
      </c>
      <c r="W60" s="185" t="str">
        <f t="shared" si="16"/>
        <v/>
      </c>
      <c r="X60" s="185" t="str">
        <f t="shared" si="17"/>
        <v/>
      </c>
      <c r="Y60" s="218" t="str">
        <f t="shared" si="18"/>
        <v/>
      </c>
      <c r="Z60" s="175" t="str">
        <f t="shared" si="19"/>
        <v/>
      </c>
      <c r="AA60" s="183" t="str">
        <f t="shared" si="5"/>
        <v/>
      </c>
      <c r="AB60" s="184" t="str">
        <f t="shared" si="20"/>
        <v/>
      </c>
      <c r="AC60" s="225" t="str">
        <f t="shared" si="6"/>
        <v/>
      </c>
      <c r="AD60" s="176" t="str">
        <f t="shared" si="21"/>
        <v/>
      </c>
      <c r="AE60" s="168" t="str">
        <f t="shared" si="22"/>
        <v/>
      </c>
      <c r="AF60" s="168" t="str">
        <f t="shared" si="23"/>
        <v/>
      </c>
      <c r="AG60" s="179" t="str">
        <f t="shared" si="24"/>
        <v/>
      </c>
      <c r="AH60" s="181" t="str">
        <f t="shared" si="7"/>
        <v/>
      </c>
      <c r="AI60" s="180" t="str">
        <f t="shared" si="25"/>
        <v/>
      </c>
      <c r="AJ60" s="177" t="str">
        <f t="shared" si="8"/>
        <v/>
      </c>
      <c r="AK60" s="180" t="str">
        <f t="shared" si="26"/>
        <v/>
      </c>
      <c r="AL60" s="185" t="str">
        <f t="shared" si="27"/>
        <v/>
      </c>
      <c r="AM60" s="185" t="str">
        <f t="shared" si="28"/>
        <v/>
      </c>
    </row>
    <row r="61" spans="1:39" ht="24.5" thickTop="1" thickBot="1">
      <c r="B61" s="13"/>
      <c r="C61" s="222"/>
      <c r="D61" s="222"/>
      <c r="E61" s="222"/>
      <c r="F61" s="222"/>
      <c r="G61" s="222"/>
      <c r="H61" s="222"/>
      <c r="I61" s="222"/>
      <c r="J61" s="222"/>
      <c r="K61" s="164" t="s">
        <v>2318</v>
      </c>
      <c r="L61" s="218" t="str">
        <f t="shared" si="9"/>
        <v/>
      </c>
      <c r="M61" s="183" t="str">
        <f t="shared" si="1"/>
        <v/>
      </c>
      <c r="N61" s="216" t="str">
        <f t="shared" si="10"/>
        <v/>
      </c>
      <c r="O61" s="225" t="str">
        <f t="shared" si="2"/>
        <v/>
      </c>
      <c r="P61" s="217" t="str">
        <f t="shared" si="11"/>
        <v/>
      </c>
      <c r="Q61" s="168" t="str">
        <f t="shared" si="12"/>
        <v/>
      </c>
      <c r="R61" s="218" t="str">
        <f t="shared" si="13"/>
        <v/>
      </c>
      <c r="S61" s="219" t="str">
        <f t="shared" si="14"/>
        <v/>
      </c>
      <c r="T61" s="181" t="str">
        <f t="shared" si="3"/>
        <v/>
      </c>
      <c r="U61" s="185" t="str">
        <f t="shared" si="15"/>
        <v/>
      </c>
      <c r="V61" s="177" t="str">
        <f t="shared" si="4"/>
        <v/>
      </c>
      <c r="W61" s="185" t="str">
        <f t="shared" si="16"/>
        <v/>
      </c>
      <c r="X61" s="185" t="str">
        <f t="shared" si="17"/>
        <v/>
      </c>
      <c r="Y61" s="218" t="str">
        <f t="shared" si="18"/>
        <v/>
      </c>
      <c r="Z61" s="175" t="str">
        <f t="shared" si="19"/>
        <v/>
      </c>
      <c r="AA61" s="183" t="str">
        <f t="shared" si="5"/>
        <v/>
      </c>
      <c r="AB61" s="184" t="str">
        <f t="shared" si="20"/>
        <v/>
      </c>
      <c r="AC61" s="225" t="str">
        <f t="shared" si="6"/>
        <v/>
      </c>
      <c r="AD61" s="176" t="str">
        <f t="shared" si="21"/>
        <v/>
      </c>
      <c r="AE61" s="168" t="str">
        <f t="shared" si="22"/>
        <v/>
      </c>
      <c r="AF61" s="168" t="str">
        <f t="shared" si="23"/>
        <v/>
      </c>
      <c r="AG61" s="179" t="str">
        <f t="shared" si="24"/>
        <v/>
      </c>
      <c r="AH61" s="181" t="str">
        <f t="shared" si="7"/>
        <v/>
      </c>
      <c r="AI61" s="180" t="str">
        <f t="shared" si="25"/>
        <v/>
      </c>
      <c r="AJ61" s="177" t="str">
        <f t="shared" si="8"/>
        <v/>
      </c>
      <c r="AK61" s="180" t="str">
        <f t="shared" si="26"/>
        <v/>
      </c>
      <c r="AL61" s="185" t="str">
        <f t="shared" si="27"/>
        <v/>
      </c>
      <c r="AM61" s="185" t="str">
        <f t="shared" si="28"/>
        <v/>
      </c>
    </row>
    <row r="62" spans="1:39" ht="24.5" thickTop="1" thickBot="1">
      <c r="B62" s="13"/>
      <c r="C62" s="222"/>
      <c r="D62" s="222"/>
      <c r="E62" s="222"/>
      <c r="F62" s="222"/>
      <c r="G62" s="222"/>
      <c r="H62" s="222"/>
      <c r="I62" s="222"/>
      <c r="J62" s="222"/>
      <c r="K62" s="204" t="s">
        <v>2312</v>
      </c>
      <c r="L62" s="218" t="str">
        <f t="shared" si="9"/>
        <v/>
      </c>
      <c r="M62" s="183" t="str">
        <f t="shared" si="1"/>
        <v/>
      </c>
      <c r="N62" s="216" t="str">
        <f t="shared" si="10"/>
        <v/>
      </c>
      <c r="O62" s="225" t="str">
        <f t="shared" si="2"/>
        <v/>
      </c>
      <c r="P62" s="217" t="str">
        <f t="shared" si="11"/>
        <v/>
      </c>
      <c r="Q62" s="168" t="str">
        <f t="shared" si="12"/>
        <v/>
      </c>
      <c r="R62" s="218" t="str">
        <f t="shared" si="13"/>
        <v/>
      </c>
      <c r="S62" s="219" t="str">
        <f t="shared" si="14"/>
        <v/>
      </c>
      <c r="T62" s="181" t="str">
        <f t="shared" si="3"/>
        <v/>
      </c>
      <c r="U62" s="185" t="str">
        <f t="shared" si="15"/>
        <v/>
      </c>
      <c r="V62" s="177" t="str">
        <f t="shared" si="4"/>
        <v/>
      </c>
      <c r="W62" s="185" t="str">
        <f t="shared" si="16"/>
        <v/>
      </c>
      <c r="X62" s="185" t="str">
        <f t="shared" si="17"/>
        <v/>
      </c>
      <c r="Y62" s="218" t="str">
        <f t="shared" si="18"/>
        <v/>
      </c>
      <c r="Z62" s="175" t="str">
        <f t="shared" si="19"/>
        <v/>
      </c>
      <c r="AA62" s="183" t="str">
        <f t="shared" si="5"/>
        <v/>
      </c>
      <c r="AB62" s="184" t="str">
        <f t="shared" si="20"/>
        <v/>
      </c>
      <c r="AC62" s="225" t="str">
        <f t="shared" si="6"/>
        <v/>
      </c>
      <c r="AD62" s="176" t="str">
        <f t="shared" si="21"/>
        <v/>
      </c>
      <c r="AE62" s="168" t="str">
        <f t="shared" si="22"/>
        <v/>
      </c>
      <c r="AF62" s="168" t="str">
        <f t="shared" si="23"/>
        <v/>
      </c>
      <c r="AG62" s="179" t="str">
        <f t="shared" si="24"/>
        <v/>
      </c>
      <c r="AH62" s="181" t="str">
        <f t="shared" si="7"/>
        <v/>
      </c>
      <c r="AI62" s="180" t="str">
        <f t="shared" si="25"/>
        <v/>
      </c>
      <c r="AJ62" s="177" t="str">
        <f t="shared" si="8"/>
        <v/>
      </c>
      <c r="AK62" s="180" t="str">
        <f t="shared" si="26"/>
        <v/>
      </c>
      <c r="AL62" s="185" t="str">
        <f t="shared" si="27"/>
        <v/>
      </c>
      <c r="AM62" s="185" t="str">
        <f t="shared" si="28"/>
        <v/>
      </c>
    </row>
    <row r="63" spans="1:39" ht="24.5" thickTop="1" thickBot="1">
      <c r="A63" t="s">
        <v>2310</v>
      </c>
      <c r="B63" s="205" t="s">
        <v>2296</v>
      </c>
      <c r="C63" s="228" t="s">
        <v>1112</v>
      </c>
      <c r="D63" s="228" t="s">
        <v>1121</v>
      </c>
      <c r="E63" s="230" t="s">
        <v>1122</v>
      </c>
      <c r="F63" s="230"/>
      <c r="G63" s="228"/>
      <c r="H63" s="228"/>
      <c r="I63" s="232"/>
      <c r="J63" s="232"/>
      <c r="K63" s="206" t="str">
        <f>IF(B63="","",_xlfn.CONCAT("           triggerLine: ","""",B63,", ",L63:AM63,""", sC: ","""",A63,""", lines: ["))</f>
        <v xml:space="preserve">           triggerLine: "A TI, YO CLAMO SEÑOR,, (La,m,15)(Sol,,250)", sC: "mt as ta", lines: [</v>
      </c>
      <c r="L63" s="218" t="str">
        <f t="shared" si="9"/>
        <v>(</v>
      </c>
      <c r="M63" s="183" t="str">
        <f t="shared" si="1"/>
        <v>La</v>
      </c>
      <c r="N63" s="216" t="str">
        <f t="shared" si="10"/>
        <v>,</v>
      </c>
      <c r="O63" s="225" t="str">
        <f t="shared" si="2"/>
        <v>m</v>
      </c>
      <c r="P63" s="217" t="str">
        <f t="shared" si="11"/>
        <v>,</v>
      </c>
      <c r="Q63" s="168">
        <f t="shared" si="12"/>
        <v>15</v>
      </c>
      <c r="R63" s="218" t="str">
        <f t="shared" si="13"/>
        <v>)</v>
      </c>
      <c r="S63" s="219" t="str">
        <f t="shared" si="14"/>
        <v>(</v>
      </c>
      <c r="T63" s="181" t="str">
        <f t="shared" si="3"/>
        <v>Sol</v>
      </c>
      <c r="U63" s="185" t="str">
        <f t="shared" si="15"/>
        <v>,</v>
      </c>
      <c r="V63" s="177" t="str">
        <f t="shared" si="4"/>
        <v/>
      </c>
      <c r="W63" s="185" t="str">
        <f t="shared" si="16"/>
        <v>,</v>
      </c>
      <c r="X63" s="185">
        <f t="shared" si="17"/>
        <v>250</v>
      </c>
      <c r="Y63" s="218" t="str">
        <f t="shared" si="18"/>
        <v>)</v>
      </c>
      <c r="Z63" s="175" t="str">
        <f t="shared" si="19"/>
        <v/>
      </c>
      <c r="AA63" s="183" t="str">
        <f t="shared" si="5"/>
        <v/>
      </c>
      <c r="AB63" s="184" t="str">
        <f t="shared" si="20"/>
        <v/>
      </c>
      <c r="AC63" s="225" t="str">
        <f t="shared" si="6"/>
        <v/>
      </c>
      <c r="AD63" s="176" t="str">
        <f t="shared" si="21"/>
        <v/>
      </c>
      <c r="AE63" s="168" t="str">
        <f t="shared" si="22"/>
        <v/>
      </c>
      <c r="AF63" s="168" t="str">
        <f t="shared" si="23"/>
        <v/>
      </c>
      <c r="AG63" s="179" t="str">
        <f t="shared" si="24"/>
        <v/>
      </c>
      <c r="AH63" s="181" t="str">
        <f t="shared" si="7"/>
        <v/>
      </c>
      <c r="AI63" s="180" t="str">
        <f t="shared" si="25"/>
        <v/>
      </c>
      <c r="AJ63" s="177" t="str">
        <f t="shared" si="8"/>
        <v/>
      </c>
      <c r="AK63" s="180" t="str">
        <f t="shared" si="26"/>
        <v/>
      </c>
      <c r="AL63" s="185" t="str">
        <f t="shared" si="27"/>
        <v/>
      </c>
      <c r="AM63" s="185" t="str">
        <f t="shared" si="28"/>
        <v/>
      </c>
    </row>
    <row r="64" spans="1:39" ht="24.5" thickTop="1" thickBot="1">
      <c r="A64" t="s">
        <v>2283</v>
      </c>
      <c r="B64" s="207" t="s">
        <v>2297</v>
      </c>
      <c r="C64" s="228"/>
      <c r="D64" s="228"/>
      <c r="E64" s="230" t="s">
        <v>1111</v>
      </c>
      <c r="F64" s="230">
        <v>7</v>
      </c>
      <c r="G64" s="228"/>
      <c r="H64" s="228"/>
      <c r="I64" s="232"/>
      <c r="J64" s="232"/>
      <c r="K64" s="206" t="str">
        <f>IF(B64="","",_xlfn.CONCAT("            { line: ","""",B64,", ",L64:AM64,""", sC: ","""",A64,"""},"))</f>
        <v xml:space="preserve">            { line: "A TI, YO DIGO: TÚ SOLO ERES MI REFUGIO,, (Mi,7,250)", sC: "as"},</v>
      </c>
      <c r="L64" s="218" t="str">
        <f t="shared" si="9"/>
        <v/>
      </c>
      <c r="M64" s="183" t="str">
        <f t="shared" si="1"/>
        <v/>
      </c>
      <c r="N64" s="216" t="str">
        <f t="shared" si="10"/>
        <v/>
      </c>
      <c r="O64" s="225" t="str">
        <f t="shared" si="2"/>
        <v/>
      </c>
      <c r="P64" s="217" t="str">
        <f t="shared" si="11"/>
        <v/>
      </c>
      <c r="Q64" s="168" t="str">
        <f t="shared" si="12"/>
        <v/>
      </c>
      <c r="R64" s="218" t="str">
        <f t="shared" si="13"/>
        <v/>
      </c>
      <c r="S64" s="219" t="str">
        <f t="shared" si="14"/>
        <v>(</v>
      </c>
      <c r="T64" s="181" t="str">
        <f t="shared" si="3"/>
        <v>Mi</v>
      </c>
      <c r="U64" s="185" t="str">
        <f t="shared" si="15"/>
        <v>,</v>
      </c>
      <c r="V64" s="177">
        <f t="shared" si="4"/>
        <v>7</v>
      </c>
      <c r="W64" s="185" t="str">
        <f t="shared" si="16"/>
        <v>,</v>
      </c>
      <c r="X64" s="185">
        <f t="shared" si="17"/>
        <v>250</v>
      </c>
      <c r="Y64" s="218" t="str">
        <f t="shared" si="18"/>
        <v>)</v>
      </c>
      <c r="Z64" s="175" t="str">
        <f t="shared" si="19"/>
        <v/>
      </c>
      <c r="AA64" s="183" t="str">
        <f t="shared" si="5"/>
        <v/>
      </c>
      <c r="AB64" s="184" t="str">
        <f t="shared" si="20"/>
        <v/>
      </c>
      <c r="AC64" s="225" t="str">
        <f t="shared" si="6"/>
        <v/>
      </c>
      <c r="AD64" s="176" t="str">
        <f t="shared" si="21"/>
        <v/>
      </c>
      <c r="AE64" s="168" t="str">
        <f t="shared" si="22"/>
        <v/>
      </c>
      <c r="AF64" s="168" t="str">
        <f t="shared" si="23"/>
        <v/>
      </c>
      <c r="AG64" s="179" t="str">
        <f t="shared" si="24"/>
        <v/>
      </c>
      <c r="AH64" s="181" t="str">
        <f t="shared" si="7"/>
        <v/>
      </c>
      <c r="AI64" s="180" t="str">
        <f t="shared" si="25"/>
        <v/>
      </c>
      <c r="AJ64" s="177" t="str">
        <f t="shared" si="8"/>
        <v/>
      </c>
      <c r="AK64" s="180" t="str">
        <f t="shared" si="26"/>
        <v/>
      </c>
      <c r="AL64" s="185" t="str">
        <f t="shared" si="27"/>
        <v/>
      </c>
      <c r="AM64" s="185" t="str">
        <f t="shared" si="28"/>
        <v/>
      </c>
    </row>
    <row r="65" spans="1:39" ht="24.5" thickTop="1" thickBot="1">
      <c r="A65" t="s">
        <v>2283</v>
      </c>
      <c r="B65" s="207" t="s">
        <v>2298</v>
      </c>
      <c r="C65" s="228" t="s">
        <v>1113</v>
      </c>
      <c r="D65" s="228"/>
      <c r="E65" s="230"/>
      <c r="F65" s="230"/>
      <c r="G65" s="228"/>
      <c r="H65" s="228"/>
      <c r="I65" s="232"/>
      <c r="J65" s="232"/>
      <c r="K65" s="206" t="str">
        <f>IF(B65="","",_xlfn.CONCAT("            { line: ","""",B65,", ",L65:AM65,""", sC: ","""",A65,"""},"))</f>
        <v xml:space="preserve">            { line: "TÚ ERES MI PORCIÓN EN ESTA TIERRA,, (Fa,,15)", sC: "as"},</v>
      </c>
      <c r="L65" s="218" t="str">
        <f t="shared" si="9"/>
        <v>(</v>
      </c>
      <c r="M65" s="183" t="str">
        <f t="shared" si="1"/>
        <v>Fa</v>
      </c>
      <c r="N65" s="216" t="str">
        <f t="shared" si="10"/>
        <v>,</v>
      </c>
      <c r="O65" s="225" t="str">
        <f t="shared" si="2"/>
        <v/>
      </c>
      <c r="P65" s="217" t="str">
        <f t="shared" si="11"/>
        <v>,</v>
      </c>
      <c r="Q65" s="168">
        <f t="shared" si="12"/>
        <v>15</v>
      </c>
      <c r="R65" s="218" t="str">
        <f t="shared" si="13"/>
        <v>)</v>
      </c>
      <c r="S65" s="219" t="str">
        <f t="shared" si="14"/>
        <v/>
      </c>
      <c r="T65" s="181" t="str">
        <f t="shared" si="3"/>
        <v/>
      </c>
      <c r="U65" s="185" t="str">
        <f t="shared" si="15"/>
        <v/>
      </c>
      <c r="V65" s="177" t="str">
        <f t="shared" si="4"/>
        <v/>
      </c>
      <c r="W65" s="185" t="str">
        <f t="shared" si="16"/>
        <v/>
      </c>
      <c r="X65" s="185" t="str">
        <f t="shared" si="17"/>
        <v/>
      </c>
      <c r="Y65" s="218" t="str">
        <f t="shared" si="18"/>
        <v/>
      </c>
      <c r="Z65" s="175" t="str">
        <f t="shared" si="19"/>
        <v/>
      </c>
      <c r="AA65" s="183" t="str">
        <f t="shared" si="5"/>
        <v/>
      </c>
      <c r="AB65" s="184" t="str">
        <f t="shared" si="20"/>
        <v/>
      </c>
      <c r="AC65" s="225" t="str">
        <f t="shared" si="6"/>
        <v/>
      </c>
      <c r="AD65" s="176" t="str">
        <f t="shared" si="21"/>
        <v/>
      </c>
      <c r="AE65" s="168" t="str">
        <f t="shared" si="22"/>
        <v/>
      </c>
      <c r="AF65" s="168" t="str">
        <f t="shared" si="23"/>
        <v/>
      </c>
      <c r="AG65" s="179" t="str">
        <f t="shared" si="24"/>
        <v/>
      </c>
      <c r="AH65" s="181" t="str">
        <f t="shared" si="7"/>
        <v/>
      </c>
      <c r="AI65" s="180" t="str">
        <f t="shared" si="25"/>
        <v/>
      </c>
      <c r="AJ65" s="177" t="str">
        <f t="shared" si="8"/>
        <v/>
      </c>
      <c r="AK65" s="180" t="str">
        <f t="shared" si="26"/>
        <v/>
      </c>
      <c r="AL65" s="185" t="str">
        <f t="shared" si="27"/>
        <v/>
      </c>
      <c r="AM65" s="185" t="str">
        <f t="shared" si="28"/>
        <v/>
      </c>
    </row>
    <row r="66" spans="1:39" ht="24.5" thickTop="1" thickBot="1">
      <c r="A66" t="s">
        <v>2283</v>
      </c>
      <c r="B66" s="209" t="s">
        <v>2299</v>
      </c>
      <c r="C66" s="228"/>
      <c r="D66" s="228"/>
      <c r="E66" s="230" t="s">
        <v>1111</v>
      </c>
      <c r="F66" s="230"/>
      <c r="G66" s="228"/>
      <c r="H66" s="228"/>
      <c r="I66" s="232"/>
      <c r="J66" s="232"/>
      <c r="K66" s="210" t="str">
        <f>IF(B66="","",_xlfn.CONCAT("            { line: ","""",B66,", ",L66:AM66,""", sC: ","""",A66,"""},  ]},"))</f>
        <v xml:space="preserve">            { line: "MI ÚNICA FELICIDAD., (Mi,,250)", sC: "as"},  ]},</v>
      </c>
      <c r="L66" s="218" t="str">
        <f t="shared" si="9"/>
        <v/>
      </c>
      <c r="M66" s="183" t="str">
        <f t="shared" si="1"/>
        <v/>
      </c>
      <c r="N66" s="216" t="str">
        <f t="shared" si="10"/>
        <v/>
      </c>
      <c r="O66" s="225" t="str">
        <f t="shared" si="2"/>
        <v/>
      </c>
      <c r="P66" s="217" t="str">
        <f t="shared" si="11"/>
        <v/>
      </c>
      <c r="Q66" s="168" t="str">
        <f t="shared" si="12"/>
        <v/>
      </c>
      <c r="R66" s="218" t="str">
        <f t="shared" si="13"/>
        <v/>
      </c>
      <c r="S66" s="219" t="str">
        <f t="shared" si="14"/>
        <v>(</v>
      </c>
      <c r="T66" s="181" t="str">
        <f t="shared" si="3"/>
        <v>Mi</v>
      </c>
      <c r="U66" s="185" t="str">
        <f t="shared" si="15"/>
        <v>,</v>
      </c>
      <c r="V66" s="177" t="str">
        <f t="shared" si="4"/>
        <v/>
      </c>
      <c r="W66" s="185" t="str">
        <f t="shared" si="16"/>
        <v>,</v>
      </c>
      <c r="X66" s="185">
        <f t="shared" si="17"/>
        <v>250</v>
      </c>
      <c r="Y66" s="218" t="str">
        <f t="shared" si="18"/>
        <v>)</v>
      </c>
      <c r="Z66" s="175" t="str">
        <f t="shared" si="19"/>
        <v/>
      </c>
      <c r="AA66" s="183" t="str">
        <f t="shared" si="5"/>
        <v/>
      </c>
      <c r="AB66" s="184" t="str">
        <f t="shared" si="20"/>
        <v/>
      </c>
      <c r="AC66" s="225" t="str">
        <f t="shared" si="6"/>
        <v/>
      </c>
      <c r="AD66" s="176" t="str">
        <f t="shared" si="21"/>
        <v/>
      </c>
      <c r="AE66" s="168" t="str">
        <f t="shared" si="22"/>
        <v/>
      </c>
      <c r="AF66" s="168" t="str">
        <f t="shared" si="23"/>
        <v/>
      </c>
      <c r="AG66" s="179" t="str">
        <f t="shared" si="24"/>
        <v/>
      </c>
      <c r="AH66" s="181" t="str">
        <f t="shared" si="7"/>
        <v/>
      </c>
      <c r="AI66" s="180" t="str">
        <f t="shared" si="25"/>
        <v/>
      </c>
      <c r="AJ66" s="177" t="str">
        <f t="shared" si="8"/>
        <v/>
      </c>
      <c r="AK66" s="180" t="str">
        <f t="shared" si="26"/>
        <v/>
      </c>
      <c r="AL66" s="185" t="str">
        <f t="shared" si="27"/>
        <v/>
      </c>
      <c r="AM66" s="185" t="str">
        <f t="shared" si="28"/>
        <v/>
      </c>
    </row>
    <row r="67" spans="1:39" ht="24" customHeight="1">
      <c r="A67" s="211"/>
      <c r="B67" s="211"/>
      <c r="C67" s="211"/>
      <c r="D67" s="211"/>
      <c r="E67" s="211"/>
      <c r="F67" s="211"/>
      <c r="G67" s="211"/>
      <c r="H67" s="211"/>
      <c r="I67" s="211"/>
      <c r="J67" s="211"/>
      <c r="K67" s="213" t="str">
        <f ca="1">_xlfn.CONCAT("]} // ULTIMA LINEA DEL CANTO: ",K1)</f>
        <v>]} // ULTIMA LINEA DEL CANTO: ABBÁ, PADRE</v>
      </c>
      <c r="L67" s="211"/>
    </row>
    <row r="68" spans="1:39" ht="20.5">
      <c r="K68" s="214" t="s">
        <v>2317</v>
      </c>
      <c r="L68" s="166"/>
    </row>
    <row r="69" spans="1:39">
      <c r="L69" s="16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4753" r:id="rId4" name="Button 1">
              <controlPr defaultSize="0" print="0" autoFill="0" autoPict="0" macro="[0]!Button_JS_Click">
                <anchor moveWithCells="1" sizeWithCells="1">
                  <from>
                    <xdr:col>1</xdr:col>
                    <xdr:colOff>647700</xdr:colOff>
                    <xdr:row>1</xdr:row>
                    <xdr:rowOff>114300</xdr:rowOff>
                  </from>
                  <to>
                    <xdr:col>1</xdr:col>
                    <xdr:colOff>3022600</xdr:colOff>
                    <xdr:row>3</xdr:row>
                    <xdr:rowOff>107950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3" sqref="B3"/>
    </sheetView>
  </sheetViews>
  <sheetFormatPr defaultRowHeight="14.5"/>
  <cols>
    <col min="1" max="1" width="13.1796875" customWidth="1"/>
    <col min="2" max="2" width="60.81640625" bestFit="1" customWidth="1"/>
    <col min="3" max="3" width="4.7265625" customWidth="1"/>
    <col min="4" max="4" width="4.7265625" hidden="1" customWidth="1"/>
    <col min="5" max="5" width="4.7265625" customWidth="1"/>
    <col min="6" max="6" width="4.7265625" hidden="1" customWidth="1"/>
    <col min="7" max="7" width="6.54296875" bestFit="1" customWidth="1"/>
    <col min="8" max="9" width="4.7265625" hidden="1" customWidth="1"/>
    <col min="10" max="10" width="4.7265625" customWidth="1"/>
    <col min="11" max="11" width="4.7265625" hidden="1" customWidth="1"/>
    <col min="12" max="12" width="4.7265625" customWidth="1"/>
    <col min="13" max="13" width="4.7265625" hidden="1" customWidth="1"/>
    <col min="14" max="14" width="6.54296875" bestFit="1" customWidth="1"/>
    <col min="15" max="16" width="4.7265625" hidden="1" customWidth="1"/>
    <col min="17" max="17" width="4.7265625" customWidth="1"/>
    <col min="18" max="18" width="4.7265625" hidden="1" customWidth="1"/>
    <col min="19" max="19" width="4.7265625" customWidth="1"/>
    <col min="20" max="20" width="4.7265625" hidden="1" customWidth="1"/>
    <col min="21" max="21" width="6.54296875" bestFit="1" customWidth="1"/>
    <col min="22" max="23" width="4.7265625" hidden="1" customWidth="1"/>
    <col min="24" max="24" width="4.7265625" customWidth="1"/>
    <col min="25" max="25" width="4.7265625" hidden="1" customWidth="1"/>
    <col min="26" max="26" width="4.7265625" customWidth="1"/>
    <col min="27" max="27" width="4.7265625" hidden="1" customWidth="1"/>
    <col min="28" max="28" width="6.54296875" bestFit="1" customWidth="1"/>
    <col min="29" max="29" width="4.7265625" hidden="1" customWidth="1"/>
    <col min="30" max="30" width="175.81640625" customWidth="1"/>
    <col min="31" max="31" width="1.7265625" hidden="1" customWidth="1"/>
    <col min="32" max="32" width="5.81640625" bestFit="1" customWidth="1"/>
    <col min="33" max="33" width="2.26953125" bestFit="1" customWidth="1"/>
    <col min="34" max="34" width="4.1796875" bestFit="1" customWidth="1"/>
    <col min="35" max="35" width="2.26953125" bestFit="1" customWidth="1"/>
    <col min="36" max="36" width="6.54296875" bestFit="1" customWidth="1"/>
    <col min="37" max="38" width="2.453125" bestFit="1" customWidth="1"/>
    <col min="39" max="39" width="5.81640625" bestFit="1" customWidth="1"/>
    <col min="40" max="40" width="2.26953125" bestFit="1" customWidth="1"/>
    <col min="41" max="41" width="4.1796875" bestFit="1" customWidth="1"/>
    <col min="42" max="42" width="2.26953125" bestFit="1" customWidth="1"/>
    <col min="43" max="43" width="6.54296875" bestFit="1" customWidth="1"/>
    <col min="44" max="44" width="2.453125" bestFit="1" customWidth="1"/>
    <col min="45" max="49" width="4.26953125" customWidth="1"/>
    <col min="50" max="50" width="6.54296875" bestFit="1" customWidth="1"/>
    <col min="51" max="59" width="4.26953125" customWidth="1"/>
  </cols>
  <sheetData>
    <row r="1" spans="1:50" ht="71.5" customHeight="1">
      <c r="A1" s="61"/>
      <c r="B1" s="148" cm="1">
        <f t="array" aca="1" ref="B1" ca="1">SumarE1HojaAnterior()+1</f>
        <v>8</v>
      </c>
      <c r="C1" s="148"/>
      <c r="D1" s="148"/>
      <c r="E1" s="148"/>
      <c r="F1" s="148"/>
      <c r="G1" s="148"/>
      <c r="H1" s="148"/>
      <c r="I1" s="148"/>
      <c r="J1" s="148"/>
      <c r="K1" s="148"/>
      <c r="L1" s="148"/>
      <c r="M1" s="148"/>
      <c r="N1" s="148"/>
      <c r="O1" s="148"/>
      <c r="P1" s="148"/>
      <c r="Q1" s="148"/>
      <c r="R1" s="148"/>
      <c r="S1" s="148"/>
      <c r="T1" s="148"/>
      <c r="U1" s="148"/>
      <c r="V1" s="148"/>
      <c r="W1" s="148"/>
      <c r="X1" s="148"/>
      <c r="Y1" s="148"/>
      <c r="Z1" s="148"/>
      <c r="AA1" s="148"/>
      <c r="AB1" s="148"/>
      <c r="AC1" s="148"/>
      <c r="AD1" s="165" t="str">
        <f ca="1">VLOOKUP(B1,'Codigo Canto'!A3:AQ236,38,FALSE)</f>
        <v>ABRAHAM</v>
      </c>
      <c r="AG1" s="136"/>
      <c r="AH1" s="136"/>
      <c r="AI1" s="14"/>
      <c r="AW1" s="14"/>
      <c r="AX1" s="7"/>
    </row>
    <row r="2" spans="1:50" ht="39.5">
      <c r="A2" s="163" t="s">
        <v>2282</v>
      </c>
      <c r="B2" s="162" t="s">
        <v>2180</v>
      </c>
      <c r="C2" s="162"/>
      <c r="D2" s="162"/>
      <c r="E2" s="162"/>
      <c r="F2" s="162"/>
      <c r="G2" s="162"/>
      <c r="H2" s="162"/>
      <c r="I2" s="162"/>
      <c r="J2" s="162"/>
      <c r="K2" s="162"/>
      <c r="L2" s="162"/>
      <c r="M2" s="162"/>
      <c r="N2" s="162"/>
      <c r="O2" s="162"/>
      <c r="P2" s="162"/>
      <c r="Q2" s="162"/>
      <c r="R2" s="162"/>
      <c r="S2" s="162"/>
      <c r="T2" s="162"/>
      <c r="U2" s="162"/>
      <c r="V2" s="162"/>
      <c r="W2" s="162"/>
      <c r="X2" s="162"/>
      <c r="Y2" s="162"/>
      <c r="Z2" s="162"/>
      <c r="AA2" s="162"/>
      <c r="AB2" s="162"/>
      <c r="AC2" s="162"/>
      <c r="AD2" s="156" t="str">
        <f>IF(B2="","",_xlfn.CONCAT("Cejilla ",B2," traste"))</f>
        <v>Cejilla 5ᵒ traste</v>
      </c>
    </row>
    <row r="3" spans="1:50" ht="34.5">
      <c r="B3" s="156" t="str">
        <f>IF(B2="","",_xlfn.CONCAT(B2," traste"))</f>
        <v>5ᵒ traste</v>
      </c>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48" t="s">
        <v>1421</v>
      </c>
    </row>
    <row r="4" spans="1:50" ht="23">
      <c r="AD4" s="48" t="s">
        <v>1422</v>
      </c>
    </row>
    <row r="5" spans="1:50" ht="23">
      <c r="AD5" s="48" t="str">
        <f ca="1">_xlfn.CONCAT("║                ",AD1,"               ║")</f>
        <v>║                ABRAHAM               ║</v>
      </c>
    </row>
    <row r="6" spans="1:50" ht="23">
      <c r="AD6" s="48" t="s">
        <v>1432</v>
      </c>
    </row>
    <row r="7" spans="1:50" ht="23">
      <c r="AD7" s="88" t="s">
        <v>2268</v>
      </c>
    </row>
    <row r="8" spans="1:50" ht="23">
      <c r="B8" t="str"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abraham</v>
      </c>
      <c r="AD8" s="164" t="str">
        <f ca="1">_xlfn.CONCAT("        id: ","""",B8,"""",",")</f>
        <v xml:space="preserve">        id: "abraham",</v>
      </c>
    </row>
    <row r="9" spans="1:50" ht="23">
      <c r="B9" t="str">
        <f ca="1">PROPER(AD1)</f>
        <v>Abraham</v>
      </c>
      <c r="AD9" s="164" t="str">
        <f ca="1">_xlfn.CONCAT("        tt: ","""",B9,"""",",")</f>
        <v xml:space="preserve">        tt: "Abraham",</v>
      </c>
    </row>
    <row r="10" spans="1:50" ht="23">
      <c r="B10" t="str">
        <f ca="1">PROPER(AD1)</f>
        <v>Abraham</v>
      </c>
      <c r="AD10" s="164" t="str">
        <f ca="1">_xlfn.CONCAT("        title: ","""",B10,"""",",")</f>
        <v xml:space="preserve">        title: "Abraham",</v>
      </c>
    </row>
    <row r="11" spans="1:50" ht="23">
      <c r="B11" t="str">
        <f ca="1">VLOOKUP(B1,'Codigo Canto'!A3:AQ236,12,FALSE)</f>
        <v>Génesis 18,1–5 – Teofanía de Mambré</v>
      </c>
      <c r="AD11" s="164" t="str">
        <f ca="1">_xlfn.CONCAT("        ","subtitle: ","""",B11,"""",",")</f>
        <v xml:space="preserve">        subtitle: "Génesis 18,1–5 – Teofanía de Mambré",</v>
      </c>
    </row>
    <row r="12" spans="1:50" ht="23">
      <c r="B12" t="str">
        <f ca="1">VLOOKUP(B1,Codigo!A3:AP240,42,FALSE)</f>
        <v>category: ["PreCatecumenado","Laudes/Visperas","Entrada","Antiguo Testamento"],</v>
      </c>
      <c r="AD12" s="164" t="str">
        <f ca="1">_xlfn.CONCAT("        ",B12)</f>
        <v xml:space="preserve">        category: ["PreCatecumenado","Laudes/Visperas","Entrada","Antiguo Testamento"],</v>
      </c>
    </row>
    <row r="13" spans="1:50" ht="23">
      <c r="B13">
        <v>3</v>
      </c>
      <c r="AD13" s="164" t="str">
        <f>_xlfn.CONCAT("        cejilla: ","""",B13,"""",",")</f>
        <v xml:space="preserve">        cejilla: "3",</v>
      </c>
    </row>
    <row r="14" spans="1:50" ht="23">
      <c r="AD14" s="164" t="str">
        <f>_xlfn.CONCAT("        nCan: ","""",B14,"""",",")</f>
        <v xml:space="preserve">        nCan: "",</v>
      </c>
    </row>
    <row r="15" spans="1:50" ht="23">
      <c r="B15">
        <f ca="1">VLOOKUP(B1,'Codigo Canto'!A3:AP240,1,FALSE)</f>
        <v>8</v>
      </c>
      <c r="AD15" s="164" t="str">
        <f ca="1">_xlfn.CONCAT("        dbno: ","""",B15,"""",",")</f>
        <v xml:space="preserve">        dbno: "8",</v>
      </c>
    </row>
    <row r="16" spans="1:50" ht="23">
      <c r="AD16" s="164" t="str">
        <f>_xlfn.CONCAT("        notes: ","""",B16,"""",",")</f>
        <v xml:space="preserve">        notes: "",</v>
      </c>
    </row>
    <row r="17" spans="1:31" ht="23">
      <c r="B17" t="str">
        <f ca="1">B8</f>
        <v>abraham</v>
      </c>
      <c r="AD17" s="164" t="str">
        <f ca="1">_xlfn.CONCAT("        audioSrc: ","""/audio/",B17,".mp3""",",")</f>
        <v xml:space="preserve">        audioSrc: "/audio/abraham.mp3",</v>
      </c>
    </row>
    <row r="18" spans="1:31" ht="23">
      <c r="AD18" s="48" t="s">
        <v>2279</v>
      </c>
    </row>
    <row r="19" spans="1:31" ht="23">
      <c r="AD19" s="164" t="s">
        <v>2275</v>
      </c>
    </row>
    <row r="20" spans="1:31" ht="23">
      <c r="AD20" s="164" t="s">
        <v>2276</v>
      </c>
    </row>
    <row r="21" spans="1:31" ht="23">
      <c r="AD21" s="164" t="s">
        <v>2277</v>
      </c>
    </row>
    <row r="22" spans="1:31" ht="23">
      <c r="AD22" s="164" t="s">
        <v>2278</v>
      </c>
    </row>
    <row r="23" spans="1:31" ht="23">
      <c r="A23">
        <f ca="1">+B1-1</f>
        <v>7</v>
      </c>
      <c r="B23" t="str">
        <f ca="1">VLOOKUP(A23,Buscador!A3:AP240,31,FALSE)</f>
        <v>/resucito/src/index.html?canto=abbapadre</v>
      </c>
      <c r="AD23" s="164" t="str">
        <f ca="1">_xlfn.CONCAT("        ant: ","""",B23,"""",",")</f>
        <v xml:space="preserve">        ant: "/resucito/src/index.html?canto=abbapadre",</v>
      </c>
    </row>
    <row r="24" spans="1:31" ht="23">
      <c r="A24">
        <f ca="1">+B1+1</f>
        <v>9</v>
      </c>
      <c r="B24" t="str">
        <f ca="1">VLOOKUP(A24,Buscador!A3:AP240,31,FALSE)</f>
        <v>/resucito/src/index.html?canto=aclamadalsenor</v>
      </c>
      <c r="AD24" s="164" t="str">
        <f ca="1">_xlfn.CONCAT("        sig: ","""",B24,"""",",")</f>
        <v xml:space="preserve">        sig: "/resucito/src/index.html?canto=aclamadalsenor",</v>
      </c>
    </row>
    <row r="25" spans="1:31" ht="23">
      <c r="AD25" s="48" t="s">
        <v>2280</v>
      </c>
    </row>
    <row r="26" spans="1:31" ht="36" thickBot="1">
      <c r="AD26" s="212" t="s">
        <v>2314</v>
      </c>
    </row>
    <row r="27" spans="1:31" ht="24.5" thickTop="1" thickBot="1">
      <c r="A27" t="s">
        <v>2283</v>
      </c>
      <c r="B27" s="13" t="s">
        <v>2281</v>
      </c>
      <c r="C27" s="183" t="s">
        <v>1112</v>
      </c>
      <c r="D27" s="216" t="str">
        <f t="shared" ref="D27:D42" si="0">IF(C27="","",",")</f>
        <v>,</v>
      </c>
      <c r="E27" s="225" t="s">
        <v>1121</v>
      </c>
      <c r="F27" s="217" t="str">
        <f t="shared" ref="F27:F42" si="1">IF(C27="","",",")</f>
        <v>,</v>
      </c>
      <c r="G27" s="168">
        <f t="shared" ref="G27:G42" si="2">IF(C27="","",15)</f>
        <v>15</v>
      </c>
      <c r="H27" s="218" t="str">
        <f t="shared" ref="H27:H42" si="3">IF(C27="","",")")</f>
        <v>)</v>
      </c>
      <c r="I27" s="219" t="str">
        <f t="shared" ref="I27:I42" si="4">IF(J27="","","(")</f>
        <v>(</v>
      </c>
      <c r="J27" s="181" t="s">
        <v>1114</v>
      </c>
      <c r="K27" s="185" t="str">
        <f t="shared" ref="K27:K42" si="5">IF(J27="","",",")</f>
        <v>,</v>
      </c>
      <c r="L27" s="177" t="s">
        <v>1121</v>
      </c>
      <c r="M27" s="185" t="str">
        <f t="shared" ref="M27:M42" si="6">IF(J27="","",",")</f>
        <v>,</v>
      </c>
      <c r="N27" s="185">
        <f t="shared" ref="N27:N42" si="7">IF(J27="","",250)</f>
        <v>250</v>
      </c>
      <c r="O27" s="218" t="str">
        <f t="shared" ref="O27:O42" si="8">IF(J27="","",")")</f>
        <v>)</v>
      </c>
      <c r="P27" s="175" t="str">
        <f t="shared" ref="P27:P42" si="9">IF(Q27="","","(")</f>
        <v>(</v>
      </c>
      <c r="Q27" s="183" t="s">
        <v>1112</v>
      </c>
      <c r="R27" s="184" t="str">
        <f t="shared" ref="R27:R42" si="10">IF(Q27="","",",")</f>
        <v>,</v>
      </c>
      <c r="S27" s="225"/>
      <c r="T27" s="176" t="str">
        <f t="shared" ref="T27:T42" si="11">IF(Q27="","",",")</f>
        <v>,</v>
      </c>
      <c r="U27" s="168">
        <f t="shared" ref="U27:U42" si="12">IF(Q27="","",350)</f>
        <v>350</v>
      </c>
      <c r="V27" s="168" t="str">
        <f t="shared" ref="V27:V42" si="13">IF(Q27="","",")")</f>
        <v>)</v>
      </c>
      <c r="W27" s="179" t="str">
        <f t="shared" ref="W27:W42" si="14">IF(X27="","","(")</f>
        <v>(</v>
      </c>
      <c r="X27" s="181" t="s">
        <v>1111</v>
      </c>
      <c r="Y27" s="180" t="str">
        <f t="shared" ref="Y27:Y42" si="15">IF(X27="","",",")</f>
        <v>,</v>
      </c>
      <c r="Z27" s="177"/>
      <c r="AA27" s="180" t="str">
        <f t="shared" ref="AA27:AA42" si="16">IF(X27="","",",")</f>
        <v>,</v>
      </c>
      <c r="AB27" s="185">
        <f t="shared" ref="AB27:AB42" si="17">IF(X27="","",450)</f>
        <v>450</v>
      </c>
      <c r="AC27" s="185" t="str">
        <f t="shared" ref="AC27:AC42" si="18">IF(X27="","",")")</f>
        <v>)</v>
      </c>
      <c r="AD27" s="164" t="str">
        <f>IF(B27="","",_xlfn.CONCAT("            { line: ","""",B27,", ",C27:AC27,""", sC: ","""",A27,"""},"))</f>
        <v xml:space="preserve">            { line: "A TI, SEÑOR, EN MI CLAMOR IMPLORO,, La,m,15)(Re,m,250)(La,,350)(Mi,,450)", sC: "as"},</v>
      </c>
      <c r="AE27" s="166" t="str">
        <f t="shared" ref="AE27:AE42" si="19">IF(C27="","","(")</f>
        <v>(</v>
      </c>
    </row>
    <row r="28" spans="1:31" ht="24.5" thickTop="1" thickBot="1">
      <c r="A28" t="s">
        <v>2283</v>
      </c>
      <c r="B28" s="13" t="s">
        <v>2284</v>
      </c>
      <c r="C28" s="183" t="s">
        <v>1112</v>
      </c>
      <c r="D28" s="216" t="str">
        <f t="shared" si="0"/>
        <v>,</v>
      </c>
      <c r="E28" s="225" t="s">
        <v>1121</v>
      </c>
      <c r="F28" s="217" t="str">
        <f t="shared" si="1"/>
        <v>,</v>
      </c>
      <c r="G28" s="168">
        <f t="shared" si="2"/>
        <v>15</v>
      </c>
      <c r="H28" s="218" t="str">
        <f t="shared" si="3"/>
        <v>)</v>
      </c>
      <c r="I28" s="219" t="str">
        <f t="shared" si="4"/>
        <v/>
      </c>
      <c r="J28" s="181"/>
      <c r="K28" s="185" t="str">
        <f t="shared" si="5"/>
        <v/>
      </c>
      <c r="L28" s="177"/>
      <c r="M28" s="185" t="str">
        <f t="shared" si="6"/>
        <v/>
      </c>
      <c r="N28" s="185" t="str">
        <f t="shared" si="7"/>
        <v/>
      </c>
      <c r="O28" s="218" t="str">
        <f t="shared" si="8"/>
        <v/>
      </c>
      <c r="P28" s="175" t="str">
        <f t="shared" si="9"/>
        <v/>
      </c>
      <c r="Q28" s="183"/>
      <c r="R28" s="184" t="str">
        <f t="shared" si="10"/>
        <v/>
      </c>
      <c r="S28" s="225"/>
      <c r="T28" s="176" t="str">
        <f t="shared" si="11"/>
        <v/>
      </c>
      <c r="U28" s="168" t="str">
        <f t="shared" si="12"/>
        <v/>
      </c>
      <c r="V28" s="168" t="str">
        <f t="shared" si="13"/>
        <v/>
      </c>
      <c r="W28" s="179" t="str">
        <f t="shared" si="14"/>
        <v/>
      </c>
      <c r="X28" s="181"/>
      <c r="Y28" s="180" t="str">
        <f t="shared" si="15"/>
        <v/>
      </c>
      <c r="Z28" s="177"/>
      <c r="AA28" s="180" t="str">
        <f t="shared" si="16"/>
        <v/>
      </c>
      <c r="AB28" s="185" t="str">
        <f t="shared" si="17"/>
        <v/>
      </c>
      <c r="AC28" s="185" t="str">
        <f t="shared" si="18"/>
        <v/>
      </c>
      <c r="AD28" s="164" t="str">
        <f>IF(B28="","",_xlfn.CONCAT("            { line: ","""",B28,", ",C28:AC28,""", sC: ","""",A28,"""},"))</f>
        <v xml:space="preserve">            { line: "A TI, SEÑOR, EN MI CLAMOR SUPLICO,, La,m,15)", sC: "as"},</v>
      </c>
      <c r="AE28" s="166" t="str">
        <f t="shared" si="19"/>
        <v>(</v>
      </c>
    </row>
    <row r="29" spans="1:31" ht="24.5" thickTop="1" thickBot="1">
      <c r="A29" t="s">
        <v>2283</v>
      </c>
      <c r="B29" s="13" t="s">
        <v>2285</v>
      </c>
      <c r="C29" s="183" t="s">
        <v>1112</v>
      </c>
      <c r="D29" s="216" t="str">
        <f t="shared" si="0"/>
        <v>,</v>
      </c>
      <c r="E29" s="225">
        <v>7</v>
      </c>
      <c r="F29" s="217" t="str">
        <f t="shared" si="1"/>
        <v>,</v>
      </c>
      <c r="G29" s="168">
        <f t="shared" si="2"/>
        <v>15</v>
      </c>
      <c r="H29" s="218" t="str">
        <f t="shared" si="3"/>
        <v>)</v>
      </c>
      <c r="I29" s="219" t="str">
        <f t="shared" si="4"/>
        <v/>
      </c>
      <c r="J29" s="181"/>
      <c r="K29" s="185" t="str">
        <f t="shared" si="5"/>
        <v/>
      </c>
      <c r="L29" s="177"/>
      <c r="M29" s="185" t="str">
        <f t="shared" si="6"/>
        <v/>
      </c>
      <c r="N29" s="185" t="str">
        <f t="shared" si="7"/>
        <v/>
      </c>
      <c r="O29" s="218" t="str">
        <f t="shared" si="8"/>
        <v/>
      </c>
      <c r="P29" s="175" t="str">
        <f t="shared" si="9"/>
        <v/>
      </c>
      <c r="Q29" s="183"/>
      <c r="R29" s="184" t="str">
        <f t="shared" si="10"/>
        <v/>
      </c>
      <c r="S29" s="225"/>
      <c r="T29" s="176" t="str">
        <f t="shared" si="11"/>
        <v/>
      </c>
      <c r="U29" s="168" t="str">
        <f t="shared" si="12"/>
        <v/>
      </c>
      <c r="V29" s="168" t="str">
        <f t="shared" si="13"/>
        <v/>
      </c>
      <c r="W29" s="179" t="str">
        <f t="shared" si="14"/>
        <v/>
      </c>
      <c r="X29" s="181"/>
      <c r="Y29" s="180" t="str">
        <f t="shared" si="15"/>
        <v/>
      </c>
      <c r="Z29" s="177"/>
      <c r="AA29" s="180" t="str">
        <f t="shared" si="16"/>
        <v/>
      </c>
      <c r="AB29" s="185" t="str">
        <f t="shared" si="17"/>
        <v/>
      </c>
      <c r="AC29" s="185" t="str">
        <f t="shared" si="18"/>
        <v/>
      </c>
      <c r="AD29" s="164" t="str">
        <f t="shared" ref="AD29:AD42" si="20">IF(B29="","",_xlfn.CONCAT("            { line: ","""",B29,", ",C29:AC29,""", sC: ","""",A29,"""},"))</f>
        <v xml:space="preserve">            { line: "A TI DERRAMO MI LAMENTO,, La,7,15)", sC: "as"},</v>
      </c>
      <c r="AE29" s="166" t="str">
        <f t="shared" si="19"/>
        <v>(</v>
      </c>
    </row>
    <row r="30" spans="1:31" ht="24.5" thickTop="1" thickBot="1">
      <c r="A30" t="s">
        <v>2283</v>
      </c>
      <c r="B30" s="13" t="s">
        <v>2286</v>
      </c>
      <c r="C30" s="183" t="s">
        <v>1113</v>
      </c>
      <c r="D30" s="216" t="str">
        <f t="shared" si="0"/>
        <v>,</v>
      </c>
      <c r="E30" s="225"/>
      <c r="F30" s="217" t="str">
        <f t="shared" si="1"/>
        <v>,</v>
      </c>
      <c r="G30" s="168">
        <f t="shared" si="2"/>
        <v>15</v>
      </c>
      <c r="H30" s="218" t="str">
        <f t="shared" si="3"/>
        <v>)</v>
      </c>
      <c r="I30" s="219" t="str">
        <f t="shared" si="4"/>
        <v>(</v>
      </c>
      <c r="J30" s="181" t="s">
        <v>1111</v>
      </c>
      <c r="K30" s="185" t="str">
        <f t="shared" si="5"/>
        <v>,</v>
      </c>
      <c r="L30" s="177"/>
      <c r="M30" s="185" t="str">
        <f t="shared" si="6"/>
        <v>,</v>
      </c>
      <c r="N30" s="185">
        <f t="shared" si="7"/>
        <v>250</v>
      </c>
      <c r="O30" s="218" t="str">
        <f t="shared" si="8"/>
        <v>)</v>
      </c>
      <c r="P30" s="175" t="str">
        <f t="shared" si="9"/>
        <v/>
      </c>
      <c r="Q30" s="183"/>
      <c r="R30" s="184" t="str">
        <f t="shared" si="10"/>
        <v/>
      </c>
      <c r="S30" s="225"/>
      <c r="T30" s="176" t="str">
        <f t="shared" si="11"/>
        <v/>
      </c>
      <c r="U30" s="168" t="str">
        <f t="shared" si="12"/>
        <v/>
      </c>
      <c r="V30" s="168" t="str">
        <f t="shared" si="13"/>
        <v/>
      </c>
      <c r="W30" s="179" t="str">
        <f t="shared" si="14"/>
        <v/>
      </c>
      <c r="X30" s="181"/>
      <c r="Y30" s="180" t="str">
        <f t="shared" si="15"/>
        <v/>
      </c>
      <c r="Z30" s="177"/>
      <c r="AA30" s="180" t="str">
        <f t="shared" si="16"/>
        <v/>
      </c>
      <c r="AB30" s="185" t="str">
        <f t="shared" si="17"/>
        <v/>
      </c>
      <c r="AC30" s="185" t="str">
        <f t="shared" si="18"/>
        <v/>
      </c>
      <c r="AD30" s="164" t="str">
        <f t="shared" si="20"/>
        <v xml:space="preserve">            { line: "A TI MI ANGUSTIA EXPONGO. , Fa,,15)(Mi,,250)", sC: "as"},</v>
      </c>
      <c r="AE30" s="166" t="str">
        <f t="shared" si="19"/>
        <v>(</v>
      </c>
    </row>
    <row r="31" spans="1:31" ht="24.5" thickTop="1" thickBot="1">
      <c r="A31" t="s">
        <v>1079</v>
      </c>
      <c r="B31" s="13" t="s">
        <v>2288</v>
      </c>
      <c r="C31" s="183" t="s">
        <v>1114</v>
      </c>
      <c r="D31" s="216" t="str">
        <f t="shared" si="0"/>
        <v>,</v>
      </c>
      <c r="E31" s="225" t="s">
        <v>1121</v>
      </c>
      <c r="F31" s="217" t="str">
        <f t="shared" si="1"/>
        <v>,</v>
      </c>
      <c r="G31" s="168">
        <f t="shared" si="2"/>
        <v>15</v>
      </c>
      <c r="H31" s="218" t="str">
        <f t="shared" si="3"/>
        <v>)</v>
      </c>
      <c r="I31" s="219" t="str">
        <f t="shared" si="4"/>
        <v/>
      </c>
      <c r="J31" s="181"/>
      <c r="K31" s="185" t="str">
        <f t="shared" si="5"/>
        <v/>
      </c>
      <c r="L31" s="177"/>
      <c r="M31" s="185" t="str">
        <f t="shared" si="6"/>
        <v/>
      </c>
      <c r="N31" s="185" t="str">
        <f t="shared" si="7"/>
        <v/>
      </c>
      <c r="O31" s="218" t="str">
        <f t="shared" si="8"/>
        <v/>
      </c>
      <c r="P31" s="175" t="str">
        <f t="shared" si="9"/>
        <v/>
      </c>
      <c r="Q31" s="183"/>
      <c r="R31" s="184" t="str">
        <f t="shared" si="10"/>
        <v/>
      </c>
      <c r="S31" s="225"/>
      <c r="T31" s="176" t="str">
        <f t="shared" si="11"/>
        <v/>
      </c>
      <c r="U31" s="168" t="str">
        <f t="shared" si="12"/>
        <v/>
      </c>
      <c r="V31" s="168" t="str">
        <f t="shared" si="13"/>
        <v/>
      </c>
      <c r="W31" s="179" t="str">
        <f t="shared" si="14"/>
        <v/>
      </c>
      <c r="X31" s="181"/>
      <c r="Y31" s="180" t="str">
        <f t="shared" si="15"/>
        <v/>
      </c>
      <c r="Z31" s="177"/>
      <c r="AA31" s="180" t="str">
        <f t="shared" si="16"/>
        <v/>
      </c>
      <c r="AB31" s="185" t="str">
        <f t="shared" si="17"/>
        <v/>
      </c>
      <c r="AC31" s="185" t="str">
        <f t="shared" si="18"/>
        <v/>
      </c>
      <c r="AD31" s="164" t="str">
        <f t="shared" si="20"/>
        <v xml:space="preserve">            { line: "Siento que el espíritu en mí se apaga, , Re,m,15)", sC: "mt"},</v>
      </c>
      <c r="AE31" s="166" t="str">
        <f t="shared" si="19"/>
        <v>(</v>
      </c>
    </row>
    <row r="32" spans="1:31" ht="24.5" thickTop="1" thickBot="1">
      <c r="B32" s="13" t="s">
        <v>2289</v>
      </c>
      <c r="C32" s="183"/>
      <c r="D32" s="216" t="str">
        <f t="shared" si="0"/>
        <v/>
      </c>
      <c r="E32" s="225"/>
      <c r="F32" s="217" t="str">
        <f t="shared" si="1"/>
        <v/>
      </c>
      <c r="G32" s="168" t="str">
        <f t="shared" si="2"/>
        <v/>
      </c>
      <c r="H32" s="218" t="str">
        <f t="shared" si="3"/>
        <v/>
      </c>
      <c r="I32" s="219" t="str">
        <f t="shared" si="4"/>
        <v>(</v>
      </c>
      <c r="J32" s="181" t="s">
        <v>1111</v>
      </c>
      <c r="K32" s="185" t="str">
        <f t="shared" si="5"/>
        <v>,</v>
      </c>
      <c r="L32" s="177">
        <v>7</v>
      </c>
      <c r="M32" s="185" t="str">
        <f t="shared" si="6"/>
        <v>,</v>
      </c>
      <c r="N32" s="185">
        <f t="shared" si="7"/>
        <v>250</v>
      </c>
      <c r="O32" s="218" t="str">
        <f t="shared" si="8"/>
        <v>)</v>
      </c>
      <c r="P32" s="175" t="str">
        <f t="shared" si="9"/>
        <v/>
      </c>
      <c r="Q32" s="183"/>
      <c r="R32" s="184" t="str">
        <f t="shared" si="10"/>
        <v/>
      </c>
      <c r="S32" s="225"/>
      <c r="T32" s="176" t="str">
        <f t="shared" si="11"/>
        <v/>
      </c>
      <c r="U32" s="168" t="str">
        <f t="shared" si="12"/>
        <v/>
      </c>
      <c r="V32" s="168" t="str">
        <f t="shared" si="13"/>
        <v/>
      </c>
      <c r="W32" s="179" t="str">
        <f t="shared" si="14"/>
        <v/>
      </c>
      <c r="X32" s="181"/>
      <c r="Y32" s="180" t="str">
        <f t="shared" si="15"/>
        <v/>
      </c>
      <c r="Z32" s="177"/>
      <c r="AA32" s="180" t="str">
        <f t="shared" si="16"/>
        <v/>
      </c>
      <c r="AB32" s="185" t="str">
        <f t="shared" si="17"/>
        <v/>
      </c>
      <c r="AC32" s="185" t="str">
        <f t="shared" si="18"/>
        <v/>
      </c>
      <c r="AD32" s="164" t="str">
        <f t="shared" si="20"/>
        <v xml:space="preserve">            { line: "más tú conoces mi sendero. , (Mi,7,250)", sC: ""},</v>
      </c>
      <c r="AE32" s="166" t="str">
        <f t="shared" si="19"/>
        <v/>
      </c>
    </row>
    <row r="33" spans="1:58" ht="24.5" thickTop="1" thickBot="1">
      <c r="A33" t="s">
        <v>1079</v>
      </c>
      <c r="B33" s="13" t="s">
        <v>2290</v>
      </c>
      <c r="C33" s="183" t="s">
        <v>1112</v>
      </c>
      <c r="D33" s="216" t="str">
        <f t="shared" si="0"/>
        <v>,</v>
      </c>
      <c r="E33" s="225" t="s">
        <v>1121</v>
      </c>
      <c r="F33" s="217" t="str">
        <f t="shared" si="1"/>
        <v>,</v>
      </c>
      <c r="G33" s="168">
        <f t="shared" si="2"/>
        <v>15</v>
      </c>
      <c r="H33" s="218" t="str">
        <f t="shared" si="3"/>
        <v>)</v>
      </c>
      <c r="I33" s="219" t="str">
        <f t="shared" si="4"/>
        <v>(</v>
      </c>
      <c r="J33" s="181" t="s">
        <v>1114</v>
      </c>
      <c r="K33" s="185" t="str">
        <f t="shared" si="5"/>
        <v>,</v>
      </c>
      <c r="L33" s="177" t="s">
        <v>1121</v>
      </c>
      <c r="M33" s="185" t="str">
        <f t="shared" si="6"/>
        <v>,</v>
      </c>
      <c r="N33" s="185">
        <f t="shared" si="7"/>
        <v>250</v>
      </c>
      <c r="O33" s="218" t="str">
        <f t="shared" si="8"/>
        <v>)</v>
      </c>
      <c r="P33" s="175" t="str">
        <f t="shared" si="9"/>
        <v/>
      </c>
      <c r="Q33" s="183"/>
      <c r="R33" s="184" t="str">
        <f t="shared" si="10"/>
        <v/>
      </c>
      <c r="S33" s="225"/>
      <c r="T33" s="176" t="str">
        <f t="shared" si="11"/>
        <v/>
      </c>
      <c r="U33" s="168" t="str">
        <f t="shared" si="12"/>
        <v/>
      </c>
      <c r="V33" s="168" t="str">
        <f t="shared" si="13"/>
        <v/>
      </c>
      <c r="W33" s="179" t="str">
        <f t="shared" si="14"/>
        <v/>
      </c>
      <c r="X33" s="181"/>
      <c r="Y33" s="180" t="str">
        <f t="shared" si="15"/>
        <v/>
      </c>
      <c r="Z33" s="177"/>
      <c r="AA33" s="180" t="str">
        <f t="shared" si="16"/>
        <v/>
      </c>
      <c r="AB33" s="185" t="str">
        <f t="shared" si="17"/>
        <v/>
      </c>
      <c r="AC33" s="185" t="str">
        <f t="shared" si="18"/>
        <v/>
      </c>
      <c r="AD33" s="164" t="str">
        <f t="shared" si="20"/>
        <v xml:space="preserve">            { line: "Mira, Señor, que en el camino,, La,m,15)(Re,m,250)", sC: "mt"},</v>
      </c>
      <c r="AE33" s="166" t="str">
        <f t="shared" si="19"/>
        <v>(</v>
      </c>
    </row>
    <row r="34" spans="1:58" ht="24.5" thickTop="1" thickBot="1">
      <c r="B34" s="13" t="s">
        <v>2291</v>
      </c>
      <c r="C34" s="183"/>
      <c r="D34" s="216" t="str">
        <f t="shared" si="0"/>
        <v/>
      </c>
      <c r="E34" s="225"/>
      <c r="F34" s="217" t="str">
        <f t="shared" si="1"/>
        <v/>
      </c>
      <c r="G34" s="168" t="str">
        <f t="shared" si="2"/>
        <v/>
      </c>
      <c r="H34" s="218" t="str">
        <f t="shared" si="3"/>
        <v/>
      </c>
      <c r="I34" s="219" t="str">
        <f t="shared" si="4"/>
        <v>(</v>
      </c>
      <c r="J34" s="181" t="s">
        <v>1112</v>
      </c>
      <c r="K34" s="185" t="str">
        <f t="shared" si="5"/>
        <v>,</v>
      </c>
      <c r="L34" s="177" t="s">
        <v>1121</v>
      </c>
      <c r="M34" s="185" t="str">
        <f t="shared" si="6"/>
        <v>,</v>
      </c>
      <c r="N34" s="185">
        <f t="shared" si="7"/>
        <v>250</v>
      </c>
      <c r="O34" s="218" t="str">
        <f t="shared" si="8"/>
        <v>)</v>
      </c>
      <c r="P34" s="175" t="str">
        <f t="shared" si="9"/>
        <v/>
      </c>
      <c r="Q34" s="183"/>
      <c r="R34" s="184" t="str">
        <f t="shared" si="10"/>
        <v/>
      </c>
      <c r="S34" s="225"/>
      <c r="T34" s="176" t="str">
        <f t="shared" si="11"/>
        <v/>
      </c>
      <c r="U34" s="168" t="str">
        <f t="shared" si="12"/>
        <v/>
      </c>
      <c r="V34" s="168" t="str">
        <f t="shared" si="13"/>
        <v/>
      </c>
      <c r="W34" s="179" t="str">
        <f t="shared" si="14"/>
        <v/>
      </c>
      <c r="X34" s="181"/>
      <c r="Y34" s="180" t="str">
        <f t="shared" si="15"/>
        <v/>
      </c>
      <c r="Z34" s="177"/>
      <c r="AA34" s="180" t="str">
        <f t="shared" si="16"/>
        <v/>
      </c>
      <c r="AB34" s="185" t="str">
        <f t="shared" si="17"/>
        <v/>
      </c>
      <c r="AC34" s="185" t="str">
        <f t="shared" si="18"/>
        <v/>
      </c>
      <c r="AD34" s="164" t="str">
        <f t="shared" si="20"/>
        <v xml:space="preserve">            { line: "mira, Señor, que me han tendido un lazo. , (La,m,250)", sC: ""},</v>
      </c>
      <c r="AE34" s="166" t="str">
        <f t="shared" si="19"/>
        <v/>
      </c>
    </row>
    <row r="35" spans="1:58" ht="24.5" thickTop="1" thickBot="1">
      <c r="B35" s="13" t="s">
        <v>2292</v>
      </c>
      <c r="C35" s="183" t="s">
        <v>1111</v>
      </c>
      <c r="D35" s="216" t="str">
        <f t="shared" si="0"/>
        <v>,</v>
      </c>
      <c r="E35" s="225"/>
      <c r="F35" s="217" t="str">
        <f t="shared" si="1"/>
        <v>,</v>
      </c>
      <c r="G35" s="168">
        <f t="shared" si="2"/>
        <v>15</v>
      </c>
      <c r="H35" s="218" t="str">
        <f t="shared" si="3"/>
        <v>)</v>
      </c>
      <c r="I35" s="219" t="str">
        <f t="shared" si="4"/>
        <v>(</v>
      </c>
      <c r="J35" s="181" t="s">
        <v>1111</v>
      </c>
      <c r="K35" s="185" t="str">
        <f t="shared" si="5"/>
        <v>,</v>
      </c>
      <c r="L35" s="177">
        <v>7</v>
      </c>
      <c r="M35" s="185" t="str">
        <f t="shared" si="6"/>
        <v>,</v>
      </c>
      <c r="N35" s="185">
        <f t="shared" si="7"/>
        <v>250</v>
      </c>
      <c r="O35" s="218" t="str">
        <f t="shared" si="8"/>
        <v>)</v>
      </c>
      <c r="P35" s="175" t="str">
        <f t="shared" si="9"/>
        <v/>
      </c>
      <c r="Q35" s="183"/>
      <c r="R35" s="184" t="str">
        <f t="shared" si="10"/>
        <v/>
      </c>
      <c r="S35" s="225"/>
      <c r="T35" s="176" t="str">
        <f t="shared" si="11"/>
        <v/>
      </c>
      <c r="U35" s="168" t="str">
        <f t="shared" si="12"/>
        <v/>
      </c>
      <c r="V35" s="168" t="str">
        <f t="shared" si="13"/>
        <v/>
      </c>
      <c r="W35" s="179" t="str">
        <f t="shared" si="14"/>
        <v/>
      </c>
      <c r="X35" s="181"/>
      <c r="Y35" s="180" t="str">
        <f t="shared" si="15"/>
        <v/>
      </c>
      <c r="Z35" s="177"/>
      <c r="AA35" s="180" t="str">
        <f t="shared" si="16"/>
        <v/>
      </c>
      <c r="AB35" s="185" t="str">
        <f t="shared" si="17"/>
        <v/>
      </c>
      <c r="AC35" s="185" t="str">
        <f t="shared" si="18"/>
        <v/>
      </c>
      <c r="AD35" s="164" t="str">
        <f t="shared" si="20"/>
        <v xml:space="preserve">            { line: "Mira, Señor, que a la derecha no hay ninguno,, Mi,,15)(Mi,7,250)", sC: ""},</v>
      </c>
      <c r="AE35" s="166" t="str">
        <f t="shared" si="19"/>
        <v>(</v>
      </c>
    </row>
    <row r="36" spans="1:58" ht="24.5" thickTop="1" thickBot="1">
      <c r="B36" s="13" t="s">
        <v>2293</v>
      </c>
      <c r="C36" s="183" t="s">
        <v>1112</v>
      </c>
      <c r="D36" s="216" t="str">
        <f t="shared" si="0"/>
        <v>,</v>
      </c>
      <c r="E36" s="225" t="s">
        <v>1121</v>
      </c>
      <c r="F36" s="217" t="str">
        <f t="shared" si="1"/>
        <v>,</v>
      </c>
      <c r="G36" s="168">
        <f t="shared" si="2"/>
        <v>15</v>
      </c>
      <c r="H36" s="218" t="str">
        <f t="shared" si="3"/>
        <v>)</v>
      </c>
      <c r="I36" s="219" t="str">
        <f t="shared" si="4"/>
        <v/>
      </c>
      <c r="J36" s="181"/>
      <c r="K36" s="185" t="str">
        <f t="shared" si="5"/>
        <v/>
      </c>
      <c r="L36" s="177"/>
      <c r="M36" s="185" t="str">
        <f t="shared" si="6"/>
        <v/>
      </c>
      <c r="N36" s="185" t="str">
        <f t="shared" si="7"/>
        <v/>
      </c>
      <c r="O36" s="218" t="str">
        <f t="shared" si="8"/>
        <v/>
      </c>
      <c r="P36" s="175" t="str">
        <f t="shared" si="9"/>
        <v/>
      </c>
      <c r="Q36" s="183"/>
      <c r="R36" s="184" t="str">
        <f t="shared" si="10"/>
        <v/>
      </c>
      <c r="S36" s="225"/>
      <c r="T36" s="176" t="str">
        <f t="shared" si="11"/>
        <v/>
      </c>
      <c r="U36" s="168" t="str">
        <f t="shared" si="12"/>
        <v/>
      </c>
      <c r="V36" s="168" t="str">
        <f t="shared" si="13"/>
        <v/>
      </c>
      <c r="W36" s="179" t="str">
        <f t="shared" si="14"/>
        <v/>
      </c>
      <c r="X36" s="181"/>
      <c r="Y36" s="180" t="str">
        <f t="shared" si="15"/>
        <v/>
      </c>
      <c r="Z36" s="177"/>
      <c r="AA36" s="180" t="str">
        <f t="shared" si="16"/>
        <v/>
      </c>
      <c r="AB36" s="185" t="str">
        <f t="shared" si="17"/>
        <v/>
      </c>
      <c r="AC36" s="185" t="str">
        <f t="shared" si="18"/>
        <v/>
      </c>
      <c r="AD36" s="164" t="str">
        <f t="shared" si="20"/>
        <v xml:space="preserve">            { line: "ninguno que me conozca. , La,m,15)", sC: ""},</v>
      </c>
      <c r="AE36" s="166" t="str">
        <f t="shared" si="19"/>
        <v>(</v>
      </c>
    </row>
    <row r="37" spans="1:58" ht="24.5" thickTop="1" thickBot="1">
      <c r="B37" s="13" t="s">
        <v>2294</v>
      </c>
      <c r="C37" s="183" t="s">
        <v>1114</v>
      </c>
      <c r="D37" s="216" t="str">
        <f t="shared" si="0"/>
        <v>,</v>
      </c>
      <c r="E37" s="225" t="s">
        <v>1121</v>
      </c>
      <c r="F37" s="217" t="str">
        <f t="shared" si="1"/>
        <v>,</v>
      </c>
      <c r="G37" s="168">
        <f t="shared" si="2"/>
        <v>15</v>
      </c>
      <c r="H37" s="218" t="str">
        <f t="shared" si="3"/>
        <v>)</v>
      </c>
      <c r="I37" s="219" t="str">
        <f t="shared" si="4"/>
        <v/>
      </c>
      <c r="J37" s="181"/>
      <c r="K37" s="185" t="str">
        <f t="shared" si="5"/>
        <v/>
      </c>
      <c r="L37" s="177"/>
      <c r="M37" s="185" t="str">
        <f t="shared" si="6"/>
        <v/>
      </c>
      <c r="N37" s="185" t="str">
        <f t="shared" si="7"/>
        <v/>
      </c>
      <c r="O37" s="218" t="str">
        <f t="shared" si="8"/>
        <v/>
      </c>
      <c r="P37" s="175" t="str">
        <f t="shared" si="9"/>
        <v/>
      </c>
      <c r="Q37" s="183"/>
      <c r="R37" s="184" t="str">
        <f t="shared" si="10"/>
        <v/>
      </c>
      <c r="S37" s="225"/>
      <c r="T37" s="176" t="str">
        <f t="shared" si="11"/>
        <v/>
      </c>
      <c r="U37" s="168" t="str">
        <f t="shared" si="12"/>
        <v/>
      </c>
      <c r="V37" s="168" t="str">
        <f t="shared" si="13"/>
        <v/>
      </c>
      <c r="W37" s="179" t="str">
        <f t="shared" si="14"/>
        <v/>
      </c>
      <c r="X37" s="181"/>
      <c r="Y37" s="180" t="str">
        <f t="shared" si="15"/>
        <v/>
      </c>
      <c r="Z37" s="177"/>
      <c r="AA37" s="180" t="str">
        <f t="shared" si="16"/>
        <v/>
      </c>
      <c r="AB37" s="185" t="str">
        <f t="shared" si="17"/>
        <v/>
      </c>
      <c r="AC37" s="185" t="str">
        <f t="shared" si="18"/>
        <v/>
      </c>
      <c r="AD37" s="164" t="str">
        <f t="shared" si="20"/>
        <v xml:space="preserve">            { line: "Que huye de mí todo consuelo,, Re,m,15)", sC: ""},</v>
      </c>
      <c r="AE37" s="166" t="str">
        <f t="shared" si="19"/>
        <v>(</v>
      </c>
    </row>
    <row r="38" spans="1:58" ht="24.5" thickTop="1" thickBot="1">
      <c r="B38" s="13" t="s">
        <v>2295</v>
      </c>
      <c r="C38" s="183" t="s">
        <v>1113</v>
      </c>
      <c r="D38" s="216" t="str">
        <f t="shared" si="0"/>
        <v>,</v>
      </c>
      <c r="E38" s="225" t="s">
        <v>1121</v>
      </c>
      <c r="F38" s="217" t="str">
        <f t="shared" si="1"/>
        <v>,</v>
      </c>
      <c r="G38" s="168">
        <f t="shared" si="2"/>
        <v>15</v>
      </c>
      <c r="H38" s="218" t="str">
        <f t="shared" si="3"/>
        <v>)</v>
      </c>
      <c r="I38" s="219" t="str">
        <f t="shared" si="4"/>
        <v>(</v>
      </c>
      <c r="J38" s="181" t="s">
        <v>1111</v>
      </c>
      <c r="K38" s="185" t="str">
        <f t="shared" si="5"/>
        <v>,</v>
      </c>
      <c r="L38" s="177">
        <v>7</v>
      </c>
      <c r="M38" s="185" t="str">
        <f t="shared" si="6"/>
        <v>,</v>
      </c>
      <c r="N38" s="185">
        <f t="shared" si="7"/>
        <v>250</v>
      </c>
      <c r="O38" s="218" t="str">
        <f t="shared" si="8"/>
        <v>)</v>
      </c>
      <c r="P38" s="175" t="str">
        <f t="shared" si="9"/>
        <v/>
      </c>
      <c r="Q38" s="183"/>
      <c r="R38" s="184" t="str">
        <f t="shared" si="10"/>
        <v/>
      </c>
      <c r="S38" s="225"/>
      <c r="T38" s="176" t="str">
        <f t="shared" si="11"/>
        <v/>
      </c>
      <c r="U38" s="168" t="str">
        <f t="shared" si="12"/>
        <v/>
      </c>
      <c r="V38" s="168" t="str">
        <f t="shared" si="13"/>
        <v/>
      </c>
      <c r="W38" s="179" t="str">
        <f t="shared" si="14"/>
        <v/>
      </c>
      <c r="X38" s="181"/>
      <c r="Y38" s="180" t="str">
        <f t="shared" si="15"/>
        <v/>
      </c>
      <c r="Z38" s="177"/>
      <c r="AA38" s="180" t="str">
        <f t="shared" si="16"/>
        <v/>
      </c>
      <c r="AB38" s="185" t="str">
        <f t="shared" si="17"/>
        <v/>
      </c>
      <c r="AC38" s="185" t="str">
        <f t="shared" si="18"/>
        <v/>
      </c>
      <c r="AD38" s="164" t="str">
        <f t="shared" si="20"/>
        <v xml:space="preserve">            { line: "que no hay nadie que se cuide de mi alma., Fa,m,15)(Mi,7,250)", sC: ""},</v>
      </c>
      <c r="AE38" s="166" t="str">
        <f t="shared" si="19"/>
        <v>(</v>
      </c>
    </row>
    <row r="39" spans="1:58" ht="24.5" thickTop="1" thickBot="1">
      <c r="A39" t="s">
        <v>2287</v>
      </c>
      <c r="B39" s="13" t="s">
        <v>2296</v>
      </c>
      <c r="C39" s="183" t="s">
        <v>1112</v>
      </c>
      <c r="D39" s="216" t="str">
        <f t="shared" si="0"/>
        <v>,</v>
      </c>
      <c r="E39" s="225" t="s">
        <v>1121</v>
      </c>
      <c r="F39" s="217" t="str">
        <f t="shared" si="1"/>
        <v>,</v>
      </c>
      <c r="G39" s="168">
        <f t="shared" si="2"/>
        <v>15</v>
      </c>
      <c r="H39" s="218" t="str">
        <f t="shared" si="3"/>
        <v>)</v>
      </c>
      <c r="I39" s="219" t="str">
        <f t="shared" si="4"/>
        <v>(</v>
      </c>
      <c r="J39" s="181" t="s">
        <v>1122</v>
      </c>
      <c r="K39" s="185" t="str">
        <f t="shared" si="5"/>
        <v>,</v>
      </c>
      <c r="L39" s="177"/>
      <c r="M39" s="185" t="str">
        <f t="shared" si="6"/>
        <v>,</v>
      </c>
      <c r="N39" s="185">
        <f t="shared" si="7"/>
        <v>250</v>
      </c>
      <c r="O39" s="218" t="str">
        <f t="shared" si="8"/>
        <v>)</v>
      </c>
      <c r="P39" s="175" t="str">
        <f t="shared" si="9"/>
        <v/>
      </c>
      <c r="Q39" s="183"/>
      <c r="R39" s="184" t="str">
        <f t="shared" si="10"/>
        <v/>
      </c>
      <c r="S39" s="225"/>
      <c r="T39" s="176" t="str">
        <f t="shared" si="11"/>
        <v/>
      </c>
      <c r="U39" s="168" t="str">
        <f t="shared" si="12"/>
        <v/>
      </c>
      <c r="V39" s="168" t="str">
        <f t="shared" si="13"/>
        <v/>
      </c>
      <c r="W39" s="179" t="str">
        <f t="shared" si="14"/>
        <v/>
      </c>
      <c r="X39" s="181"/>
      <c r="Y39" s="180" t="str">
        <f t="shared" si="15"/>
        <v/>
      </c>
      <c r="Z39" s="177"/>
      <c r="AA39" s="180" t="str">
        <f t="shared" si="16"/>
        <v/>
      </c>
      <c r="AB39" s="185" t="str">
        <f t="shared" si="17"/>
        <v/>
      </c>
      <c r="AC39" s="185" t="str">
        <f t="shared" si="18"/>
        <v/>
      </c>
      <c r="AD39" s="164" t="str">
        <f t="shared" si="20"/>
        <v xml:space="preserve">            { line: "A TI, YO CLAMO SEÑOR,, La,m,15)(Sol,,250)", sC: "as mt"},</v>
      </c>
      <c r="AE39" s="166" t="str">
        <f t="shared" si="19"/>
        <v>(</v>
      </c>
    </row>
    <row r="40" spans="1:58" ht="24.5" thickTop="1" thickBot="1">
      <c r="A40" t="s">
        <v>2283</v>
      </c>
      <c r="B40" s="13" t="s">
        <v>2297</v>
      </c>
      <c r="C40" s="183"/>
      <c r="D40" s="216" t="str">
        <f t="shared" si="0"/>
        <v/>
      </c>
      <c r="E40" s="225"/>
      <c r="F40" s="217" t="str">
        <f t="shared" si="1"/>
        <v/>
      </c>
      <c r="G40" s="168" t="str">
        <f t="shared" si="2"/>
        <v/>
      </c>
      <c r="H40" s="218" t="str">
        <f t="shared" si="3"/>
        <v/>
      </c>
      <c r="I40" s="219" t="str">
        <f t="shared" si="4"/>
        <v>(</v>
      </c>
      <c r="J40" s="181" t="s">
        <v>1111</v>
      </c>
      <c r="K40" s="185" t="str">
        <f t="shared" si="5"/>
        <v>,</v>
      </c>
      <c r="L40" s="177">
        <v>7</v>
      </c>
      <c r="M40" s="185" t="str">
        <f t="shared" si="6"/>
        <v>,</v>
      </c>
      <c r="N40" s="185">
        <f t="shared" si="7"/>
        <v>250</v>
      </c>
      <c r="O40" s="218" t="str">
        <f t="shared" si="8"/>
        <v>)</v>
      </c>
      <c r="P40" s="175" t="str">
        <f t="shared" si="9"/>
        <v/>
      </c>
      <c r="Q40" s="183"/>
      <c r="R40" s="184" t="str">
        <f t="shared" si="10"/>
        <v/>
      </c>
      <c r="S40" s="225"/>
      <c r="T40" s="176" t="str">
        <f t="shared" si="11"/>
        <v/>
      </c>
      <c r="U40" s="168" t="str">
        <f t="shared" si="12"/>
        <v/>
      </c>
      <c r="V40" s="168" t="str">
        <f t="shared" si="13"/>
        <v/>
      </c>
      <c r="W40" s="179" t="str">
        <f t="shared" si="14"/>
        <v/>
      </c>
      <c r="X40" s="181"/>
      <c r="Y40" s="180" t="str">
        <f t="shared" si="15"/>
        <v/>
      </c>
      <c r="Z40" s="177"/>
      <c r="AA40" s="180" t="str">
        <f t="shared" si="16"/>
        <v/>
      </c>
      <c r="AB40" s="185" t="str">
        <f t="shared" si="17"/>
        <v/>
      </c>
      <c r="AC40" s="185" t="str">
        <f t="shared" si="18"/>
        <v/>
      </c>
      <c r="AD40" s="164" t="str">
        <f t="shared" si="20"/>
        <v xml:space="preserve">            { line: "A TI, YO DIGO: TÚ SOLO ERES MI REFUGIO,, (Mi,7,250)", sC: "as"},</v>
      </c>
      <c r="AE40" s="166" t="str">
        <f t="shared" si="19"/>
        <v/>
      </c>
    </row>
    <row r="41" spans="1:58" ht="24.5" thickTop="1" thickBot="1">
      <c r="A41" t="s">
        <v>2283</v>
      </c>
      <c r="B41" s="13" t="s">
        <v>2298</v>
      </c>
      <c r="C41" s="183" t="s">
        <v>1113</v>
      </c>
      <c r="D41" s="216" t="str">
        <f t="shared" si="0"/>
        <v>,</v>
      </c>
      <c r="E41" s="225"/>
      <c r="F41" s="217" t="str">
        <f t="shared" si="1"/>
        <v>,</v>
      </c>
      <c r="G41" s="168">
        <f t="shared" si="2"/>
        <v>15</v>
      </c>
      <c r="H41" s="218" t="str">
        <f t="shared" si="3"/>
        <v>)</v>
      </c>
      <c r="I41" s="219" t="str">
        <f t="shared" si="4"/>
        <v/>
      </c>
      <c r="J41" s="181"/>
      <c r="K41" s="185" t="str">
        <f t="shared" si="5"/>
        <v/>
      </c>
      <c r="L41" s="177"/>
      <c r="M41" s="185" t="str">
        <f t="shared" si="6"/>
        <v/>
      </c>
      <c r="N41" s="185" t="str">
        <f t="shared" si="7"/>
        <v/>
      </c>
      <c r="O41" s="218" t="str">
        <f t="shared" si="8"/>
        <v/>
      </c>
      <c r="P41" s="175" t="str">
        <f t="shared" si="9"/>
        <v/>
      </c>
      <c r="Q41" s="183"/>
      <c r="R41" s="184" t="str">
        <f t="shared" si="10"/>
        <v/>
      </c>
      <c r="S41" s="225"/>
      <c r="T41" s="176" t="str">
        <f t="shared" si="11"/>
        <v/>
      </c>
      <c r="U41" s="168" t="str">
        <f t="shared" si="12"/>
        <v/>
      </c>
      <c r="V41" s="168" t="str">
        <f t="shared" si="13"/>
        <v/>
      </c>
      <c r="W41" s="179" t="str">
        <f t="shared" si="14"/>
        <v/>
      </c>
      <c r="X41" s="181"/>
      <c r="Y41" s="180" t="str">
        <f t="shared" si="15"/>
        <v/>
      </c>
      <c r="Z41" s="177"/>
      <c r="AA41" s="180" t="str">
        <f t="shared" si="16"/>
        <v/>
      </c>
      <c r="AB41" s="185" t="str">
        <f t="shared" si="17"/>
        <v/>
      </c>
      <c r="AC41" s="185" t="str">
        <f t="shared" si="18"/>
        <v/>
      </c>
      <c r="AD41" s="164" t="str">
        <f t="shared" si="20"/>
        <v xml:space="preserve">            { line: "TÚ ERES MI PORCIÓN EN ESTA TIERRA,, Fa,,15)", sC: "as"},</v>
      </c>
      <c r="AE41" s="166" t="str">
        <f t="shared" si="19"/>
        <v>(</v>
      </c>
    </row>
    <row r="42" spans="1:58" ht="24.5" thickTop="1" thickBot="1">
      <c r="A42" t="s">
        <v>2283</v>
      </c>
      <c r="B42" s="13" t="s">
        <v>2299</v>
      </c>
      <c r="C42" s="183"/>
      <c r="D42" s="216" t="str">
        <f t="shared" si="0"/>
        <v/>
      </c>
      <c r="E42" s="225"/>
      <c r="F42" s="217" t="str">
        <f t="shared" si="1"/>
        <v/>
      </c>
      <c r="G42" s="168" t="str">
        <f t="shared" si="2"/>
        <v/>
      </c>
      <c r="H42" s="218" t="str">
        <f t="shared" si="3"/>
        <v/>
      </c>
      <c r="I42" s="219" t="str">
        <f t="shared" si="4"/>
        <v>(</v>
      </c>
      <c r="J42" s="181" t="s">
        <v>1111</v>
      </c>
      <c r="K42" s="185" t="str">
        <f t="shared" si="5"/>
        <v>,</v>
      </c>
      <c r="L42" s="177"/>
      <c r="M42" s="185" t="str">
        <f t="shared" si="6"/>
        <v>,</v>
      </c>
      <c r="N42" s="185">
        <f t="shared" si="7"/>
        <v>250</v>
      </c>
      <c r="O42" s="218" t="str">
        <f t="shared" si="8"/>
        <v>)</v>
      </c>
      <c r="P42" s="175" t="str">
        <f t="shared" si="9"/>
        <v/>
      </c>
      <c r="Q42" s="183"/>
      <c r="R42" s="184" t="str">
        <f t="shared" si="10"/>
        <v/>
      </c>
      <c r="S42" s="225"/>
      <c r="T42" s="176" t="str">
        <f t="shared" si="11"/>
        <v/>
      </c>
      <c r="U42" s="168" t="str">
        <f t="shared" si="12"/>
        <v/>
      </c>
      <c r="V42" s="168" t="str">
        <f t="shared" si="13"/>
        <v/>
      </c>
      <c r="W42" s="179" t="str">
        <f t="shared" si="14"/>
        <v/>
      </c>
      <c r="X42" s="181"/>
      <c r="Y42" s="180" t="str">
        <f t="shared" si="15"/>
        <v/>
      </c>
      <c r="Z42" s="177"/>
      <c r="AA42" s="180" t="str">
        <f t="shared" si="16"/>
        <v/>
      </c>
      <c r="AB42" s="185" t="str">
        <f t="shared" si="17"/>
        <v/>
      </c>
      <c r="AC42" s="185" t="str">
        <f t="shared" si="18"/>
        <v/>
      </c>
      <c r="AD42" s="164" t="str">
        <f t="shared" si="20"/>
        <v xml:space="preserve">            { line: "MI ÚNICA FELICIDAD., (Mi,,250)", sC: "as"},</v>
      </c>
      <c r="AE42" s="166" t="str">
        <f t="shared" si="19"/>
        <v/>
      </c>
    </row>
    <row r="43" spans="1:58" ht="36" thickTop="1">
      <c r="B43" s="13"/>
      <c r="C43" s="222"/>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13"/>
      <c r="AD43" s="212" t="s">
        <v>2300</v>
      </c>
      <c r="AE43" s="166" t="str">
        <f t="shared" ref="AE43:AE55" si="21">IF(AF43="","","(")</f>
        <v/>
      </c>
      <c r="AF43" s="200"/>
      <c r="AG43" s="171" t="str">
        <f t="shared" ref="AG43" si="22">IF(AF43="","",",")</f>
        <v/>
      </c>
      <c r="AH43" s="200"/>
      <c r="AI43" s="171" t="str">
        <f t="shared" ref="AI43" si="23">IF(AF43="","",",")</f>
        <v/>
      </c>
      <c r="AJ43" s="200"/>
      <c r="AK43" s="171" t="str">
        <f t="shared" ref="AK43" si="24">IF(AF43="","",")")</f>
        <v/>
      </c>
      <c r="AL43" s="172" t="str">
        <f t="shared" ref="AL43" si="25">IF(AM43="","","(")</f>
        <v/>
      </c>
      <c r="AM43" s="201"/>
      <c r="AN43" s="201"/>
      <c r="AO43" s="201"/>
      <c r="AP43" s="201"/>
      <c r="AQ43" s="201"/>
      <c r="AR43" s="12" t="str">
        <f t="shared" ref="AR43" si="26">IF(AM43="","",")")</f>
        <v/>
      </c>
      <c r="AS43" s="200" t="str">
        <f t="shared" ref="AS43" si="27">IF(AT43="","","(")</f>
        <v/>
      </c>
      <c r="AT43" s="200"/>
      <c r="AU43" s="200" t="str">
        <f t="shared" ref="AU43" si="28">IF(AT43="","",",")</f>
        <v/>
      </c>
      <c r="AV43" s="200"/>
      <c r="AW43" s="200" t="str">
        <f t="shared" ref="AW43" si="29">IF(AT43="","",",")</f>
        <v/>
      </c>
      <c r="AX43" s="200"/>
      <c r="AY43" s="200" t="str">
        <f t="shared" ref="AY43" si="30">IF(AT43="","",")")</f>
        <v/>
      </c>
      <c r="AZ43" s="200" t="str">
        <f t="shared" ref="AZ43" si="31">IF(BA43="","","(")</f>
        <v/>
      </c>
      <c r="BA43" s="202"/>
      <c r="BB43" s="202" t="str">
        <f t="shared" ref="BB43" si="32">IF(BA43="","",",")</f>
        <v/>
      </c>
      <c r="BC43" s="202"/>
      <c r="BD43" s="202" t="str">
        <f t="shared" ref="BD43:BF43" si="33">IF(BA43="","",",")</f>
        <v/>
      </c>
      <c r="BE43" s="202" t="str">
        <f t="shared" si="33"/>
        <v/>
      </c>
      <c r="BF43" s="202" t="str">
        <f t="shared" si="33"/>
        <v/>
      </c>
    </row>
    <row r="44" spans="1:58" ht="24" thickBot="1">
      <c r="B44" s="13" t="s">
        <v>2301</v>
      </c>
      <c r="C44" s="186" t="s">
        <v>1114</v>
      </c>
      <c r="D44" s="220" t="str">
        <f t="shared" ref="D44:D51" si="34">IF(C44="","",",")</f>
        <v>,</v>
      </c>
      <c r="E44" s="225" t="s">
        <v>1121</v>
      </c>
      <c r="F44" s="221" t="str">
        <f t="shared" ref="F44:F51" si="35">IF(C44="","",",")</f>
        <v>,</v>
      </c>
      <c r="G44" s="190">
        <f t="shared" ref="G44:G51" si="36">IF(C44="","",15)</f>
        <v>15</v>
      </c>
      <c r="H44" s="218" t="str">
        <f t="shared" ref="H44:H51" si="37">IF(C44="","",")")</f>
        <v>)</v>
      </c>
      <c r="I44" s="219" t="str">
        <f t="shared" ref="I44:I51" si="38">IF(J44="","","(")</f>
        <v>(</v>
      </c>
      <c r="J44" s="197" t="s">
        <v>1111</v>
      </c>
      <c r="K44" s="185" t="str">
        <f t="shared" ref="K44:K51" si="39">IF(J44="","",",")</f>
        <v>,</v>
      </c>
      <c r="L44" s="199"/>
      <c r="M44" s="185" t="str">
        <f t="shared" ref="M44:M51" si="40">IF(J44="","",",")</f>
        <v>,</v>
      </c>
      <c r="N44" s="185">
        <f t="shared" ref="N44:N51" si="41">IF(J44="","",250)</f>
        <v>250</v>
      </c>
      <c r="O44" s="218" t="str">
        <f t="shared" ref="O44:O51" si="42">IF(J44="","",")")</f>
        <v>)</v>
      </c>
      <c r="P44" s="193" t="str">
        <f t="shared" ref="P44:P51" si="43">IF(Q44="","","(")</f>
        <v/>
      </c>
      <c r="Q44" s="186"/>
      <c r="R44" s="194" t="str">
        <f t="shared" ref="R44:R51" si="44">IF(Q44="","",",")</f>
        <v/>
      </c>
      <c r="S44" s="225"/>
      <c r="T44" s="195" t="str">
        <f t="shared" ref="T44:T51" si="45">IF(Q44="","",",")</f>
        <v/>
      </c>
      <c r="U44" s="190" t="str">
        <f t="shared" ref="U44:U51" si="46">IF(Q44="","",350)</f>
        <v/>
      </c>
      <c r="V44" s="190" t="str">
        <f t="shared" ref="V44:V51" si="47">IF(Q44="","",")")</f>
        <v/>
      </c>
      <c r="W44" s="196" t="str">
        <f t="shared" ref="W44:W51" si="48">IF(X44="","","(")</f>
        <v/>
      </c>
      <c r="X44" s="197"/>
      <c r="Y44" s="198" t="str">
        <f t="shared" ref="Y44:Y51" si="49">IF(X44="","",",")</f>
        <v/>
      </c>
      <c r="Z44" s="199"/>
      <c r="AA44" s="198" t="str">
        <f t="shared" ref="AA44:AA51" si="50">IF(X44="","",",")</f>
        <v/>
      </c>
      <c r="AB44" s="185" t="str">
        <f t="shared" ref="AB44:AB51" si="51">IF(X44="","",450)</f>
        <v/>
      </c>
      <c r="AC44" s="185" t="str">
        <f t="shared" ref="AC44:AC51" si="52">IF(X44="","",")")</f>
        <v/>
      </c>
      <c r="AD44" s="164" t="str">
        <f>IF(B44="","",_xlfn.CONCAT("            { line: ","""",B44,", ",C44:AC44,""", sC: ","""",A44,"""},"))</f>
        <v xml:space="preserve">            { line: "Escúchame, Señor, que estoy llorando,, Re,m,15)(Mi,,250)", sC: ""},</v>
      </c>
      <c r="AE44" s="166" t="str">
        <f t="shared" ref="AE44:AE51" si="53">IF(C44="","","(")</f>
        <v>(</v>
      </c>
    </row>
    <row r="45" spans="1:58" ht="24.5" thickTop="1" thickBot="1">
      <c r="B45" s="13" t="s">
        <v>2302</v>
      </c>
      <c r="C45" s="183" t="s">
        <v>1113</v>
      </c>
      <c r="D45" s="216" t="str">
        <f t="shared" si="34"/>
        <v>,</v>
      </c>
      <c r="E45" s="225"/>
      <c r="F45" s="217" t="str">
        <f t="shared" si="35"/>
        <v>,</v>
      </c>
      <c r="G45" s="168">
        <f t="shared" si="36"/>
        <v>15</v>
      </c>
      <c r="H45" s="218" t="str">
        <f t="shared" si="37"/>
        <v>)</v>
      </c>
      <c r="I45" s="219" t="str">
        <f t="shared" si="38"/>
        <v>(</v>
      </c>
      <c r="J45" s="181" t="s">
        <v>1111</v>
      </c>
      <c r="K45" s="185" t="str">
        <f t="shared" si="39"/>
        <v>,</v>
      </c>
      <c r="L45" s="177"/>
      <c r="M45" s="185" t="str">
        <f t="shared" si="40"/>
        <v>,</v>
      </c>
      <c r="N45" s="185">
        <f t="shared" si="41"/>
        <v>250</v>
      </c>
      <c r="O45" s="218" t="str">
        <f t="shared" si="42"/>
        <v>)</v>
      </c>
      <c r="P45" s="175" t="str">
        <f t="shared" si="43"/>
        <v/>
      </c>
      <c r="Q45" s="183"/>
      <c r="R45" s="184" t="str">
        <f t="shared" si="44"/>
        <v/>
      </c>
      <c r="S45" s="225"/>
      <c r="T45" s="176" t="str">
        <f t="shared" si="45"/>
        <v/>
      </c>
      <c r="U45" s="168" t="str">
        <f t="shared" si="46"/>
        <v/>
      </c>
      <c r="V45" s="168" t="str">
        <f t="shared" si="47"/>
        <v/>
      </c>
      <c r="W45" s="179" t="str">
        <f t="shared" si="48"/>
        <v/>
      </c>
      <c r="X45" s="181"/>
      <c r="Y45" s="180" t="str">
        <f t="shared" si="49"/>
        <v/>
      </c>
      <c r="Z45" s="177"/>
      <c r="AA45" s="180" t="str">
        <f t="shared" si="50"/>
        <v/>
      </c>
      <c r="AB45" s="185" t="str">
        <f t="shared" si="51"/>
        <v/>
      </c>
      <c r="AC45" s="185" t="str">
        <f t="shared" si="52"/>
        <v/>
      </c>
      <c r="AD45" s="164" t="str">
        <f t="shared" ref="AD45:AD51" si="54">IF(B45="","",_xlfn.CONCAT("            { line: ","""",B45,", ",C45:AC45,""", sC: ","""",A45,"""},"))</f>
        <v xml:space="preserve">            { line: "estoy tan deprimido., Fa,,15)(Mi,,250)", sC: ""},</v>
      </c>
      <c r="AE45" s="166" t="str">
        <f t="shared" si="53"/>
        <v>(</v>
      </c>
    </row>
    <row r="46" spans="1:58" ht="24.5" thickTop="1" thickBot="1">
      <c r="B46" s="13" t="s">
        <v>2303</v>
      </c>
      <c r="C46" s="183" t="s">
        <v>1113</v>
      </c>
      <c r="D46" s="216" t="str">
        <f t="shared" si="34"/>
        <v>,</v>
      </c>
      <c r="E46" s="225"/>
      <c r="F46" s="217" t="str">
        <f t="shared" si="35"/>
        <v>,</v>
      </c>
      <c r="G46" s="168">
        <f t="shared" si="36"/>
        <v>15</v>
      </c>
      <c r="H46" s="218" t="str">
        <f t="shared" si="37"/>
        <v>)</v>
      </c>
      <c r="I46" s="219" t="str">
        <f t="shared" si="38"/>
        <v/>
      </c>
      <c r="J46" s="181"/>
      <c r="K46" s="185" t="str">
        <f t="shared" si="39"/>
        <v/>
      </c>
      <c r="L46" s="177"/>
      <c r="M46" s="185" t="str">
        <f t="shared" si="40"/>
        <v/>
      </c>
      <c r="N46" s="185" t="str">
        <f t="shared" si="41"/>
        <v/>
      </c>
      <c r="O46" s="218" t="str">
        <f t="shared" si="42"/>
        <v/>
      </c>
      <c r="P46" s="175" t="str">
        <f t="shared" si="43"/>
        <v/>
      </c>
      <c r="Q46" s="183"/>
      <c r="R46" s="184" t="str">
        <f t="shared" si="44"/>
        <v/>
      </c>
      <c r="S46" s="225"/>
      <c r="T46" s="176" t="str">
        <f t="shared" si="45"/>
        <v/>
      </c>
      <c r="U46" s="168" t="str">
        <f t="shared" si="46"/>
        <v/>
      </c>
      <c r="V46" s="168" t="str">
        <f t="shared" si="47"/>
        <v/>
      </c>
      <c r="W46" s="179" t="str">
        <f t="shared" si="48"/>
        <v/>
      </c>
      <c r="X46" s="181"/>
      <c r="Y46" s="180" t="str">
        <f t="shared" si="49"/>
        <v/>
      </c>
      <c r="Z46" s="177"/>
      <c r="AA46" s="180" t="str">
        <f t="shared" si="50"/>
        <v/>
      </c>
      <c r="AB46" s="185" t="str">
        <f t="shared" si="51"/>
        <v/>
      </c>
      <c r="AC46" s="185" t="str">
        <f t="shared" si="52"/>
        <v/>
      </c>
      <c r="AD46" s="164" t="str">
        <f t="shared" si="54"/>
        <v xml:space="preserve">            { line: "¡Líbrame tú de estos enemigos, Fa,,15)", sC: ""},</v>
      </c>
      <c r="AE46" s="166" t="str">
        <f t="shared" si="53"/>
        <v>(</v>
      </c>
    </row>
    <row r="47" spans="1:58" ht="24.5" thickTop="1" thickBot="1">
      <c r="B47" s="13" t="s">
        <v>2304</v>
      </c>
      <c r="C47" s="183" t="s">
        <v>1122</v>
      </c>
      <c r="D47" s="216" t="str">
        <f t="shared" si="34"/>
        <v>,</v>
      </c>
      <c r="E47" s="225"/>
      <c r="F47" s="217" t="str">
        <f t="shared" si="35"/>
        <v>,</v>
      </c>
      <c r="G47" s="168">
        <f t="shared" si="36"/>
        <v>15</v>
      </c>
      <c r="H47" s="218" t="str">
        <f t="shared" si="37"/>
        <v>)</v>
      </c>
      <c r="I47" s="219" t="str">
        <f t="shared" si="38"/>
        <v>(</v>
      </c>
      <c r="J47" s="181" t="s">
        <v>1111</v>
      </c>
      <c r="K47" s="185" t="str">
        <f t="shared" si="39"/>
        <v>,</v>
      </c>
      <c r="L47" s="177"/>
      <c r="M47" s="185" t="str">
        <f t="shared" si="40"/>
        <v>,</v>
      </c>
      <c r="N47" s="185">
        <f t="shared" si="41"/>
        <v>250</v>
      </c>
      <c r="O47" s="218" t="str">
        <f t="shared" si="42"/>
        <v>)</v>
      </c>
      <c r="P47" s="175" t="str">
        <f t="shared" si="43"/>
        <v/>
      </c>
      <c r="Q47" s="183"/>
      <c r="R47" s="184" t="str">
        <f t="shared" si="44"/>
        <v/>
      </c>
      <c r="S47" s="225"/>
      <c r="T47" s="176" t="str">
        <f t="shared" si="45"/>
        <v/>
      </c>
      <c r="U47" s="168" t="str">
        <f t="shared" si="46"/>
        <v/>
      </c>
      <c r="V47" s="168" t="str">
        <f t="shared" si="47"/>
        <v/>
      </c>
      <c r="W47" s="179" t="str">
        <f t="shared" si="48"/>
        <v/>
      </c>
      <c r="X47" s="181"/>
      <c r="Y47" s="180" t="str">
        <f t="shared" si="49"/>
        <v/>
      </c>
      <c r="Z47" s="177"/>
      <c r="AA47" s="180" t="str">
        <f t="shared" si="50"/>
        <v/>
      </c>
      <c r="AB47" s="185" t="str">
        <f t="shared" si="51"/>
        <v/>
      </c>
      <c r="AC47" s="185" t="str">
        <f t="shared" si="52"/>
        <v/>
      </c>
      <c r="AD47" s="164" t="str">
        <f t="shared" si="54"/>
        <v xml:space="preserve">            { line: "que son más fuertes que yo!, Sol,,15)(Mi,,250)", sC: ""},</v>
      </c>
      <c r="AE47" s="166" t="str">
        <f t="shared" si="53"/>
        <v>(</v>
      </c>
    </row>
    <row r="48" spans="1:58" ht="24.5" thickTop="1" thickBot="1">
      <c r="B48" s="13" t="s">
        <v>2305</v>
      </c>
      <c r="C48" s="183" t="s">
        <v>1112</v>
      </c>
      <c r="D48" s="216" t="str">
        <f t="shared" si="34"/>
        <v>,</v>
      </c>
      <c r="E48" s="225" t="s">
        <v>1121</v>
      </c>
      <c r="F48" s="217" t="str">
        <f t="shared" si="35"/>
        <v>,</v>
      </c>
      <c r="G48" s="168">
        <f t="shared" si="36"/>
        <v>15</v>
      </c>
      <c r="H48" s="218" t="str">
        <f t="shared" si="37"/>
        <v>)</v>
      </c>
      <c r="I48" s="219" t="str">
        <f t="shared" si="38"/>
        <v/>
      </c>
      <c r="J48" s="181"/>
      <c r="K48" s="185" t="str">
        <f t="shared" si="39"/>
        <v/>
      </c>
      <c r="L48" s="177"/>
      <c r="M48" s="185" t="str">
        <f t="shared" si="40"/>
        <v/>
      </c>
      <c r="N48" s="185" t="str">
        <f t="shared" si="41"/>
        <v/>
      </c>
      <c r="O48" s="218" t="str">
        <f t="shared" si="42"/>
        <v/>
      </c>
      <c r="P48" s="175" t="str">
        <f t="shared" si="43"/>
        <v/>
      </c>
      <c r="Q48" s="183"/>
      <c r="R48" s="184" t="str">
        <f t="shared" si="44"/>
        <v/>
      </c>
      <c r="S48" s="225"/>
      <c r="T48" s="176" t="str">
        <f t="shared" si="45"/>
        <v/>
      </c>
      <c r="U48" s="168" t="str">
        <f t="shared" si="46"/>
        <v/>
      </c>
      <c r="V48" s="168" t="str">
        <f t="shared" si="47"/>
        <v/>
      </c>
      <c r="W48" s="179" t="str">
        <f t="shared" si="48"/>
        <v/>
      </c>
      <c r="X48" s="181"/>
      <c r="Y48" s="180" t="str">
        <f t="shared" si="49"/>
        <v/>
      </c>
      <c r="Z48" s="177"/>
      <c r="AA48" s="180" t="str">
        <f t="shared" si="50"/>
        <v/>
      </c>
      <c r="AB48" s="185" t="str">
        <f t="shared" si="51"/>
        <v/>
      </c>
      <c r="AC48" s="185" t="str">
        <f t="shared" si="52"/>
        <v/>
      </c>
      <c r="AD48" s="164" t="str">
        <f t="shared" si="54"/>
        <v xml:space="preserve">            { line: "¡Saca mi alma de esta cárcel, La,m,15)", sC: ""},</v>
      </c>
      <c r="AE48" s="166" t="str">
        <f t="shared" si="53"/>
        <v>(</v>
      </c>
    </row>
    <row r="49" spans="1:31" ht="24.5" thickTop="1" thickBot="1">
      <c r="B49" s="13" t="s">
        <v>2306</v>
      </c>
      <c r="C49" s="183" t="s">
        <v>1122</v>
      </c>
      <c r="D49" s="216" t="str">
        <f t="shared" si="34"/>
        <v>,</v>
      </c>
      <c r="E49" s="225"/>
      <c r="F49" s="217" t="str">
        <f t="shared" si="35"/>
        <v>,</v>
      </c>
      <c r="G49" s="168">
        <f t="shared" si="36"/>
        <v>15</v>
      </c>
      <c r="H49" s="218" t="str">
        <f t="shared" si="37"/>
        <v>)</v>
      </c>
      <c r="I49" s="219" t="str">
        <f t="shared" si="38"/>
        <v>(</v>
      </c>
      <c r="J49" s="181" t="s">
        <v>1111</v>
      </c>
      <c r="K49" s="185" t="str">
        <f t="shared" si="39"/>
        <v>,</v>
      </c>
      <c r="L49" s="177"/>
      <c r="M49" s="185" t="str">
        <f t="shared" si="40"/>
        <v>,</v>
      </c>
      <c r="N49" s="185">
        <f t="shared" si="41"/>
        <v>250</v>
      </c>
      <c r="O49" s="218" t="str">
        <f t="shared" si="42"/>
        <v>)</v>
      </c>
      <c r="P49" s="175" t="str">
        <f t="shared" si="43"/>
        <v/>
      </c>
      <c r="Q49" s="183"/>
      <c r="R49" s="184" t="str">
        <f t="shared" si="44"/>
        <v/>
      </c>
      <c r="S49" s="225"/>
      <c r="T49" s="176" t="str">
        <f t="shared" si="45"/>
        <v/>
      </c>
      <c r="U49" s="168" t="str">
        <f t="shared" si="46"/>
        <v/>
      </c>
      <c r="V49" s="168" t="str">
        <f t="shared" si="47"/>
        <v/>
      </c>
      <c r="W49" s="179" t="str">
        <f t="shared" si="48"/>
        <v/>
      </c>
      <c r="X49" s="181"/>
      <c r="Y49" s="180" t="str">
        <f t="shared" si="49"/>
        <v/>
      </c>
      <c r="Z49" s="177"/>
      <c r="AA49" s="180" t="str">
        <f t="shared" si="50"/>
        <v/>
      </c>
      <c r="AB49" s="185" t="str">
        <f t="shared" si="51"/>
        <v/>
      </c>
      <c r="AC49" s="185" t="str">
        <f t="shared" si="52"/>
        <v/>
      </c>
      <c r="AD49" s="164" t="str">
        <f t="shared" si="54"/>
        <v xml:space="preserve">            { line: "y yo daré gracias a tu Nombre!, Sol,,15)(Mi,,250)", sC: ""},</v>
      </c>
      <c r="AE49" s="166" t="str">
        <f t="shared" si="53"/>
        <v>(</v>
      </c>
    </row>
    <row r="50" spans="1:31" ht="24.5" thickTop="1" thickBot="1">
      <c r="B50" s="13" t="s">
        <v>2307</v>
      </c>
      <c r="C50" s="183" t="s">
        <v>1114</v>
      </c>
      <c r="D50" s="216" t="str">
        <f t="shared" si="34"/>
        <v>,</v>
      </c>
      <c r="E50" s="225" t="s">
        <v>1121</v>
      </c>
      <c r="F50" s="217" t="str">
        <f t="shared" si="35"/>
        <v>,</v>
      </c>
      <c r="G50" s="168">
        <f t="shared" si="36"/>
        <v>15</v>
      </c>
      <c r="H50" s="218" t="str">
        <f t="shared" si="37"/>
        <v>)</v>
      </c>
      <c r="I50" s="219" t="str">
        <f t="shared" si="38"/>
        <v/>
      </c>
      <c r="J50" s="181"/>
      <c r="K50" s="185" t="str">
        <f t="shared" si="39"/>
        <v/>
      </c>
      <c r="L50" s="177"/>
      <c r="M50" s="185" t="str">
        <f t="shared" si="40"/>
        <v/>
      </c>
      <c r="N50" s="185" t="str">
        <f t="shared" si="41"/>
        <v/>
      </c>
      <c r="O50" s="218" t="str">
        <f t="shared" si="42"/>
        <v/>
      </c>
      <c r="P50" s="175" t="str">
        <f t="shared" si="43"/>
        <v/>
      </c>
      <c r="Q50" s="183"/>
      <c r="R50" s="184" t="str">
        <f t="shared" si="44"/>
        <v/>
      </c>
      <c r="S50" s="225"/>
      <c r="T50" s="176" t="str">
        <f t="shared" si="45"/>
        <v/>
      </c>
      <c r="U50" s="168" t="str">
        <f t="shared" si="46"/>
        <v/>
      </c>
      <c r="V50" s="168" t="str">
        <f t="shared" si="47"/>
        <v/>
      </c>
      <c r="W50" s="179" t="str">
        <f t="shared" si="48"/>
        <v/>
      </c>
      <c r="X50" s="181"/>
      <c r="Y50" s="180" t="str">
        <f t="shared" si="49"/>
        <v/>
      </c>
      <c r="Z50" s="177"/>
      <c r="AA50" s="180" t="str">
        <f t="shared" si="50"/>
        <v/>
      </c>
      <c r="AB50" s="185" t="str">
        <f t="shared" si="51"/>
        <v/>
      </c>
      <c r="AC50" s="185" t="str">
        <f t="shared" si="52"/>
        <v/>
      </c>
      <c r="AD50" s="164" t="str">
        <f t="shared" si="54"/>
        <v xml:space="preserve">            { line: "En torno a mí los santos harán corro,, Re,m,15)", sC: ""},</v>
      </c>
      <c r="AE50" s="166" t="str">
        <f t="shared" si="53"/>
        <v>(</v>
      </c>
    </row>
    <row r="51" spans="1:31" ht="24.5" thickTop="1" thickBot="1">
      <c r="B51" s="13" t="s">
        <v>2308</v>
      </c>
      <c r="C51" s="183" t="s">
        <v>1113</v>
      </c>
      <c r="D51" s="216" t="str">
        <f t="shared" si="34"/>
        <v>,</v>
      </c>
      <c r="E51" s="225"/>
      <c r="F51" s="217" t="str">
        <f t="shared" si="35"/>
        <v>,</v>
      </c>
      <c r="G51" s="168">
        <f t="shared" si="36"/>
        <v>15</v>
      </c>
      <c r="H51" s="218" t="str">
        <f t="shared" si="37"/>
        <v>)</v>
      </c>
      <c r="I51" s="219" t="str">
        <f t="shared" si="38"/>
        <v>(</v>
      </c>
      <c r="J51" s="181" t="s">
        <v>1111</v>
      </c>
      <c r="K51" s="185" t="str">
        <f t="shared" si="39"/>
        <v>,</v>
      </c>
      <c r="L51" s="177"/>
      <c r="M51" s="185" t="str">
        <f t="shared" si="40"/>
        <v>,</v>
      </c>
      <c r="N51" s="185">
        <f t="shared" si="41"/>
        <v>250</v>
      </c>
      <c r="O51" s="218" t="str">
        <f t="shared" si="42"/>
        <v>)</v>
      </c>
      <c r="P51" s="175" t="str">
        <f t="shared" si="43"/>
        <v/>
      </c>
      <c r="Q51" s="183"/>
      <c r="R51" s="184" t="str">
        <f t="shared" si="44"/>
        <v/>
      </c>
      <c r="S51" s="225"/>
      <c r="T51" s="176" t="str">
        <f t="shared" si="45"/>
        <v/>
      </c>
      <c r="U51" s="168" t="str">
        <f t="shared" si="46"/>
        <v/>
      </c>
      <c r="V51" s="168" t="str">
        <f t="shared" si="47"/>
        <v/>
      </c>
      <c r="W51" s="179" t="str">
        <f t="shared" si="48"/>
        <v/>
      </c>
      <c r="X51" s="181"/>
      <c r="Y51" s="180" t="str">
        <f t="shared" si="49"/>
        <v/>
      </c>
      <c r="Z51" s="177"/>
      <c r="AA51" s="180" t="str">
        <f t="shared" si="50"/>
        <v/>
      </c>
      <c r="AB51" s="185" t="str">
        <f t="shared" si="51"/>
        <v/>
      </c>
      <c r="AC51" s="185" t="str">
        <f t="shared" si="52"/>
        <v/>
      </c>
      <c r="AD51" s="164" t="str">
        <f t="shared" si="54"/>
        <v xml:space="preserve">            { line: "me felicitarán por tu favor hacia mí. , Fa,,15)(Mi,,250)", sC: ""},</v>
      </c>
      <c r="AE51" s="166" t="str">
        <f t="shared" si="53"/>
        <v>(</v>
      </c>
    </row>
    <row r="52" spans="1:31" ht="22.5" customHeight="1" thickTop="1" thickBot="1">
      <c r="A52" s="211"/>
      <c r="B52" s="211"/>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c r="AA52" s="223"/>
      <c r="AB52" s="223"/>
      <c r="AC52" s="211"/>
      <c r="AD52" s="211" t="s">
        <v>2315</v>
      </c>
      <c r="AE52" s="211"/>
    </row>
    <row r="53" spans="1:31" ht="23">
      <c r="B53" s="203" t="s">
        <v>2313</v>
      </c>
      <c r="C53" s="224"/>
      <c r="D53" s="224"/>
      <c r="E53" s="224"/>
      <c r="F53" s="224"/>
      <c r="G53" s="224"/>
      <c r="H53" s="224"/>
      <c r="I53" s="224"/>
      <c r="J53" s="224"/>
      <c r="K53" s="224"/>
      <c r="L53" s="224"/>
      <c r="M53" s="224"/>
      <c r="N53" s="224"/>
      <c r="O53" s="224"/>
      <c r="P53" s="224"/>
      <c r="Q53" s="224"/>
      <c r="R53" s="224"/>
      <c r="S53" s="224"/>
      <c r="T53" s="224"/>
      <c r="U53" s="224"/>
      <c r="V53" s="224"/>
      <c r="W53" s="224"/>
      <c r="X53" s="224"/>
      <c r="Y53" s="224"/>
      <c r="Z53" s="224"/>
      <c r="AA53" s="224"/>
      <c r="AB53" s="224"/>
      <c r="AC53" s="215"/>
      <c r="AD53" s="208" t="s">
        <v>2311</v>
      </c>
      <c r="AE53" s="166" t="str">
        <f t="shared" si="21"/>
        <v/>
      </c>
    </row>
    <row r="54" spans="1:31" ht="23.5" thickBot="1">
      <c r="B54" s="13"/>
      <c r="C54" s="222"/>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13"/>
      <c r="AD54" s="164" t="s">
        <v>2309</v>
      </c>
      <c r="AE54" s="166" t="str">
        <f t="shared" si="21"/>
        <v/>
      </c>
    </row>
    <row r="55" spans="1:31" ht="23.5" thickBot="1">
      <c r="B55" s="13"/>
      <c r="C55" s="222"/>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13"/>
      <c r="AD55" s="204" t="s">
        <v>2312</v>
      </c>
      <c r="AE55" s="166" t="str">
        <f t="shared" si="21"/>
        <v/>
      </c>
    </row>
    <row r="56" spans="1:31" ht="24.5" thickTop="1" thickBot="1">
      <c r="A56" t="s">
        <v>2310</v>
      </c>
      <c r="B56" s="205" t="s">
        <v>2281</v>
      </c>
      <c r="C56" s="183" t="s">
        <v>1112</v>
      </c>
      <c r="D56" s="216" t="str">
        <f>IF(C56="","",",")</f>
        <v>,</v>
      </c>
      <c r="E56" s="225" t="s">
        <v>1121</v>
      </c>
      <c r="F56" s="217" t="str">
        <f>IF(C56="","",",")</f>
        <v>,</v>
      </c>
      <c r="G56" s="168">
        <v>15</v>
      </c>
      <c r="H56" s="218" t="str">
        <f>IF(C56="","",")")</f>
        <v>)</v>
      </c>
      <c r="I56" s="219" t="str">
        <f>IF(J56="","","(")</f>
        <v>(</v>
      </c>
      <c r="J56" s="181" t="s">
        <v>1114</v>
      </c>
      <c r="K56" s="185" t="str">
        <f>IF(J56="","",",")</f>
        <v>,</v>
      </c>
      <c r="L56" s="177" t="s">
        <v>1121</v>
      </c>
      <c r="M56" s="185" t="str">
        <f>IF(J56="","",",")</f>
        <v>,</v>
      </c>
      <c r="N56" s="185">
        <v>250</v>
      </c>
      <c r="O56" s="218" t="str">
        <f>IF(J56="","",")")</f>
        <v>)</v>
      </c>
      <c r="P56" s="175"/>
      <c r="Q56" s="183"/>
      <c r="R56" s="184"/>
      <c r="S56" s="225"/>
      <c r="T56" s="176"/>
      <c r="U56" s="168"/>
      <c r="V56" s="168"/>
      <c r="W56" s="179"/>
      <c r="X56" s="181"/>
      <c r="Y56" s="180"/>
      <c r="Z56" s="177"/>
      <c r="AA56" s="180"/>
      <c r="AB56" s="185"/>
      <c r="AC56" s="185" t="str">
        <f>IF(X56="","",")")</f>
        <v/>
      </c>
      <c r="AD56" s="206" t="str">
        <f>IF(B56="","",_xlfn.CONCAT("           triggerLine: ","""",B56,", ",C56:AC56,""", sC: ","""",A56,""", lines: ["))</f>
        <v xml:space="preserve">           triggerLine: "A TI, SEÑOR, EN MI CLAMOR IMPLORO,, La,m,15)(Re,m,250)", sC: "mt as ta", lines: [</v>
      </c>
      <c r="AE56" s="166" t="str">
        <f>IF(C56="","","(")</f>
        <v>(</v>
      </c>
    </row>
    <row r="57" spans="1:31" ht="24.5" thickTop="1" thickBot="1">
      <c r="A57" t="s">
        <v>2283</v>
      </c>
      <c r="B57" s="207" t="s">
        <v>2284</v>
      </c>
      <c r="C57" s="183"/>
      <c r="D57" s="216" t="str">
        <f>IF(C57="","",",")</f>
        <v/>
      </c>
      <c r="E57" s="225"/>
      <c r="F57" s="217" t="str">
        <f>IF(C57="","",",")</f>
        <v/>
      </c>
      <c r="G57" s="168" t="str">
        <f>IF(C57="","",15)</f>
        <v/>
      </c>
      <c r="H57" s="218" t="str">
        <f>IF(C57="","",")")</f>
        <v/>
      </c>
      <c r="I57" s="219" t="str">
        <f>IF(J57="","","(")</f>
        <v>(</v>
      </c>
      <c r="J57" s="181" t="s">
        <v>1112</v>
      </c>
      <c r="K57" s="185" t="str">
        <f>IF(J57="","",",")</f>
        <v>,</v>
      </c>
      <c r="L57" s="177" t="s">
        <v>1121</v>
      </c>
      <c r="M57" s="185" t="str">
        <f>IF(J57="","",",")</f>
        <v>,</v>
      </c>
      <c r="N57" s="185">
        <f>IF(J57="","",250)</f>
        <v>250</v>
      </c>
      <c r="O57" s="218" t="str">
        <f>IF(J57="","",")")</f>
        <v>)</v>
      </c>
      <c r="P57" s="175" t="str">
        <f>IF(Q57="","","(")</f>
        <v/>
      </c>
      <c r="Q57" s="183"/>
      <c r="R57" s="184" t="str">
        <f>IF(Q57="","",",")</f>
        <v/>
      </c>
      <c r="S57" s="225"/>
      <c r="T57" s="176" t="str">
        <f>IF(Q57="","",",")</f>
        <v/>
      </c>
      <c r="U57" s="168" t="str">
        <f>IF(Q57="","",350)</f>
        <v/>
      </c>
      <c r="V57" s="168" t="str">
        <f>IF(Q57="","",")")</f>
        <v/>
      </c>
      <c r="W57" s="179" t="str">
        <f>IF(X57="","","(")</f>
        <v/>
      </c>
      <c r="X57" s="181"/>
      <c r="Y57" s="180" t="str">
        <f>IF(X57="","",",")</f>
        <v/>
      </c>
      <c r="Z57" s="177"/>
      <c r="AA57" s="180" t="str">
        <f>IF(X57="","",",")</f>
        <v/>
      </c>
      <c r="AB57" s="185" t="str">
        <f>IF(X57="","",450)</f>
        <v/>
      </c>
      <c r="AC57" s="185" t="str">
        <f>IF(X57="","",")")</f>
        <v/>
      </c>
      <c r="AD57" s="206" t="str">
        <f t="shared" ref="AD57:AD58" si="55">IF(B57="","",_xlfn.CONCAT("           triggerLine: ","""",B57,", ",C57:AC57,""", sC: ","""",A57,""", lines: ["))</f>
        <v xml:space="preserve">           triggerLine: "A TI, SEÑOR, EN MI CLAMOR SUPLICO,, (La,m,250)", sC: "as", lines: [</v>
      </c>
      <c r="AE57" s="166" t="str">
        <f>IF(C57="","","(")</f>
        <v/>
      </c>
    </row>
    <row r="58" spans="1:31" ht="24.5" thickTop="1" thickBot="1">
      <c r="A58" t="s">
        <v>2283</v>
      </c>
      <c r="B58" s="207" t="s">
        <v>2285</v>
      </c>
      <c r="C58" s="183" t="s">
        <v>1111</v>
      </c>
      <c r="D58" s="216" t="str">
        <f>IF(C58="","",",")</f>
        <v>,</v>
      </c>
      <c r="E58" s="225">
        <v>7</v>
      </c>
      <c r="F58" s="217" t="str">
        <f>IF(C58="","",",")</f>
        <v>,</v>
      </c>
      <c r="G58" s="168">
        <f>IF(C58="","",15)</f>
        <v>15</v>
      </c>
      <c r="H58" s="218" t="str">
        <f>IF(C58="","",")")</f>
        <v>)</v>
      </c>
      <c r="I58" s="219" t="str">
        <f>IF(J58="","","(")</f>
        <v/>
      </c>
      <c r="J58" s="181"/>
      <c r="K58" s="185" t="str">
        <f>IF(J58="","",",")</f>
        <v/>
      </c>
      <c r="L58" s="177"/>
      <c r="M58" s="185" t="str">
        <f>IF(J58="","",",")</f>
        <v/>
      </c>
      <c r="N58" s="185" t="str">
        <f>IF(J58="","",250)</f>
        <v/>
      </c>
      <c r="O58" s="218" t="str">
        <f>IF(J58="","",")")</f>
        <v/>
      </c>
      <c r="P58" s="175" t="str">
        <f>IF(Q58="","","(")</f>
        <v/>
      </c>
      <c r="Q58" s="183"/>
      <c r="R58" s="184" t="str">
        <f>IF(Q58="","",",")</f>
        <v/>
      </c>
      <c r="S58" s="225"/>
      <c r="T58" s="176" t="str">
        <f>IF(Q58="","",",")</f>
        <v/>
      </c>
      <c r="U58" s="168" t="str">
        <f>IF(Q58="","",350)</f>
        <v/>
      </c>
      <c r="V58" s="168" t="str">
        <f>IF(Q58="","",")")</f>
        <v/>
      </c>
      <c r="W58" s="179" t="str">
        <f>IF(X58="","","(")</f>
        <v/>
      </c>
      <c r="X58" s="181"/>
      <c r="Y58" s="180" t="str">
        <f>IF(X58="","",",")</f>
        <v/>
      </c>
      <c r="Z58" s="177"/>
      <c r="AA58" s="180" t="str">
        <f>IF(X58="","",",")</f>
        <v/>
      </c>
      <c r="AB58" s="185" t="str">
        <f>IF(X58="","",450)</f>
        <v/>
      </c>
      <c r="AC58" s="185" t="str">
        <f>IF(X58="","",")")</f>
        <v/>
      </c>
      <c r="AD58" s="206" t="str">
        <f t="shared" si="55"/>
        <v xml:space="preserve">           triggerLine: "A TI DERRAMO MI LAMENTO,, Mi,7,15)", sC: "as", lines: [</v>
      </c>
      <c r="AE58" s="166" t="str">
        <f>IF(C58="","","(")</f>
        <v>(</v>
      </c>
    </row>
    <row r="59" spans="1:31" ht="24.5" thickTop="1" thickBot="1">
      <c r="A59" t="s">
        <v>2283</v>
      </c>
      <c r="B59" s="209" t="s">
        <v>2286</v>
      </c>
      <c r="C59" s="183" t="s">
        <v>1113</v>
      </c>
      <c r="D59" s="216" t="str">
        <f>IF(C59="","",",")</f>
        <v>,</v>
      </c>
      <c r="E59" s="225" t="s">
        <v>1121</v>
      </c>
      <c r="F59" s="217" t="str">
        <f>IF(C59="","",",")</f>
        <v>,</v>
      </c>
      <c r="G59" s="168">
        <f>IF(C59="","",15)</f>
        <v>15</v>
      </c>
      <c r="H59" s="218" t="str">
        <f>IF(C59="","",")")</f>
        <v>)</v>
      </c>
      <c r="I59" s="219" t="str">
        <f>IF(J59="","","(")</f>
        <v>(</v>
      </c>
      <c r="J59" s="181" t="s">
        <v>1111</v>
      </c>
      <c r="K59" s="185" t="str">
        <f>IF(J59="","",",")</f>
        <v>,</v>
      </c>
      <c r="L59" s="177"/>
      <c r="M59" s="185" t="str">
        <f>IF(J59="","",",")</f>
        <v>,</v>
      </c>
      <c r="N59" s="185">
        <f>IF(J59="","",250)</f>
        <v>250</v>
      </c>
      <c r="O59" s="218" t="str">
        <f>IF(J59="","",")")</f>
        <v>)</v>
      </c>
      <c r="P59" s="175" t="str">
        <f>IF(Q59="","","(")</f>
        <v/>
      </c>
      <c r="Q59" s="183"/>
      <c r="R59" s="184" t="str">
        <f>IF(Q59="","",",")</f>
        <v/>
      </c>
      <c r="S59" s="225"/>
      <c r="T59" s="176" t="str">
        <f>IF(Q59="","",",")</f>
        <v/>
      </c>
      <c r="U59" s="168" t="str">
        <f>IF(Q59="","",350)</f>
        <v/>
      </c>
      <c r="V59" s="168" t="str">
        <f>IF(Q59="","",")")</f>
        <v/>
      </c>
      <c r="W59" s="179" t="str">
        <f>IF(X59="","","(")</f>
        <v/>
      </c>
      <c r="X59" s="181"/>
      <c r="Y59" s="180" t="str">
        <f>IF(X59="","",",")</f>
        <v/>
      </c>
      <c r="Z59" s="177"/>
      <c r="AA59" s="180" t="str">
        <f>IF(X59="","",",")</f>
        <v/>
      </c>
      <c r="AB59" s="185" t="str">
        <f>IF(X59="","",450)</f>
        <v/>
      </c>
      <c r="AC59" s="185" t="str">
        <f>IF(X59="","",")")</f>
        <v/>
      </c>
      <c r="AD59" s="210" t="str">
        <f>IF(B59="","",_xlfn.CONCAT("            { line: ","""",B59,", ",C59:AC59,""", sC: ","""",A59,"""},  ]},"))</f>
        <v xml:space="preserve">            { line: "A TI MI ANGUSTIA EXPONGO. , Fa,m,15)(Mi,,250)", sC: "as"},  ]},</v>
      </c>
      <c r="AE59" s="166" t="str">
        <f>IF(C59="","","(")</f>
        <v>(</v>
      </c>
    </row>
    <row r="60" spans="1:31" ht="25" customHeight="1" thickBot="1">
      <c r="A60" s="211"/>
      <c r="B60" s="211"/>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c r="AA60" s="223"/>
      <c r="AB60" s="223"/>
      <c r="AC60" s="211"/>
      <c r="AD60" s="211" t="s">
        <v>2316</v>
      </c>
      <c r="AE60" s="211"/>
    </row>
    <row r="61" spans="1:31" ht="23">
      <c r="B61" s="203" t="s">
        <v>2313</v>
      </c>
      <c r="C61" s="224"/>
      <c r="D61" s="224"/>
      <c r="E61" s="224"/>
      <c r="F61" s="224"/>
      <c r="G61" s="224"/>
      <c r="H61" s="224"/>
      <c r="I61" s="224"/>
      <c r="J61" s="224"/>
      <c r="K61" s="224"/>
      <c r="L61" s="224"/>
      <c r="M61" s="224"/>
      <c r="N61" s="224"/>
      <c r="O61" s="224"/>
      <c r="P61" s="224"/>
      <c r="Q61" s="224"/>
      <c r="R61" s="224"/>
      <c r="S61" s="224"/>
      <c r="T61" s="224"/>
      <c r="U61" s="224"/>
      <c r="V61" s="224"/>
      <c r="W61" s="224"/>
      <c r="X61" s="224"/>
      <c r="Y61" s="224"/>
      <c r="Z61" s="224"/>
      <c r="AA61" s="224"/>
      <c r="AB61" s="224"/>
      <c r="AC61" s="215"/>
      <c r="AD61" s="208" t="s">
        <v>2311</v>
      </c>
      <c r="AE61" s="166" t="str">
        <f>IF(AF61="","","(")</f>
        <v/>
      </c>
    </row>
    <row r="62" spans="1:31" ht="23.5" thickBot="1">
      <c r="B62" s="13"/>
      <c r="C62" s="222"/>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13"/>
      <c r="AD62" s="164" t="s">
        <v>2318</v>
      </c>
      <c r="AE62" s="166" t="str">
        <f>IF(AF62="","","(")</f>
        <v/>
      </c>
    </row>
    <row r="63" spans="1:31" ht="23.5" thickBot="1">
      <c r="B63" s="13"/>
      <c r="C63" s="222"/>
      <c r="D63" s="222"/>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13"/>
      <c r="AD63" s="204" t="s">
        <v>2312</v>
      </c>
      <c r="AE63" s="166" t="str">
        <f>IF(AF63="","","(")</f>
        <v/>
      </c>
    </row>
    <row r="64" spans="1:31" ht="24.5" thickTop="1" thickBot="1">
      <c r="A64" t="s">
        <v>2310</v>
      </c>
      <c r="B64" s="205" t="s">
        <v>2296</v>
      </c>
      <c r="C64" s="183" t="s">
        <v>1112</v>
      </c>
      <c r="D64" s="216" t="str">
        <f>IF(C64="","",",")</f>
        <v>,</v>
      </c>
      <c r="E64" s="225" t="s">
        <v>1121</v>
      </c>
      <c r="F64" s="217" t="str">
        <f>IF(C64="","",",")</f>
        <v>,</v>
      </c>
      <c r="G64" s="168">
        <v>15</v>
      </c>
      <c r="H64" s="218" t="str">
        <f>IF(C64="","",")")</f>
        <v>)</v>
      </c>
      <c r="I64" s="219" t="str">
        <f>IF(J64="","","(")</f>
        <v>(</v>
      </c>
      <c r="J64" s="181" t="s">
        <v>1122</v>
      </c>
      <c r="K64" s="185" t="str">
        <f>IF(J64="","",",")</f>
        <v>,</v>
      </c>
      <c r="L64" s="177"/>
      <c r="M64" s="185" t="str">
        <f>IF(J64="","",",")</f>
        <v>,</v>
      </c>
      <c r="N64" s="185">
        <v>250</v>
      </c>
      <c r="O64" s="218" t="str">
        <f>IF(J64="","",")")</f>
        <v>)</v>
      </c>
      <c r="P64" s="175"/>
      <c r="Q64" s="183"/>
      <c r="R64" s="184"/>
      <c r="S64" s="225"/>
      <c r="T64" s="176"/>
      <c r="U64" s="168"/>
      <c r="V64" s="168"/>
      <c r="W64" s="179"/>
      <c r="X64" s="181"/>
      <c r="Y64" s="180"/>
      <c r="Z64" s="177"/>
      <c r="AA64" s="180"/>
      <c r="AB64" s="185"/>
      <c r="AC64" s="185" t="str">
        <f>IF(X64="","",")")</f>
        <v/>
      </c>
      <c r="AD64" s="206" t="str">
        <f>IF(B64="","",_xlfn.CONCAT("           triggerLine: ","""",B64,", ",AE64:BE64,""", sC: ","""",A64,""", lines: ["))</f>
        <v xml:space="preserve">           triggerLine: "A TI, YO CLAMO SEÑOR,, (", sC: "mt as ta", lines: [</v>
      </c>
      <c r="AE64" s="166" t="str">
        <f>IF(C64="","","(")</f>
        <v>(</v>
      </c>
    </row>
    <row r="65" spans="1:31" ht="24.5" thickTop="1" thickBot="1">
      <c r="A65" t="s">
        <v>2283</v>
      </c>
      <c r="B65" s="207" t="s">
        <v>2297</v>
      </c>
      <c r="C65" s="183"/>
      <c r="D65" s="216" t="str">
        <f>IF(C65="","",",")</f>
        <v/>
      </c>
      <c r="E65" s="225"/>
      <c r="F65" s="217" t="str">
        <f>IF(C65="","",",")</f>
        <v/>
      </c>
      <c r="G65" s="168" t="str">
        <f>IF(C65="","",15)</f>
        <v/>
      </c>
      <c r="H65" s="218" t="str">
        <f>IF(C65="","",")")</f>
        <v/>
      </c>
      <c r="I65" s="219" t="str">
        <f>IF(J65="","","(")</f>
        <v>(</v>
      </c>
      <c r="J65" s="181" t="s">
        <v>1111</v>
      </c>
      <c r="K65" s="185" t="str">
        <f>IF(J65="","",",")</f>
        <v>,</v>
      </c>
      <c r="L65" s="177">
        <v>7</v>
      </c>
      <c r="M65" s="185" t="str">
        <f>IF(J65="","",",")</f>
        <v>,</v>
      </c>
      <c r="N65" s="185">
        <f>IF(J65="","",250)</f>
        <v>250</v>
      </c>
      <c r="O65" s="218" t="str">
        <f>IF(J65="","",")")</f>
        <v>)</v>
      </c>
      <c r="P65" s="175" t="str">
        <f>IF(Q65="","","(")</f>
        <v/>
      </c>
      <c r="Q65" s="183"/>
      <c r="R65" s="184" t="str">
        <f>IF(Q65="","",",")</f>
        <v/>
      </c>
      <c r="S65" s="225"/>
      <c r="T65" s="176" t="str">
        <f>IF(Q65="","",",")</f>
        <v/>
      </c>
      <c r="U65" s="168" t="str">
        <f>IF(Q65="","",350)</f>
        <v/>
      </c>
      <c r="V65" s="168" t="str">
        <f>IF(Q65="","",")")</f>
        <v/>
      </c>
      <c r="W65" s="179" t="str">
        <f>IF(X65="","","(")</f>
        <v/>
      </c>
      <c r="X65" s="181"/>
      <c r="Y65" s="180" t="str">
        <f>IF(X65="","",",")</f>
        <v/>
      </c>
      <c r="Z65" s="177"/>
      <c r="AA65" s="180" t="str">
        <f>IF(X65="","",",")</f>
        <v/>
      </c>
      <c r="AB65" s="185" t="str">
        <f>IF(X65="","",450)</f>
        <v/>
      </c>
      <c r="AC65" s="185" t="str">
        <f>IF(X65="","",")")</f>
        <v/>
      </c>
      <c r="AD65" s="206" t="str">
        <f>IF(B65="","",_xlfn.CONCAT("            { line: ","""",B65,", ",AE65:BK65,""", sC: ","""",A65,"""},"))</f>
        <v xml:space="preserve">            { line: "A TI, YO DIGO: TÚ SOLO ERES MI REFUGIO,, ", sC: "as"},</v>
      </c>
      <c r="AE65" s="166" t="str">
        <f>IF(C65="","","(")</f>
        <v/>
      </c>
    </row>
    <row r="66" spans="1:31" ht="24.5" thickTop="1" thickBot="1">
      <c r="A66" t="s">
        <v>2283</v>
      </c>
      <c r="B66" s="207" t="s">
        <v>2298</v>
      </c>
      <c r="C66" s="183" t="s">
        <v>1113</v>
      </c>
      <c r="D66" s="216" t="str">
        <f>IF(C66="","",",")</f>
        <v>,</v>
      </c>
      <c r="E66" s="225"/>
      <c r="F66" s="217" t="str">
        <f>IF(C66="","",",")</f>
        <v>,</v>
      </c>
      <c r="G66" s="168">
        <f>IF(C66="","",15)</f>
        <v>15</v>
      </c>
      <c r="H66" s="218" t="str">
        <f>IF(C66="","",")")</f>
        <v>)</v>
      </c>
      <c r="I66" s="219" t="str">
        <f>IF(J66="","","(")</f>
        <v/>
      </c>
      <c r="J66" s="181"/>
      <c r="K66" s="185" t="str">
        <f>IF(J66="","",",")</f>
        <v/>
      </c>
      <c r="L66" s="177"/>
      <c r="M66" s="185" t="str">
        <f>IF(J66="","",",")</f>
        <v/>
      </c>
      <c r="N66" s="185" t="str">
        <f>IF(J66="","",250)</f>
        <v/>
      </c>
      <c r="O66" s="218" t="str">
        <f>IF(J66="","",")")</f>
        <v/>
      </c>
      <c r="P66" s="175" t="str">
        <f>IF(Q66="","","(")</f>
        <v/>
      </c>
      <c r="Q66" s="183"/>
      <c r="R66" s="184" t="str">
        <f>IF(Q66="","",",")</f>
        <v/>
      </c>
      <c r="S66" s="225"/>
      <c r="T66" s="176" t="str">
        <f>IF(Q66="","",",")</f>
        <v/>
      </c>
      <c r="U66" s="168" t="str">
        <f>IF(Q66="","",350)</f>
        <v/>
      </c>
      <c r="V66" s="168" t="str">
        <f>IF(Q66="","",")")</f>
        <v/>
      </c>
      <c r="W66" s="179" t="str">
        <f>IF(X66="","","(")</f>
        <v/>
      </c>
      <c r="X66" s="181"/>
      <c r="Y66" s="180" t="str">
        <f>IF(X66="","",",")</f>
        <v/>
      </c>
      <c r="Z66" s="177"/>
      <c r="AA66" s="180" t="str">
        <f>IF(X66="","",",")</f>
        <v/>
      </c>
      <c r="AB66" s="185" t="str">
        <f>IF(X66="","",450)</f>
        <v/>
      </c>
      <c r="AC66" s="185" t="str">
        <f>IF(X66="","",")")</f>
        <v/>
      </c>
      <c r="AD66" s="206" t="str">
        <f>IF(B66="","",_xlfn.CONCAT("            { line: ","""",B66,", ",AE66:BK66,""", sC: ","""",A66,"""},"))</f>
        <v xml:space="preserve">            { line: "TÚ ERES MI PORCIÓN EN ESTA TIERRA,, (", sC: "as"},</v>
      </c>
      <c r="AE66" s="166" t="str">
        <f>IF(C66="","","(")</f>
        <v>(</v>
      </c>
    </row>
    <row r="67" spans="1:31" ht="24.5" thickTop="1" thickBot="1">
      <c r="A67" t="s">
        <v>2283</v>
      </c>
      <c r="B67" s="209" t="s">
        <v>2299</v>
      </c>
      <c r="C67" s="183"/>
      <c r="D67" s="216" t="str">
        <f>IF(C67="","",",")</f>
        <v/>
      </c>
      <c r="E67" s="225"/>
      <c r="F67" s="217" t="str">
        <f>IF(C67="","",",")</f>
        <v/>
      </c>
      <c r="G67" s="168" t="str">
        <f>IF(C67="","",15)</f>
        <v/>
      </c>
      <c r="H67" s="218" t="str">
        <f>IF(C67="","",")")</f>
        <v/>
      </c>
      <c r="I67" s="219" t="str">
        <f>IF(J67="","","(")</f>
        <v>(</v>
      </c>
      <c r="J67" s="181" t="s">
        <v>1111</v>
      </c>
      <c r="K67" s="185" t="str">
        <f>IF(J67="","",",")</f>
        <v>,</v>
      </c>
      <c r="L67" s="177"/>
      <c r="M67" s="185" t="str">
        <f>IF(J67="","",",")</f>
        <v>,</v>
      </c>
      <c r="N67" s="185">
        <f>IF(J67="","",250)</f>
        <v>250</v>
      </c>
      <c r="O67" s="218" t="str">
        <f>IF(J67="","",")")</f>
        <v>)</v>
      </c>
      <c r="P67" s="175" t="str">
        <f>IF(Q67="","","(")</f>
        <v/>
      </c>
      <c r="Q67" s="183"/>
      <c r="R67" s="184" t="str">
        <f>IF(Q67="","",",")</f>
        <v/>
      </c>
      <c r="S67" s="225"/>
      <c r="T67" s="176" t="str">
        <f>IF(Q67="","",",")</f>
        <v/>
      </c>
      <c r="U67" s="168" t="str">
        <f>IF(Q67="","",350)</f>
        <v/>
      </c>
      <c r="V67" s="168" t="str">
        <f>IF(Q67="","",")")</f>
        <v/>
      </c>
      <c r="W67" s="179" t="str">
        <f>IF(X67="","","(")</f>
        <v/>
      </c>
      <c r="X67" s="181"/>
      <c r="Y67" s="180" t="str">
        <f>IF(X67="","",",")</f>
        <v/>
      </c>
      <c r="Z67" s="177"/>
      <c r="AA67" s="180" t="str">
        <f>IF(X67="","",",")</f>
        <v/>
      </c>
      <c r="AB67" s="185" t="str">
        <f>IF(X67="","",450)</f>
        <v/>
      </c>
      <c r="AC67" s="185" t="str">
        <f>IF(X67="","",")")</f>
        <v/>
      </c>
      <c r="AD67" s="210" t="str">
        <f>IF(B67="","",_xlfn.CONCAT("            { line: ","""",B67,", ",AE67:AV67,""", sC: ","""",A67,"""},  ]},"))</f>
        <v xml:space="preserve">            { line: "MI ÚNICA FELICIDAD., ", sC: "as"},  ]},</v>
      </c>
      <c r="AE67" s="166" t="str">
        <f>IF(C67="","","(")</f>
        <v/>
      </c>
    </row>
    <row r="68" spans="1:31" ht="24" customHeight="1">
      <c r="A68" s="211"/>
      <c r="B68" s="211"/>
      <c r="C68" s="211"/>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3" t="str">
        <f ca="1">_xlfn.CONCAT("]} // ULTIMA LINEA DEL CANTO: ",B9)</f>
        <v>]} // ULTIMA LINEA DEL CANTO: Abraham</v>
      </c>
      <c r="AE68" s="211"/>
    </row>
    <row r="69" spans="1:31" ht="20.5">
      <c r="AD69" s="214" t="s">
        <v>2317</v>
      </c>
      <c r="AE69" s="166" t="e">
        <f>IF(#REF!="","","(")</f>
        <v>#REF!</v>
      </c>
    </row>
    <row r="70" spans="1:31">
      <c r="AE70" s="166"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8585200</xdr:colOff>
                    <xdr:row>1</xdr:row>
                    <xdr:rowOff>88900</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7899400</xdr:colOff>
                    <xdr:row>1</xdr:row>
                    <xdr:rowOff>88900</xdr:rowOff>
                  </from>
                  <to>
                    <xdr:col>29</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Sheet7!$A$1:$A$10</xm:f>
          </x14:formula1>
          <xm:sqref>B2:AC2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4.5"/>
  <cols>
    <col min="1" max="1" width="13.1796875" customWidth="1"/>
    <col min="2" max="2" width="60.81640625" bestFit="1" customWidth="1"/>
    <col min="3" max="3" width="175.81640625" customWidth="1"/>
    <col min="4" max="4" width="1.7265625" hidden="1" customWidth="1"/>
    <col min="5" max="5" width="5" bestFit="1" customWidth="1"/>
    <col min="6" max="6" width="2.1796875" hidden="1" customWidth="1"/>
    <col min="7" max="7" width="4" bestFit="1" customWidth="1"/>
    <col min="8" max="8" width="2.1796875" hidden="1" customWidth="1"/>
    <col min="9" max="9" width="6.453125" bestFit="1" customWidth="1"/>
    <col min="10" max="11" width="2.26953125" hidden="1" customWidth="1"/>
    <col min="12" max="12" width="5.81640625" bestFit="1" customWidth="1"/>
    <col min="13" max="13" width="2.1796875" hidden="1" customWidth="1"/>
    <col min="14" max="14" width="4" bestFit="1" customWidth="1"/>
    <col min="15" max="15" width="2.1796875" hidden="1" customWidth="1"/>
    <col min="16" max="16" width="6.453125" bestFit="1" customWidth="1"/>
    <col min="17" max="17" width="4.26953125" hidden="1" customWidth="1"/>
    <col min="18" max="32" width="4.26953125" customWidth="1"/>
  </cols>
  <sheetData>
    <row r="1" spans="1:23" ht="71.5" customHeight="1">
      <c r="A1" s="61"/>
      <c r="B1" s="148" cm="1">
        <f t="array" aca="1" ref="B1" ca="1">SumarE1HojaAnterior()+1</f>
        <v>9</v>
      </c>
      <c r="C1" s="165" t="str">
        <f ca="1">VLOOKUP(B1,'Codigo Canto'!A3:AQ236,38,FALSE)</f>
        <v>ACLAMAD AL SEÑOR</v>
      </c>
      <c r="F1" s="136"/>
      <c r="G1" s="136"/>
      <c r="H1" s="14"/>
      <c r="V1" s="14"/>
      <c r="W1" s="7"/>
    </row>
    <row r="2" spans="1:23" ht="39.5">
      <c r="A2" s="163" t="s">
        <v>2282</v>
      </c>
      <c r="B2" s="162" t="s">
        <v>2180</v>
      </c>
      <c r="C2" s="156" t="str">
        <f>IF(B2="","",_xlfn.CONCAT("Cejilla ",B2," traste"))</f>
        <v>Cejilla 5ᵒ traste</v>
      </c>
    </row>
    <row r="3" spans="1:23" ht="34.5">
      <c r="B3" s="156" t="str">
        <f>IF(B2="","",_xlfn.CONCAT(B2," traste"))</f>
        <v>5ᵒ traste</v>
      </c>
      <c r="C3" s="48" t="s">
        <v>1421</v>
      </c>
    </row>
    <row r="4" spans="1:23" ht="23">
      <c r="C4" s="48" t="s">
        <v>1422</v>
      </c>
    </row>
    <row r="5" spans="1:23" ht="23">
      <c r="C5" s="48" t="str">
        <f ca="1">_xlfn.CONCAT("║                ",C1,"               ║")</f>
        <v>║                ACLAMAD AL SEÑOR               ║</v>
      </c>
    </row>
    <row r="6" spans="1:23" ht="23">
      <c r="C6" s="48" t="s">
        <v>1432</v>
      </c>
    </row>
    <row r="7" spans="1:23" ht="23">
      <c r="C7" s="88" t="s">
        <v>2268</v>
      </c>
    </row>
    <row r="8" spans="1:23" ht="23">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aclamadalsenor</v>
      </c>
      <c r="C8" s="164" t="str">
        <f ca="1">_xlfn.CONCAT("        id: ","""",B8,"""",",")</f>
        <v xml:space="preserve">        id: "aclamadalsenor",</v>
      </c>
    </row>
    <row r="9" spans="1:23" ht="23">
      <c r="B9" t="str">
        <f ca="1">PROPER(C1)</f>
        <v>Aclamad Al Señor</v>
      </c>
      <c r="C9" s="164" t="str">
        <f ca="1">_xlfn.CONCAT("        tt: ","""",B9,"""",",")</f>
        <v xml:space="preserve">        tt: "Aclamad Al Señor",</v>
      </c>
    </row>
    <row r="10" spans="1:23" ht="23">
      <c r="B10" t="str">
        <f ca="1">PROPER(C1)</f>
        <v>Aclamad Al Señor</v>
      </c>
      <c r="C10" s="164" t="str">
        <f ca="1">_xlfn.CONCAT("        title: ","""",B10,"""",",")</f>
        <v xml:space="preserve">        title: "Aclamad Al Señor",</v>
      </c>
    </row>
    <row r="11" spans="1:23" ht="23">
      <c r="B11" t="str">
        <f ca="1">VLOOKUP(B1,'Codigo Canto'!A3:AQ236,12,FALSE)</f>
        <v>Salmo 100 (99)</v>
      </c>
      <c r="C11" s="164" t="str">
        <f ca="1">_xlfn.CONCAT("        ","subtitle: ","""",B11,"""",",")</f>
        <v xml:space="preserve">        subtitle: "Salmo 100 (99)",</v>
      </c>
    </row>
    <row r="12" spans="1:23" ht="23">
      <c r="B12" t="str">
        <f ca="1">VLOOKUP(B1,Codigo!A3:AP240,42,FALSE)</f>
        <v>category: ["PreCatecumenado","Pascua"],</v>
      </c>
      <c r="C12" s="164" t="str">
        <f ca="1">_xlfn.CONCAT("        ",B12)</f>
        <v xml:space="preserve">        category: ["PreCatecumenado","Pascua"],</v>
      </c>
    </row>
    <row r="13" spans="1:23" ht="23">
      <c r="B13">
        <v>2</v>
      </c>
      <c r="C13" s="164" t="str">
        <f>_xlfn.CONCAT("        cejilla: ","""",B13,"""",",")</f>
        <v xml:space="preserve">        cejilla: "2",</v>
      </c>
    </row>
    <row r="14" spans="1:23" ht="23">
      <c r="C14" s="164" t="str">
        <f>_xlfn.CONCAT("        nCan: ","""",B14,"""",",")</f>
        <v xml:space="preserve">        nCan: "",</v>
      </c>
    </row>
    <row r="15" spans="1:23" ht="23">
      <c r="B15">
        <f ca="1">VLOOKUP(B1,'Codigo Canto'!A3:AP240,1,FALSE)</f>
        <v>9</v>
      </c>
      <c r="C15" s="164" t="str">
        <f ca="1">_xlfn.CONCAT("        dbno: ","""",B15,"""",",")</f>
        <v xml:space="preserve">        dbno: "9",</v>
      </c>
    </row>
    <row r="16" spans="1:23" ht="23">
      <c r="C16" s="164" t="str">
        <f>_xlfn.CONCAT("        notes: ","""",B16,"""",",")</f>
        <v xml:space="preserve">        notes: "",</v>
      </c>
    </row>
    <row r="17" spans="1:31" ht="23">
      <c r="B17" t="str">
        <f ca="1">B8</f>
        <v>aclamadalsenor</v>
      </c>
      <c r="C17" s="164" t="str">
        <f ca="1">_xlfn.CONCAT("        audioSrc: ","""/audio/",B17,".mp3""",",")</f>
        <v xml:space="preserve">        audioSrc: "/audio/aclamadalsenor.mp3",</v>
      </c>
    </row>
    <row r="18" spans="1:31" ht="23">
      <c r="C18" s="48" t="s">
        <v>2279</v>
      </c>
    </row>
    <row r="19" spans="1:31" ht="23">
      <c r="C19" s="164" t="s">
        <v>2275</v>
      </c>
    </row>
    <row r="20" spans="1:31" ht="23">
      <c r="C20" s="164" t="s">
        <v>2276</v>
      </c>
    </row>
    <row r="21" spans="1:31" ht="23">
      <c r="C21" s="164" t="s">
        <v>2277</v>
      </c>
    </row>
    <row r="22" spans="1:31" ht="23">
      <c r="C22" s="164" t="s">
        <v>2278</v>
      </c>
    </row>
    <row r="23" spans="1:31" ht="23">
      <c r="A23">
        <f ca="1">+B1-1</f>
        <v>8</v>
      </c>
      <c r="B23" t="str">
        <f ca="1">VLOOKUP(A23,Buscador!A3:AP240,31,FALSE)</f>
        <v>/resucito/src/index.html?canto=abraham</v>
      </c>
      <c r="C23" s="164" t="str">
        <f ca="1">_xlfn.CONCAT("        ant: ","""",B23,"""",",")</f>
        <v xml:space="preserve">        ant: "/resucito/src/index.html?canto=abraham",</v>
      </c>
    </row>
    <row r="24" spans="1:31" ht="23">
      <c r="A24">
        <f ca="1">+B1+1</f>
        <v>10</v>
      </c>
      <c r="B24" t="str">
        <f ca="1">VLOOKUP(A24,Buscador!A3:AP240,31,FALSE)</f>
        <v>/resucito/src/index.html?canto=aldespertar</v>
      </c>
      <c r="C24" s="164" t="str">
        <f ca="1">_xlfn.CONCAT("        sig: ","""",B24,"""",",")</f>
        <v xml:space="preserve">        sig: "/resucito/src/index.html?canto=aldespertar",</v>
      </c>
    </row>
    <row r="25" spans="1:31" ht="23">
      <c r="C25" s="48" t="s">
        <v>2280</v>
      </c>
    </row>
    <row r="26" spans="1:31" ht="36" thickBot="1">
      <c r="C26" s="212" t="s">
        <v>2314</v>
      </c>
    </row>
    <row r="27" spans="1:31" ht="24.5" thickTop="1" thickBot="1">
      <c r="A27" t="s">
        <v>2283</v>
      </c>
      <c r="B27" s="13" t="s">
        <v>2281</v>
      </c>
      <c r="C27" s="164" t="str">
        <f>IF(B27="","",_xlfn.CONCAT("            { line: ","""",B27,", ",D27:AJ27,""", sC: ","""",A27,"""},"))</f>
        <v xml:space="preserve">            { line: "A TI, SEÑOR, EN MI CLAMOR IMPLORO,, (La,m,15)(Re,m,250)", sC: "as"},</v>
      </c>
      <c r="D27" s="166" t="str">
        <f>IF(E27="","","(")</f>
        <v>(</v>
      </c>
      <c r="E27" s="183" t="s">
        <v>1112</v>
      </c>
      <c r="F27" s="182" t="str">
        <f>IF(E27="","",",")</f>
        <v>,</v>
      </c>
      <c r="G27" s="169" t="s">
        <v>1121</v>
      </c>
      <c r="H27" s="170" t="str">
        <f>IF(E27="","",",")</f>
        <v>,</v>
      </c>
      <c r="I27" s="168">
        <f>IF(E27="","",15)</f>
        <v>15</v>
      </c>
      <c r="J27" s="171" t="str">
        <f>IF(E27="","",")")</f>
        <v>)</v>
      </c>
      <c r="K27" s="172" t="str">
        <f>IF(L27="","","(")</f>
        <v>(</v>
      </c>
      <c r="L27" s="178" t="s">
        <v>1114</v>
      </c>
      <c r="M27" s="173" t="str">
        <f>IF(L27="","",",")</f>
        <v>,</v>
      </c>
      <c r="N27" s="174" t="s">
        <v>1121</v>
      </c>
      <c r="O27" s="173" t="str">
        <f>IF(L27="","",",")</f>
        <v>,</v>
      </c>
      <c r="P27" s="173">
        <f>IF(L27="","",250)</f>
        <v>250</v>
      </c>
      <c r="Q27" s="12" t="str">
        <f>IF(L27="","",")")</f>
        <v>)</v>
      </c>
      <c r="R27" s="175" t="str">
        <f>IF(S27="","","(")</f>
        <v/>
      </c>
      <c r="S27" s="183"/>
      <c r="T27" s="184" t="str">
        <f>IF(S27="","",",")</f>
        <v/>
      </c>
      <c r="U27" s="169"/>
      <c r="V27" s="176" t="str">
        <f>IF(S27="","",",")</f>
        <v/>
      </c>
      <c r="W27" s="168" t="str">
        <f>IF(S27="","",350)</f>
        <v/>
      </c>
      <c r="X27" s="168" t="str">
        <f>IF(S27="","",")")</f>
        <v/>
      </c>
      <c r="Y27" s="179" t="str">
        <f>IF(Z27="","","(")</f>
        <v/>
      </c>
      <c r="Z27" s="181"/>
      <c r="AA27" s="180" t="str">
        <f>IF(Z27="","",",")</f>
        <v/>
      </c>
      <c r="AB27" s="177"/>
      <c r="AC27" s="180" t="str">
        <f>IF(Z27="","",",")</f>
        <v/>
      </c>
      <c r="AD27" s="185" t="str">
        <f>IF(Z27="","",450)</f>
        <v/>
      </c>
      <c r="AE27" s="167" t="str">
        <f>IF(Z27="","",")")</f>
        <v/>
      </c>
    </row>
    <row r="28" spans="1:31" ht="24.5" thickTop="1" thickBot="1">
      <c r="A28" t="s">
        <v>2283</v>
      </c>
      <c r="B28" s="13" t="s">
        <v>2284</v>
      </c>
      <c r="C28" s="164" t="str">
        <f t="shared" ref="C28:C58" si="0">IF(B28="","",_xlfn.CONCAT("            { line: ","""",B28,", ",D28:AJ28,""", sC: ","""",A28,"""},"))</f>
        <v xml:space="preserve">            { line: "A TI, SEÑOR, EN MI CLAMOR SUPLICO,, (La,m,250)", sC: "as"},</v>
      </c>
      <c r="D28" s="166" t="str">
        <f t="shared" ref="D28:D70" si="1">IF(E28="","","(")</f>
        <v>(</v>
      </c>
      <c r="E28" s="183" t="s">
        <v>1112</v>
      </c>
      <c r="F28" s="182" t="str">
        <f t="shared" ref="F28:F91" si="2">IF(E28="","",",")</f>
        <v>,</v>
      </c>
      <c r="G28" s="169" t="s">
        <v>1121</v>
      </c>
      <c r="H28" s="170" t="str">
        <f t="shared" ref="H28:H91" si="3">IF(E28="","",",")</f>
        <v>,</v>
      </c>
      <c r="I28" s="168">
        <f>IF(E28="","",250)</f>
        <v>250</v>
      </c>
      <c r="J28" s="171" t="str">
        <f t="shared" ref="J28:J91" si="4">IF(E28="","",")")</f>
        <v>)</v>
      </c>
      <c r="K28" s="172" t="str">
        <f t="shared" ref="K28:K59" si="5">IF(L28="","","(")</f>
        <v/>
      </c>
      <c r="L28" s="178"/>
      <c r="M28" s="173" t="str">
        <f t="shared" ref="M28:M91" si="6">IF(L28="","",",")</f>
        <v/>
      </c>
      <c r="N28" s="174"/>
      <c r="O28" s="173" t="str">
        <f t="shared" ref="O28:O91" si="7">IF(L28="","",",")</f>
        <v/>
      </c>
      <c r="P28" s="173" t="str">
        <f t="shared" ref="P28:P59" si="8">IF(L28="","",250)</f>
        <v/>
      </c>
      <c r="Q28" s="12" t="str">
        <f t="shared" ref="Q28:Q91" si="9">IF(L28="","",")")</f>
        <v/>
      </c>
      <c r="R28" s="175" t="str">
        <f t="shared" ref="R28:R59" si="10">IF(S28="","","(")</f>
        <v/>
      </c>
      <c r="S28" s="183"/>
      <c r="T28" s="184" t="str">
        <f t="shared" ref="T28:T59" si="11">IF(S28="","",",")</f>
        <v/>
      </c>
      <c r="U28" s="169"/>
      <c r="V28" s="176" t="str">
        <f t="shared" ref="V28:V59" si="12">IF(S28="","",",")</f>
        <v/>
      </c>
      <c r="W28" s="168" t="str">
        <f t="shared" ref="W28:W59" si="13">IF(S28="","",350)</f>
        <v/>
      </c>
      <c r="X28" s="168" t="str">
        <f t="shared" ref="X28:X59" si="14">IF(S28="","",")")</f>
        <v/>
      </c>
      <c r="Y28" s="179" t="str">
        <f t="shared" ref="Y28:Y59" si="15">IF(Z28="","","(")</f>
        <v/>
      </c>
      <c r="Z28" s="181"/>
      <c r="AA28" s="180" t="str">
        <f t="shared" ref="AA28:AA59" si="16">IF(Z28="","",",")</f>
        <v/>
      </c>
      <c r="AB28" s="177"/>
      <c r="AC28" s="180" t="str">
        <f t="shared" ref="AC28:AC59" si="17">IF(Z28="","",",")</f>
        <v/>
      </c>
      <c r="AD28" s="185" t="str">
        <f t="shared" ref="AD28:AD59" si="18">IF(Z28="","",450)</f>
        <v/>
      </c>
    </row>
    <row r="29" spans="1:31" ht="24.5" thickTop="1" thickBot="1">
      <c r="A29" t="s">
        <v>2283</v>
      </c>
      <c r="B29" s="13" t="s">
        <v>2285</v>
      </c>
      <c r="C29" s="164" t="str">
        <f t="shared" si="0"/>
        <v xml:space="preserve">            { line: "A TI DERRAMO MI LAMENTO,, (La,7,15)", sC: "as"},</v>
      </c>
      <c r="D29" s="166" t="str">
        <f t="shared" si="1"/>
        <v>(</v>
      </c>
      <c r="E29" s="183" t="s">
        <v>1112</v>
      </c>
      <c r="F29" s="182" t="str">
        <f t="shared" si="2"/>
        <v>,</v>
      </c>
      <c r="G29" s="169">
        <v>7</v>
      </c>
      <c r="H29" s="170" t="str">
        <f t="shared" si="3"/>
        <v>,</v>
      </c>
      <c r="I29" s="168">
        <f t="shared" ref="I29:I59" si="19">IF(E29="","",15)</f>
        <v>15</v>
      </c>
      <c r="J29" s="171" t="str">
        <f t="shared" si="4"/>
        <v>)</v>
      </c>
      <c r="K29" s="172" t="str">
        <f t="shared" si="5"/>
        <v/>
      </c>
      <c r="L29" s="178"/>
      <c r="M29" s="173" t="str">
        <f t="shared" si="6"/>
        <v/>
      </c>
      <c r="N29" s="174"/>
      <c r="O29" s="173" t="str">
        <f t="shared" si="7"/>
        <v/>
      </c>
      <c r="P29" s="173" t="str">
        <f t="shared" si="8"/>
        <v/>
      </c>
      <c r="Q29" s="12" t="str">
        <f t="shared" si="9"/>
        <v/>
      </c>
      <c r="R29" s="175" t="str">
        <f t="shared" si="10"/>
        <v/>
      </c>
      <c r="S29" s="183"/>
      <c r="T29" s="184" t="str">
        <f t="shared" si="11"/>
        <v/>
      </c>
      <c r="U29" s="169"/>
      <c r="V29" s="176" t="str">
        <f t="shared" si="12"/>
        <v/>
      </c>
      <c r="W29" s="168" t="str">
        <f t="shared" si="13"/>
        <v/>
      </c>
      <c r="X29" s="168" t="str">
        <f t="shared" si="14"/>
        <v/>
      </c>
      <c r="Y29" s="179" t="str">
        <f t="shared" si="15"/>
        <v/>
      </c>
      <c r="Z29" s="181"/>
      <c r="AA29" s="180" t="str">
        <f t="shared" si="16"/>
        <v/>
      </c>
      <c r="AB29" s="177"/>
      <c r="AC29" s="180" t="str">
        <f t="shared" si="17"/>
        <v/>
      </c>
      <c r="AD29" s="185" t="str">
        <f t="shared" si="18"/>
        <v/>
      </c>
    </row>
    <row r="30" spans="1:31" ht="24.5" thickTop="1" thickBot="1">
      <c r="A30" t="s">
        <v>2283</v>
      </c>
      <c r="B30" s="13" t="s">
        <v>2286</v>
      </c>
      <c r="C30" s="164" t="str">
        <f t="shared" si="0"/>
        <v xml:space="preserve">            { line: "A TI MI ANGUSTIA EXPONGO. , (Fa,,15)(Mi,,250)", sC: "as"},</v>
      </c>
      <c r="D30" s="166" t="str">
        <f t="shared" si="1"/>
        <v>(</v>
      </c>
      <c r="E30" s="183" t="s">
        <v>1113</v>
      </c>
      <c r="F30" s="182" t="str">
        <f t="shared" si="2"/>
        <v>,</v>
      </c>
      <c r="G30" s="169"/>
      <c r="H30" s="170" t="str">
        <f t="shared" si="3"/>
        <v>,</v>
      </c>
      <c r="I30" s="168">
        <f t="shared" si="19"/>
        <v>15</v>
      </c>
      <c r="J30" s="171" t="str">
        <f t="shared" si="4"/>
        <v>)</v>
      </c>
      <c r="K30" s="172" t="str">
        <f t="shared" si="5"/>
        <v>(</v>
      </c>
      <c r="L30" s="178" t="s">
        <v>1111</v>
      </c>
      <c r="M30" s="173" t="str">
        <f t="shared" si="6"/>
        <v>,</v>
      </c>
      <c r="N30" s="174"/>
      <c r="O30" s="173" t="str">
        <f t="shared" si="7"/>
        <v>,</v>
      </c>
      <c r="P30" s="173">
        <f t="shared" si="8"/>
        <v>250</v>
      </c>
      <c r="Q30" s="12" t="str">
        <f t="shared" si="9"/>
        <v>)</v>
      </c>
      <c r="R30" s="175" t="str">
        <f t="shared" si="10"/>
        <v/>
      </c>
      <c r="S30" s="183"/>
      <c r="T30" s="184" t="str">
        <f t="shared" si="11"/>
        <v/>
      </c>
      <c r="U30" s="169"/>
      <c r="V30" s="176" t="str">
        <f t="shared" si="12"/>
        <v/>
      </c>
      <c r="W30" s="168" t="str">
        <f t="shared" si="13"/>
        <v/>
      </c>
      <c r="X30" s="168" t="str">
        <f t="shared" si="14"/>
        <v/>
      </c>
      <c r="Y30" s="179" t="str">
        <f t="shared" si="15"/>
        <v/>
      </c>
      <c r="Z30" s="181"/>
      <c r="AA30" s="180" t="str">
        <f t="shared" si="16"/>
        <v/>
      </c>
      <c r="AB30" s="177"/>
      <c r="AC30" s="180" t="str">
        <f t="shared" si="17"/>
        <v/>
      </c>
      <c r="AD30" s="185" t="str">
        <f t="shared" si="18"/>
        <v/>
      </c>
    </row>
    <row r="31" spans="1:31" ht="24.5" thickTop="1" thickBot="1">
      <c r="A31" t="s">
        <v>1079</v>
      </c>
      <c r="B31" s="13" t="s">
        <v>2288</v>
      </c>
      <c r="C31" s="164" t="str">
        <f t="shared" si="0"/>
        <v xml:space="preserve">            { line: "Siento que el espíritu en mí se apaga, , (Re,m,15)", sC: "mt"},</v>
      </c>
      <c r="D31" s="166" t="str">
        <f t="shared" si="1"/>
        <v>(</v>
      </c>
      <c r="E31" s="183" t="s">
        <v>1114</v>
      </c>
      <c r="F31" s="182" t="str">
        <f t="shared" si="2"/>
        <v>,</v>
      </c>
      <c r="G31" s="169" t="s">
        <v>1121</v>
      </c>
      <c r="H31" s="170" t="str">
        <f t="shared" si="3"/>
        <v>,</v>
      </c>
      <c r="I31" s="168">
        <f t="shared" si="19"/>
        <v>15</v>
      </c>
      <c r="J31" s="171" t="str">
        <f t="shared" si="4"/>
        <v>)</v>
      </c>
      <c r="K31" s="172" t="str">
        <f t="shared" si="5"/>
        <v/>
      </c>
      <c r="L31" s="178"/>
      <c r="M31" s="173" t="str">
        <f t="shared" si="6"/>
        <v/>
      </c>
      <c r="N31" s="174"/>
      <c r="O31" s="173" t="str">
        <f t="shared" si="7"/>
        <v/>
      </c>
      <c r="P31" s="173" t="str">
        <f t="shared" si="8"/>
        <v/>
      </c>
      <c r="Q31" s="12" t="str">
        <f t="shared" si="9"/>
        <v/>
      </c>
      <c r="R31" s="175" t="str">
        <f t="shared" si="10"/>
        <v/>
      </c>
      <c r="S31" s="183"/>
      <c r="T31" s="184" t="str">
        <f t="shared" si="11"/>
        <v/>
      </c>
      <c r="U31" s="169"/>
      <c r="V31" s="176" t="str">
        <f t="shared" si="12"/>
        <v/>
      </c>
      <c r="W31" s="168" t="str">
        <f t="shared" si="13"/>
        <v/>
      </c>
      <c r="X31" s="168" t="str">
        <f t="shared" si="14"/>
        <v/>
      </c>
      <c r="Y31" s="179" t="str">
        <f t="shared" si="15"/>
        <v/>
      </c>
      <c r="Z31" s="181"/>
      <c r="AA31" s="180" t="str">
        <f t="shared" si="16"/>
        <v/>
      </c>
      <c r="AB31" s="177"/>
      <c r="AC31" s="180" t="str">
        <f t="shared" si="17"/>
        <v/>
      </c>
      <c r="AD31" s="185" t="str">
        <f t="shared" si="18"/>
        <v/>
      </c>
    </row>
    <row r="32" spans="1:31" ht="24.5" thickTop="1" thickBot="1">
      <c r="B32" s="13" t="s">
        <v>2289</v>
      </c>
      <c r="C32" s="164" t="str">
        <f t="shared" si="0"/>
        <v xml:space="preserve">            { line: "más tú conoces mi sendero. , (Mi,7,250)", sC: ""},</v>
      </c>
      <c r="D32" s="166" t="str">
        <f t="shared" si="1"/>
        <v/>
      </c>
      <c r="E32" s="183"/>
      <c r="F32" s="182" t="str">
        <f t="shared" si="2"/>
        <v/>
      </c>
      <c r="G32" s="169"/>
      <c r="H32" s="170" t="str">
        <f t="shared" si="3"/>
        <v/>
      </c>
      <c r="I32" s="168" t="str">
        <f t="shared" si="19"/>
        <v/>
      </c>
      <c r="J32" s="171" t="str">
        <f t="shared" si="4"/>
        <v/>
      </c>
      <c r="K32" s="172" t="str">
        <f t="shared" si="5"/>
        <v>(</v>
      </c>
      <c r="L32" s="178" t="s">
        <v>1111</v>
      </c>
      <c r="M32" s="173" t="str">
        <f t="shared" si="6"/>
        <v>,</v>
      </c>
      <c r="N32" s="174">
        <v>7</v>
      </c>
      <c r="O32" s="173" t="str">
        <f t="shared" si="7"/>
        <v>,</v>
      </c>
      <c r="P32" s="173">
        <f t="shared" si="8"/>
        <v>250</v>
      </c>
      <c r="Q32" s="12" t="str">
        <f t="shared" si="9"/>
        <v>)</v>
      </c>
      <c r="R32" s="175" t="str">
        <f t="shared" si="10"/>
        <v/>
      </c>
      <c r="S32" s="183"/>
      <c r="T32" s="184" t="str">
        <f t="shared" si="11"/>
        <v/>
      </c>
      <c r="U32" s="169"/>
      <c r="V32" s="176" t="str">
        <f t="shared" si="12"/>
        <v/>
      </c>
      <c r="W32" s="168" t="str">
        <f t="shared" si="13"/>
        <v/>
      </c>
      <c r="X32" s="168" t="str">
        <f t="shared" si="14"/>
        <v/>
      </c>
      <c r="Y32" s="179" t="str">
        <f t="shared" si="15"/>
        <v/>
      </c>
      <c r="Z32" s="181"/>
      <c r="AA32" s="180" t="str">
        <f t="shared" si="16"/>
        <v/>
      </c>
      <c r="AB32" s="177"/>
      <c r="AC32" s="180" t="str">
        <f t="shared" si="17"/>
        <v/>
      </c>
      <c r="AD32" s="185" t="str">
        <f t="shared" si="18"/>
        <v/>
      </c>
    </row>
    <row r="33" spans="1:30" ht="24.5" thickTop="1" thickBot="1">
      <c r="A33" t="s">
        <v>1079</v>
      </c>
      <c r="B33" s="13" t="s">
        <v>2290</v>
      </c>
      <c r="C33" s="164" t="str">
        <f t="shared" si="0"/>
        <v xml:space="preserve">            { line: "Mira, Señor, que en el camino,, (La,m,15)(Re,m,250)", sC: "mt"},</v>
      </c>
      <c r="D33" s="166" t="str">
        <f t="shared" si="1"/>
        <v>(</v>
      </c>
      <c r="E33" s="183" t="s">
        <v>1112</v>
      </c>
      <c r="F33" s="182" t="str">
        <f t="shared" si="2"/>
        <v>,</v>
      </c>
      <c r="G33" s="169" t="s">
        <v>1121</v>
      </c>
      <c r="H33" s="170" t="str">
        <f t="shared" si="3"/>
        <v>,</v>
      </c>
      <c r="I33" s="168">
        <f t="shared" si="19"/>
        <v>15</v>
      </c>
      <c r="J33" s="171" t="str">
        <f t="shared" si="4"/>
        <v>)</v>
      </c>
      <c r="K33" s="172" t="str">
        <f t="shared" si="5"/>
        <v>(</v>
      </c>
      <c r="L33" s="178" t="s">
        <v>1114</v>
      </c>
      <c r="M33" s="173" t="str">
        <f t="shared" si="6"/>
        <v>,</v>
      </c>
      <c r="N33" s="174" t="s">
        <v>1121</v>
      </c>
      <c r="O33" s="173" t="str">
        <f t="shared" si="7"/>
        <v>,</v>
      </c>
      <c r="P33" s="173">
        <f t="shared" si="8"/>
        <v>250</v>
      </c>
      <c r="Q33" s="12" t="str">
        <f t="shared" si="9"/>
        <v>)</v>
      </c>
      <c r="R33" s="175" t="str">
        <f t="shared" si="10"/>
        <v/>
      </c>
      <c r="S33" s="183"/>
      <c r="T33" s="184" t="str">
        <f t="shared" si="11"/>
        <v/>
      </c>
      <c r="U33" s="169"/>
      <c r="V33" s="176" t="str">
        <f t="shared" si="12"/>
        <v/>
      </c>
      <c r="W33" s="168" t="str">
        <f t="shared" si="13"/>
        <v/>
      </c>
      <c r="X33" s="168" t="str">
        <f t="shared" si="14"/>
        <v/>
      </c>
      <c r="Y33" s="179" t="str">
        <f t="shared" si="15"/>
        <v/>
      </c>
      <c r="Z33" s="181"/>
      <c r="AA33" s="180" t="str">
        <f t="shared" si="16"/>
        <v/>
      </c>
      <c r="AB33" s="177"/>
      <c r="AC33" s="180" t="str">
        <f t="shared" si="17"/>
        <v/>
      </c>
      <c r="AD33" s="185" t="str">
        <f t="shared" si="18"/>
        <v/>
      </c>
    </row>
    <row r="34" spans="1:30" ht="24.5" thickTop="1" thickBot="1">
      <c r="B34" s="13" t="s">
        <v>2291</v>
      </c>
      <c r="C34" s="164" t="str">
        <f t="shared" si="0"/>
        <v xml:space="preserve">            { line: "mira, Señor, que me han tendido un lazo. , (La,m,250)", sC: ""},</v>
      </c>
      <c r="D34" s="166" t="str">
        <f t="shared" si="1"/>
        <v/>
      </c>
      <c r="E34" s="183"/>
      <c r="F34" s="182" t="str">
        <f t="shared" si="2"/>
        <v/>
      </c>
      <c r="G34" s="169"/>
      <c r="H34" s="170" t="str">
        <f t="shared" si="3"/>
        <v/>
      </c>
      <c r="I34" s="168" t="str">
        <f t="shared" si="19"/>
        <v/>
      </c>
      <c r="J34" s="171" t="str">
        <f t="shared" si="4"/>
        <v/>
      </c>
      <c r="K34" s="172" t="str">
        <f t="shared" si="5"/>
        <v>(</v>
      </c>
      <c r="L34" s="178" t="s">
        <v>1112</v>
      </c>
      <c r="M34" s="173" t="str">
        <f t="shared" si="6"/>
        <v>,</v>
      </c>
      <c r="N34" s="174" t="s">
        <v>1121</v>
      </c>
      <c r="O34" s="173" t="str">
        <f t="shared" si="7"/>
        <v>,</v>
      </c>
      <c r="P34" s="173">
        <f t="shared" si="8"/>
        <v>250</v>
      </c>
      <c r="Q34" s="12" t="str">
        <f t="shared" si="9"/>
        <v>)</v>
      </c>
      <c r="R34" s="175" t="str">
        <f t="shared" si="10"/>
        <v/>
      </c>
      <c r="S34" s="183"/>
      <c r="T34" s="184" t="str">
        <f t="shared" si="11"/>
        <v/>
      </c>
      <c r="U34" s="169"/>
      <c r="V34" s="176" t="str">
        <f t="shared" si="12"/>
        <v/>
      </c>
      <c r="W34" s="168" t="str">
        <f t="shared" si="13"/>
        <v/>
      </c>
      <c r="X34" s="168" t="str">
        <f t="shared" si="14"/>
        <v/>
      </c>
      <c r="Y34" s="179" t="str">
        <f t="shared" si="15"/>
        <v/>
      </c>
      <c r="Z34" s="181"/>
      <c r="AA34" s="180" t="str">
        <f t="shared" si="16"/>
        <v/>
      </c>
      <c r="AB34" s="177"/>
      <c r="AC34" s="180" t="str">
        <f t="shared" si="17"/>
        <v/>
      </c>
      <c r="AD34" s="185" t="str">
        <f t="shared" si="18"/>
        <v/>
      </c>
    </row>
    <row r="35" spans="1:30" ht="24.5" thickTop="1" thickBot="1">
      <c r="B35" s="13" t="s">
        <v>2292</v>
      </c>
      <c r="C35" s="164" t="str">
        <f t="shared" si="0"/>
        <v xml:space="preserve">            { line: "Mira, Señor, que a la derecha no hay ninguno,, (Mi,,15)(Mi,7,250)", sC: ""},</v>
      </c>
      <c r="D35" s="166" t="str">
        <f t="shared" si="1"/>
        <v>(</v>
      </c>
      <c r="E35" s="183" t="s">
        <v>1111</v>
      </c>
      <c r="F35" s="182" t="str">
        <f t="shared" si="2"/>
        <v>,</v>
      </c>
      <c r="G35" s="169"/>
      <c r="H35" s="170" t="str">
        <f t="shared" si="3"/>
        <v>,</v>
      </c>
      <c r="I35" s="168">
        <f t="shared" si="19"/>
        <v>15</v>
      </c>
      <c r="J35" s="171" t="str">
        <f t="shared" si="4"/>
        <v>)</v>
      </c>
      <c r="K35" s="172" t="str">
        <f t="shared" si="5"/>
        <v>(</v>
      </c>
      <c r="L35" s="178" t="s">
        <v>1111</v>
      </c>
      <c r="M35" s="173" t="str">
        <f t="shared" si="6"/>
        <v>,</v>
      </c>
      <c r="N35" s="174">
        <v>7</v>
      </c>
      <c r="O35" s="173" t="str">
        <f t="shared" si="7"/>
        <v>,</v>
      </c>
      <c r="P35" s="173">
        <f t="shared" si="8"/>
        <v>250</v>
      </c>
      <c r="Q35" s="12" t="str">
        <f t="shared" si="9"/>
        <v>)</v>
      </c>
      <c r="R35" s="175" t="str">
        <f t="shared" si="10"/>
        <v/>
      </c>
      <c r="S35" s="183"/>
      <c r="T35" s="184" t="str">
        <f t="shared" si="11"/>
        <v/>
      </c>
      <c r="U35" s="169"/>
      <c r="V35" s="176" t="str">
        <f t="shared" si="12"/>
        <v/>
      </c>
      <c r="W35" s="168" t="str">
        <f t="shared" si="13"/>
        <v/>
      </c>
      <c r="X35" s="168" t="str">
        <f t="shared" si="14"/>
        <v/>
      </c>
      <c r="Y35" s="179" t="str">
        <f t="shared" si="15"/>
        <v/>
      </c>
      <c r="Z35" s="181"/>
      <c r="AA35" s="180" t="str">
        <f t="shared" si="16"/>
        <v/>
      </c>
      <c r="AB35" s="177"/>
      <c r="AC35" s="180" t="str">
        <f t="shared" si="17"/>
        <v/>
      </c>
      <c r="AD35" s="185" t="str">
        <f t="shared" si="18"/>
        <v/>
      </c>
    </row>
    <row r="36" spans="1:30" ht="24.5" thickTop="1" thickBot="1">
      <c r="B36" s="13" t="s">
        <v>2293</v>
      </c>
      <c r="C36" s="164" t="str">
        <f t="shared" si="0"/>
        <v xml:space="preserve">            { line: "ninguno que me conozca. , (La,m,15)", sC: ""},</v>
      </c>
      <c r="D36" s="166" t="str">
        <f t="shared" si="1"/>
        <v>(</v>
      </c>
      <c r="E36" s="183" t="s">
        <v>1112</v>
      </c>
      <c r="F36" s="182" t="str">
        <f t="shared" si="2"/>
        <v>,</v>
      </c>
      <c r="G36" s="169" t="s">
        <v>1121</v>
      </c>
      <c r="H36" s="170" t="str">
        <f t="shared" si="3"/>
        <v>,</v>
      </c>
      <c r="I36" s="168">
        <f t="shared" si="19"/>
        <v>15</v>
      </c>
      <c r="J36" s="171" t="str">
        <f t="shared" si="4"/>
        <v>)</v>
      </c>
      <c r="K36" s="172" t="str">
        <f t="shared" si="5"/>
        <v/>
      </c>
      <c r="L36" s="178"/>
      <c r="M36" s="173" t="str">
        <f t="shared" si="6"/>
        <v/>
      </c>
      <c r="N36" s="174"/>
      <c r="O36" s="173" t="str">
        <f t="shared" si="7"/>
        <v/>
      </c>
      <c r="P36" s="173" t="str">
        <f t="shared" si="8"/>
        <v/>
      </c>
      <c r="Q36" s="12" t="str">
        <f t="shared" si="9"/>
        <v/>
      </c>
      <c r="R36" s="175" t="str">
        <f t="shared" si="10"/>
        <v/>
      </c>
      <c r="S36" s="183"/>
      <c r="T36" s="184" t="str">
        <f t="shared" si="11"/>
        <v/>
      </c>
      <c r="U36" s="169"/>
      <c r="V36" s="176" t="str">
        <f t="shared" si="12"/>
        <v/>
      </c>
      <c r="W36" s="168" t="str">
        <f t="shared" si="13"/>
        <v/>
      </c>
      <c r="X36" s="168" t="str">
        <f t="shared" si="14"/>
        <v/>
      </c>
      <c r="Y36" s="179" t="str">
        <f t="shared" si="15"/>
        <v/>
      </c>
      <c r="Z36" s="181"/>
      <c r="AA36" s="180" t="str">
        <f t="shared" si="16"/>
        <v/>
      </c>
      <c r="AB36" s="177"/>
      <c r="AC36" s="180" t="str">
        <f t="shared" si="17"/>
        <v/>
      </c>
      <c r="AD36" s="185" t="str">
        <f t="shared" si="18"/>
        <v/>
      </c>
    </row>
    <row r="37" spans="1:30" ht="24.5" thickTop="1" thickBot="1">
      <c r="B37" s="13" t="s">
        <v>2294</v>
      </c>
      <c r="C37" s="164" t="str">
        <f t="shared" si="0"/>
        <v xml:space="preserve">            { line: "Que huye de mí todo consuelo,, (Re,m,15)", sC: ""},</v>
      </c>
      <c r="D37" s="166" t="str">
        <f t="shared" si="1"/>
        <v>(</v>
      </c>
      <c r="E37" s="183" t="s">
        <v>1114</v>
      </c>
      <c r="F37" s="182" t="str">
        <f t="shared" si="2"/>
        <v>,</v>
      </c>
      <c r="G37" s="169" t="s">
        <v>1121</v>
      </c>
      <c r="H37" s="170" t="str">
        <f t="shared" si="3"/>
        <v>,</v>
      </c>
      <c r="I37" s="168">
        <f t="shared" si="19"/>
        <v>15</v>
      </c>
      <c r="J37" s="171" t="str">
        <f t="shared" si="4"/>
        <v>)</v>
      </c>
      <c r="K37" s="172" t="str">
        <f t="shared" si="5"/>
        <v/>
      </c>
      <c r="L37" s="178"/>
      <c r="M37" s="173" t="str">
        <f t="shared" si="6"/>
        <v/>
      </c>
      <c r="N37" s="174"/>
      <c r="O37" s="173" t="str">
        <f t="shared" si="7"/>
        <v/>
      </c>
      <c r="P37" s="173" t="str">
        <f t="shared" si="8"/>
        <v/>
      </c>
      <c r="Q37" s="12" t="str">
        <f t="shared" si="9"/>
        <v/>
      </c>
      <c r="R37" s="175" t="str">
        <f t="shared" si="10"/>
        <v/>
      </c>
      <c r="S37" s="183"/>
      <c r="T37" s="184" t="str">
        <f t="shared" si="11"/>
        <v/>
      </c>
      <c r="U37" s="169"/>
      <c r="V37" s="176" t="str">
        <f t="shared" si="12"/>
        <v/>
      </c>
      <c r="W37" s="168" t="str">
        <f t="shared" si="13"/>
        <v/>
      </c>
      <c r="X37" s="168" t="str">
        <f t="shared" si="14"/>
        <v/>
      </c>
      <c r="Y37" s="179" t="str">
        <f t="shared" si="15"/>
        <v/>
      </c>
      <c r="Z37" s="181"/>
      <c r="AA37" s="180" t="str">
        <f t="shared" si="16"/>
        <v/>
      </c>
      <c r="AB37" s="177"/>
      <c r="AC37" s="180" t="str">
        <f t="shared" si="17"/>
        <v/>
      </c>
      <c r="AD37" s="185" t="str">
        <f t="shared" si="18"/>
        <v/>
      </c>
    </row>
    <row r="38" spans="1:30" ht="24.5" thickTop="1" thickBot="1">
      <c r="B38" s="13" t="s">
        <v>2295</v>
      </c>
      <c r="C38" s="164" t="str">
        <f t="shared" si="0"/>
        <v xml:space="preserve">            { line: "que no hay nadie que se cuide de mi alma., (Fa,m,15)(Mi,7,250)", sC: ""},</v>
      </c>
      <c r="D38" s="166" t="str">
        <f t="shared" si="1"/>
        <v>(</v>
      </c>
      <c r="E38" s="183" t="s">
        <v>1113</v>
      </c>
      <c r="F38" s="182" t="str">
        <f t="shared" si="2"/>
        <v>,</v>
      </c>
      <c r="G38" s="169" t="s">
        <v>1121</v>
      </c>
      <c r="H38" s="170" t="str">
        <f t="shared" si="3"/>
        <v>,</v>
      </c>
      <c r="I38" s="168">
        <f t="shared" si="19"/>
        <v>15</v>
      </c>
      <c r="J38" s="171" t="str">
        <f t="shared" si="4"/>
        <v>)</v>
      </c>
      <c r="K38" s="172" t="str">
        <f t="shared" si="5"/>
        <v>(</v>
      </c>
      <c r="L38" s="178" t="s">
        <v>1111</v>
      </c>
      <c r="M38" s="173" t="str">
        <f t="shared" si="6"/>
        <v>,</v>
      </c>
      <c r="N38" s="174">
        <v>7</v>
      </c>
      <c r="O38" s="173" t="str">
        <f t="shared" si="7"/>
        <v>,</v>
      </c>
      <c r="P38" s="173">
        <f t="shared" si="8"/>
        <v>250</v>
      </c>
      <c r="Q38" s="12" t="str">
        <f t="shared" si="9"/>
        <v>)</v>
      </c>
      <c r="R38" s="175" t="str">
        <f t="shared" si="10"/>
        <v/>
      </c>
      <c r="S38" s="183"/>
      <c r="T38" s="184" t="str">
        <f t="shared" si="11"/>
        <v/>
      </c>
      <c r="U38" s="169"/>
      <c r="V38" s="176" t="str">
        <f t="shared" si="12"/>
        <v/>
      </c>
      <c r="W38" s="168" t="str">
        <f t="shared" si="13"/>
        <v/>
      </c>
      <c r="X38" s="168" t="str">
        <f t="shared" si="14"/>
        <v/>
      </c>
      <c r="Y38" s="179" t="str">
        <f t="shared" si="15"/>
        <v/>
      </c>
      <c r="Z38" s="181"/>
      <c r="AA38" s="180" t="str">
        <f t="shared" si="16"/>
        <v/>
      </c>
      <c r="AB38" s="177"/>
      <c r="AC38" s="180" t="str">
        <f t="shared" si="17"/>
        <v/>
      </c>
      <c r="AD38" s="185" t="str">
        <f t="shared" si="18"/>
        <v/>
      </c>
    </row>
    <row r="39" spans="1:30" ht="24.5" thickTop="1" thickBot="1">
      <c r="A39" t="s">
        <v>2287</v>
      </c>
      <c r="B39" s="13" t="s">
        <v>2296</v>
      </c>
      <c r="C39" s="164" t="str">
        <f t="shared" si="0"/>
        <v xml:space="preserve">            { line: "A TI, YO CLAMO SEÑOR,, (La,m,15)(Sol,,250)", sC: "as mt"},</v>
      </c>
      <c r="D39" s="166" t="str">
        <f t="shared" si="1"/>
        <v>(</v>
      </c>
      <c r="E39" s="183" t="s">
        <v>1112</v>
      </c>
      <c r="F39" s="182" t="str">
        <f t="shared" si="2"/>
        <v>,</v>
      </c>
      <c r="G39" s="169" t="s">
        <v>1121</v>
      </c>
      <c r="H39" s="170" t="str">
        <f t="shared" si="3"/>
        <v>,</v>
      </c>
      <c r="I39" s="168">
        <f t="shared" si="19"/>
        <v>15</v>
      </c>
      <c r="J39" s="171" t="str">
        <f t="shared" si="4"/>
        <v>)</v>
      </c>
      <c r="K39" s="172" t="str">
        <f t="shared" si="5"/>
        <v>(</v>
      </c>
      <c r="L39" s="178" t="s">
        <v>1122</v>
      </c>
      <c r="M39" s="173" t="str">
        <f t="shared" si="6"/>
        <v>,</v>
      </c>
      <c r="N39" s="174"/>
      <c r="O39" s="173" t="str">
        <f t="shared" si="7"/>
        <v>,</v>
      </c>
      <c r="P39" s="173">
        <f t="shared" si="8"/>
        <v>250</v>
      </c>
      <c r="Q39" s="12" t="str">
        <f t="shared" si="9"/>
        <v>)</v>
      </c>
      <c r="R39" s="175" t="str">
        <f t="shared" si="10"/>
        <v/>
      </c>
      <c r="S39" s="183"/>
      <c r="T39" s="184" t="str">
        <f t="shared" si="11"/>
        <v/>
      </c>
      <c r="U39" s="169"/>
      <c r="V39" s="176" t="str">
        <f t="shared" si="12"/>
        <v/>
      </c>
      <c r="W39" s="168" t="str">
        <f t="shared" si="13"/>
        <v/>
      </c>
      <c r="X39" s="168" t="str">
        <f t="shared" si="14"/>
        <v/>
      </c>
      <c r="Y39" s="179" t="str">
        <f t="shared" si="15"/>
        <v/>
      </c>
      <c r="Z39" s="181"/>
      <c r="AA39" s="180" t="str">
        <f t="shared" si="16"/>
        <v/>
      </c>
      <c r="AB39" s="177"/>
      <c r="AC39" s="180" t="str">
        <f t="shared" si="17"/>
        <v/>
      </c>
      <c r="AD39" s="185" t="str">
        <f t="shared" si="18"/>
        <v/>
      </c>
    </row>
    <row r="40" spans="1:30" ht="24.5" thickTop="1" thickBot="1">
      <c r="A40" t="s">
        <v>2283</v>
      </c>
      <c r="B40" s="13" t="s">
        <v>2297</v>
      </c>
      <c r="C40" s="164" t="str">
        <f t="shared" si="0"/>
        <v xml:space="preserve">            { line: "A TI, YO DIGO: TÚ SOLO ERES MI REFUGIO,, (Mi,7,250)", sC: "as"},</v>
      </c>
      <c r="D40" s="166" t="str">
        <f t="shared" si="1"/>
        <v/>
      </c>
      <c r="E40" s="183"/>
      <c r="F40" s="182" t="str">
        <f t="shared" si="2"/>
        <v/>
      </c>
      <c r="G40" s="169"/>
      <c r="H40" s="170" t="str">
        <f t="shared" si="3"/>
        <v/>
      </c>
      <c r="I40" s="168" t="str">
        <f t="shared" si="19"/>
        <v/>
      </c>
      <c r="J40" s="171" t="str">
        <f t="shared" si="4"/>
        <v/>
      </c>
      <c r="K40" s="172" t="str">
        <f t="shared" si="5"/>
        <v>(</v>
      </c>
      <c r="L40" s="178" t="s">
        <v>1111</v>
      </c>
      <c r="M40" s="173" t="str">
        <f t="shared" si="6"/>
        <v>,</v>
      </c>
      <c r="N40" s="174">
        <v>7</v>
      </c>
      <c r="O40" s="173" t="str">
        <f t="shared" si="7"/>
        <v>,</v>
      </c>
      <c r="P40" s="173">
        <f t="shared" si="8"/>
        <v>250</v>
      </c>
      <c r="Q40" s="12" t="str">
        <f t="shared" si="9"/>
        <v>)</v>
      </c>
      <c r="R40" s="175" t="str">
        <f t="shared" si="10"/>
        <v/>
      </c>
      <c r="S40" s="183"/>
      <c r="T40" s="184" t="str">
        <f t="shared" si="11"/>
        <v/>
      </c>
      <c r="U40" s="169"/>
      <c r="V40" s="176" t="str">
        <f t="shared" si="12"/>
        <v/>
      </c>
      <c r="W40" s="168" t="str">
        <f t="shared" si="13"/>
        <v/>
      </c>
      <c r="X40" s="168" t="str">
        <f t="shared" si="14"/>
        <v/>
      </c>
      <c r="Y40" s="179" t="str">
        <f t="shared" si="15"/>
        <v/>
      </c>
      <c r="Z40" s="181"/>
      <c r="AA40" s="180" t="str">
        <f t="shared" si="16"/>
        <v/>
      </c>
      <c r="AB40" s="177"/>
      <c r="AC40" s="180" t="str">
        <f t="shared" si="17"/>
        <v/>
      </c>
      <c r="AD40" s="185" t="str">
        <f t="shared" si="18"/>
        <v/>
      </c>
    </row>
    <row r="41" spans="1:30" ht="24.5" thickTop="1" thickBot="1">
      <c r="A41" t="s">
        <v>2283</v>
      </c>
      <c r="B41" s="13" t="s">
        <v>2298</v>
      </c>
      <c r="C41" s="164" t="str">
        <f t="shared" si="0"/>
        <v xml:space="preserve">            { line: "TÚ ERES MI PORCIÓN EN ESTA TIERRA,, (Fa,,15)", sC: "as"},</v>
      </c>
      <c r="D41" s="166" t="str">
        <f t="shared" si="1"/>
        <v>(</v>
      </c>
      <c r="E41" s="183" t="s">
        <v>1113</v>
      </c>
      <c r="F41" s="182" t="str">
        <f t="shared" si="2"/>
        <v>,</v>
      </c>
      <c r="G41" s="169"/>
      <c r="H41" s="170" t="str">
        <f t="shared" si="3"/>
        <v>,</v>
      </c>
      <c r="I41" s="168">
        <f t="shared" si="19"/>
        <v>15</v>
      </c>
      <c r="J41" s="171" t="str">
        <f t="shared" si="4"/>
        <v>)</v>
      </c>
      <c r="K41" s="172" t="str">
        <f t="shared" si="5"/>
        <v/>
      </c>
      <c r="L41" s="178"/>
      <c r="M41" s="173" t="str">
        <f t="shared" si="6"/>
        <v/>
      </c>
      <c r="N41" s="174"/>
      <c r="O41" s="173" t="str">
        <f t="shared" si="7"/>
        <v/>
      </c>
      <c r="P41" s="173" t="str">
        <f t="shared" si="8"/>
        <v/>
      </c>
      <c r="Q41" s="12" t="str">
        <f t="shared" si="9"/>
        <v/>
      </c>
      <c r="R41" s="175" t="str">
        <f t="shared" si="10"/>
        <v/>
      </c>
      <c r="S41" s="183"/>
      <c r="T41" s="184" t="str">
        <f t="shared" si="11"/>
        <v/>
      </c>
      <c r="U41" s="169"/>
      <c r="V41" s="176" t="str">
        <f t="shared" si="12"/>
        <v/>
      </c>
      <c r="W41" s="168" t="str">
        <f t="shared" si="13"/>
        <v/>
      </c>
      <c r="X41" s="168" t="str">
        <f t="shared" si="14"/>
        <v/>
      </c>
      <c r="Y41" s="179" t="str">
        <f t="shared" si="15"/>
        <v/>
      </c>
      <c r="Z41" s="181"/>
      <c r="AA41" s="180" t="str">
        <f t="shared" si="16"/>
        <v/>
      </c>
      <c r="AB41" s="177"/>
      <c r="AC41" s="180" t="str">
        <f t="shared" si="17"/>
        <v/>
      </c>
      <c r="AD41" s="185" t="str">
        <f t="shared" si="18"/>
        <v/>
      </c>
    </row>
    <row r="42" spans="1:30" ht="24.5" thickTop="1" thickBot="1">
      <c r="A42" t="s">
        <v>2283</v>
      </c>
      <c r="B42" s="13" t="s">
        <v>2299</v>
      </c>
      <c r="C42" s="164" t="str">
        <f t="shared" si="0"/>
        <v xml:space="preserve">            { line: "MI ÚNICA FELICIDAD., (Mi,,250)", sC: "as"},</v>
      </c>
      <c r="D42" s="166" t="str">
        <f t="shared" si="1"/>
        <v/>
      </c>
      <c r="E42" s="183"/>
      <c r="F42" s="182" t="str">
        <f t="shared" si="2"/>
        <v/>
      </c>
      <c r="G42" s="169"/>
      <c r="H42" s="170" t="str">
        <f t="shared" si="3"/>
        <v/>
      </c>
      <c r="I42" s="168" t="str">
        <f t="shared" si="19"/>
        <v/>
      </c>
      <c r="J42" s="171" t="str">
        <f t="shared" si="4"/>
        <v/>
      </c>
      <c r="K42" s="172" t="str">
        <f t="shared" si="5"/>
        <v>(</v>
      </c>
      <c r="L42" s="178" t="s">
        <v>1111</v>
      </c>
      <c r="M42" s="173" t="str">
        <f t="shared" si="6"/>
        <v>,</v>
      </c>
      <c r="N42" s="174"/>
      <c r="O42" s="173" t="str">
        <f t="shared" si="7"/>
        <v>,</v>
      </c>
      <c r="P42" s="173">
        <f t="shared" si="8"/>
        <v>250</v>
      </c>
      <c r="Q42" s="12" t="str">
        <f t="shared" si="9"/>
        <v>)</v>
      </c>
      <c r="R42" s="175" t="str">
        <f t="shared" si="10"/>
        <v/>
      </c>
      <c r="S42" s="183"/>
      <c r="T42" s="184" t="str">
        <f t="shared" si="11"/>
        <v/>
      </c>
      <c r="U42" s="169"/>
      <c r="V42" s="176" t="str">
        <f t="shared" si="12"/>
        <v/>
      </c>
      <c r="W42" s="168" t="str">
        <f t="shared" si="13"/>
        <v/>
      </c>
      <c r="X42" s="168" t="str">
        <f t="shared" si="14"/>
        <v/>
      </c>
      <c r="Y42" s="179" t="str">
        <f t="shared" si="15"/>
        <v/>
      </c>
      <c r="Z42" s="181"/>
      <c r="AA42" s="180" t="str">
        <f t="shared" si="16"/>
        <v/>
      </c>
      <c r="AB42" s="177"/>
      <c r="AC42" s="180" t="str">
        <f t="shared" si="17"/>
        <v/>
      </c>
      <c r="AD42" s="185" t="str">
        <f t="shared" si="18"/>
        <v/>
      </c>
    </row>
    <row r="43" spans="1:30" ht="36" thickTop="1">
      <c r="B43" s="13"/>
      <c r="C43" s="212" t="s">
        <v>2300</v>
      </c>
      <c r="D43" s="166" t="str">
        <f t="shared" si="1"/>
        <v/>
      </c>
      <c r="E43" s="200"/>
      <c r="F43" s="171" t="str">
        <f t="shared" si="2"/>
        <v/>
      </c>
      <c r="G43" s="200"/>
      <c r="H43" s="171" t="str">
        <f t="shared" si="3"/>
        <v/>
      </c>
      <c r="I43" s="200"/>
      <c r="J43" s="171" t="str">
        <f t="shared" si="4"/>
        <v/>
      </c>
      <c r="K43" s="172" t="str">
        <f t="shared" si="5"/>
        <v/>
      </c>
      <c r="L43" s="201"/>
      <c r="M43" s="173" t="str">
        <f t="shared" si="6"/>
        <v/>
      </c>
      <c r="N43" s="201"/>
      <c r="O43" s="173" t="str">
        <f t="shared" si="7"/>
        <v/>
      </c>
      <c r="P43" s="201"/>
      <c r="Q43" s="12" t="str">
        <f t="shared" si="9"/>
        <v/>
      </c>
      <c r="R43" s="200" t="str">
        <f t="shared" si="10"/>
        <v/>
      </c>
      <c r="S43" s="200"/>
      <c r="T43" s="200" t="str">
        <f t="shared" si="11"/>
        <v/>
      </c>
      <c r="U43" s="200"/>
      <c r="V43" s="200" t="str">
        <f t="shared" si="12"/>
        <v/>
      </c>
      <c r="W43" s="200"/>
      <c r="X43" s="200" t="str">
        <f t="shared" si="14"/>
        <v/>
      </c>
      <c r="Y43" s="200" t="str">
        <f t="shared" si="15"/>
        <v/>
      </c>
      <c r="Z43" s="202"/>
      <c r="AA43" s="202" t="str">
        <f t="shared" si="16"/>
        <v/>
      </c>
      <c r="AB43" s="202"/>
      <c r="AC43" s="202" t="str">
        <f t="shared" si="17"/>
        <v/>
      </c>
      <c r="AD43" s="202" t="str">
        <f t="shared" si="18"/>
        <v/>
      </c>
    </row>
    <row r="44" spans="1:30" ht="24" thickBot="1">
      <c r="B44" s="13" t="s">
        <v>2301</v>
      </c>
      <c r="C44" s="164" t="str">
        <f t="shared" ref="C44:C48" si="20">IF(B44="","",_xlfn.CONCAT("            { line: ","""",B44,", ",D44:AD44,""", sC: ","""",A44,"""},"))</f>
        <v xml:space="preserve">            { line: "Escúchame, Señor, que estoy llorando,, (Re,m,15)(Mi,,250)", sC: ""},</v>
      </c>
      <c r="D44" s="166" t="str">
        <f t="shared" si="1"/>
        <v>(</v>
      </c>
      <c r="E44" s="186" t="s">
        <v>1114</v>
      </c>
      <c r="F44" s="187" t="str">
        <f t="shared" si="2"/>
        <v>,</v>
      </c>
      <c r="G44" s="188" t="s">
        <v>1121</v>
      </c>
      <c r="H44" s="189" t="str">
        <f t="shared" si="3"/>
        <v>,</v>
      </c>
      <c r="I44" s="190">
        <f t="shared" si="19"/>
        <v>15</v>
      </c>
      <c r="J44" s="171" t="str">
        <f t="shared" si="4"/>
        <v>)</v>
      </c>
      <c r="K44" s="172" t="str">
        <f t="shared" si="5"/>
        <v>(</v>
      </c>
      <c r="L44" s="191" t="s">
        <v>1111</v>
      </c>
      <c r="M44" s="173" t="str">
        <f t="shared" si="6"/>
        <v>,</v>
      </c>
      <c r="N44" s="192"/>
      <c r="O44" s="173" t="str">
        <f t="shared" si="7"/>
        <v>,</v>
      </c>
      <c r="P44" s="173">
        <f t="shared" si="8"/>
        <v>250</v>
      </c>
      <c r="Q44" s="12" t="str">
        <f t="shared" si="9"/>
        <v>)</v>
      </c>
      <c r="R44" s="193" t="str">
        <f t="shared" si="10"/>
        <v/>
      </c>
      <c r="S44" s="186"/>
      <c r="T44" s="194" t="str">
        <f t="shared" si="11"/>
        <v/>
      </c>
      <c r="U44" s="188"/>
      <c r="V44" s="195" t="str">
        <f t="shared" si="12"/>
        <v/>
      </c>
      <c r="W44" s="190" t="str">
        <f t="shared" si="13"/>
        <v/>
      </c>
      <c r="X44" s="190" t="str">
        <f t="shared" si="14"/>
        <v/>
      </c>
      <c r="Y44" s="196" t="str">
        <f t="shared" si="15"/>
        <v/>
      </c>
      <c r="Z44" s="197"/>
      <c r="AA44" s="198" t="str">
        <f t="shared" si="16"/>
        <v/>
      </c>
      <c r="AB44" s="199"/>
      <c r="AC44" s="198" t="str">
        <f t="shared" si="17"/>
        <v/>
      </c>
      <c r="AD44" s="185" t="str">
        <f t="shared" si="18"/>
        <v/>
      </c>
    </row>
    <row r="45" spans="1:30" ht="24.5" thickTop="1" thickBot="1">
      <c r="B45" s="13" t="s">
        <v>2302</v>
      </c>
      <c r="C45" s="164" t="str">
        <f t="shared" si="20"/>
        <v xml:space="preserve">            { line: "estoy tan deprimido., (Fa,,15)(Mi,,250)", sC: ""},</v>
      </c>
      <c r="D45" s="166" t="str">
        <f t="shared" si="1"/>
        <v>(</v>
      </c>
      <c r="E45" s="183" t="s">
        <v>1113</v>
      </c>
      <c r="F45" s="182" t="str">
        <f t="shared" si="2"/>
        <v>,</v>
      </c>
      <c r="G45" s="169"/>
      <c r="H45" s="170" t="str">
        <f t="shared" si="3"/>
        <v>,</v>
      </c>
      <c r="I45" s="168">
        <f t="shared" si="19"/>
        <v>15</v>
      </c>
      <c r="J45" s="171" t="str">
        <f t="shared" si="4"/>
        <v>)</v>
      </c>
      <c r="K45" s="172" t="str">
        <f t="shared" si="5"/>
        <v>(</v>
      </c>
      <c r="L45" s="178" t="s">
        <v>1111</v>
      </c>
      <c r="M45" s="173" t="str">
        <f t="shared" si="6"/>
        <v>,</v>
      </c>
      <c r="N45" s="174"/>
      <c r="O45" s="173" t="str">
        <f t="shared" si="7"/>
        <v>,</v>
      </c>
      <c r="P45" s="173">
        <f t="shared" si="8"/>
        <v>250</v>
      </c>
      <c r="Q45" s="12" t="str">
        <f t="shared" si="9"/>
        <v>)</v>
      </c>
      <c r="R45" s="175" t="str">
        <f t="shared" si="10"/>
        <v/>
      </c>
      <c r="S45" s="183"/>
      <c r="T45" s="184" t="str">
        <f t="shared" si="11"/>
        <v/>
      </c>
      <c r="U45" s="169"/>
      <c r="V45" s="176" t="str">
        <f t="shared" si="12"/>
        <v/>
      </c>
      <c r="W45" s="168" t="str">
        <f t="shared" si="13"/>
        <v/>
      </c>
      <c r="X45" s="168" t="str">
        <f t="shared" si="14"/>
        <v/>
      </c>
      <c r="Y45" s="179" t="str">
        <f t="shared" si="15"/>
        <v/>
      </c>
      <c r="Z45" s="181"/>
      <c r="AA45" s="180" t="str">
        <f t="shared" si="16"/>
        <v/>
      </c>
      <c r="AB45" s="177"/>
      <c r="AC45" s="180" t="str">
        <f t="shared" si="17"/>
        <v/>
      </c>
      <c r="AD45" s="185" t="str">
        <f t="shared" si="18"/>
        <v/>
      </c>
    </row>
    <row r="46" spans="1:30" ht="24.5" thickTop="1" thickBot="1">
      <c r="B46" s="13" t="s">
        <v>2303</v>
      </c>
      <c r="C46" s="164" t="str">
        <f t="shared" si="20"/>
        <v xml:space="preserve">            { line: "¡Líbrame tú de estos enemigos, (Fa,,15)", sC: ""},</v>
      </c>
      <c r="D46" s="166" t="str">
        <f t="shared" si="1"/>
        <v>(</v>
      </c>
      <c r="E46" s="183" t="s">
        <v>1113</v>
      </c>
      <c r="F46" s="182" t="str">
        <f t="shared" si="2"/>
        <v>,</v>
      </c>
      <c r="G46" s="169"/>
      <c r="H46" s="170" t="str">
        <f t="shared" si="3"/>
        <v>,</v>
      </c>
      <c r="I46" s="168">
        <f t="shared" si="19"/>
        <v>15</v>
      </c>
      <c r="J46" s="171" t="str">
        <f t="shared" si="4"/>
        <v>)</v>
      </c>
      <c r="K46" s="172" t="str">
        <f t="shared" si="5"/>
        <v/>
      </c>
      <c r="L46" s="178"/>
      <c r="M46" s="173" t="str">
        <f t="shared" si="6"/>
        <v/>
      </c>
      <c r="N46" s="174"/>
      <c r="O46" s="173" t="str">
        <f t="shared" si="7"/>
        <v/>
      </c>
      <c r="P46" s="173" t="str">
        <f t="shared" si="8"/>
        <v/>
      </c>
      <c r="Q46" s="12" t="str">
        <f t="shared" si="9"/>
        <v/>
      </c>
      <c r="R46" s="175" t="str">
        <f t="shared" si="10"/>
        <v/>
      </c>
      <c r="S46" s="183"/>
      <c r="T46" s="184" t="str">
        <f t="shared" si="11"/>
        <v/>
      </c>
      <c r="U46" s="169"/>
      <c r="V46" s="176" t="str">
        <f t="shared" si="12"/>
        <v/>
      </c>
      <c r="W46" s="168" t="str">
        <f t="shared" si="13"/>
        <v/>
      </c>
      <c r="X46" s="168" t="str">
        <f t="shared" si="14"/>
        <v/>
      </c>
      <c r="Y46" s="179" t="str">
        <f t="shared" si="15"/>
        <v/>
      </c>
      <c r="Z46" s="181"/>
      <c r="AA46" s="180" t="str">
        <f t="shared" si="16"/>
        <v/>
      </c>
      <c r="AB46" s="177"/>
      <c r="AC46" s="180" t="str">
        <f t="shared" si="17"/>
        <v/>
      </c>
      <c r="AD46" s="185" t="str">
        <f t="shared" si="18"/>
        <v/>
      </c>
    </row>
    <row r="47" spans="1:30" ht="24.5" thickTop="1" thickBot="1">
      <c r="B47" s="13" t="s">
        <v>2304</v>
      </c>
      <c r="C47" s="164" t="str">
        <f t="shared" si="20"/>
        <v xml:space="preserve">            { line: "que son más fuertes que yo!, (Sol,,15)(Mi,,250)", sC: ""},</v>
      </c>
      <c r="D47" s="166" t="str">
        <f t="shared" si="1"/>
        <v>(</v>
      </c>
      <c r="E47" s="183" t="s">
        <v>1122</v>
      </c>
      <c r="F47" s="182" t="str">
        <f t="shared" si="2"/>
        <v>,</v>
      </c>
      <c r="G47" s="169"/>
      <c r="H47" s="170" t="str">
        <f t="shared" si="3"/>
        <v>,</v>
      </c>
      <c r="I47" s="168">
        <f t="shared" si="19"/>
        <v>15</v>
      </c>
      <c r="J47" s="171" t="str">
        <f t="shared" si="4"/>
        <v>)</v>
      </c>
      <c r="K47" s="172" t="str">
        <f t="shared" si="5"/>
        <v>(</v>
      </c>
      <c r="L47" s="178" t="s">
        <v>1111</v>
      </c>
      <c r="M47" s="173" t="str">
        <f t="shared" si="6"/>
        <v>,</v>
      </c>
      <c r="N47" s="174"/>
      <c r="O47" s="173" t="str">
        <f t="shared" si="7"/>
        <v>,</v>
      </c>
      <c r="P47" s="173">
        <f t="shared" si="8"/>
        <v>250</v>
      </c>
      <c r="Q47" s="12" t="str">
        <f t="shared" si="9"/>
        <v>)</v>
      </c>
      <c r="R47" s="175" t="str">
        <f t="shared" si="10"/>
        <v/>
      </c>
      <c r="S47" s="183"/>
      <c r="T47" s="184" t="str">
        <f t="shared" si="11"/>
        <v/>
      </c>
      <c r="U47" s="169"/>
      <c r="V47" s="176" t="str">
        <f t="shared" si="12"/>
        <v/>
      </c>
      <c r="W47" s="168" t="str">
        <f t="shared" si="13"/>
        <v/>
      </c>
      <c r="X47" s="168" t="str">
        <f t="shared" si="14"/>
        <v/>
      </c>
      <c r="Y47" s="179" t="str">
        <f t="shared" si="15"/>
        <v/>
      </c>
      <c r="Z47" s="181"/>
      <c r="AA47" s="180" t="str">
        <f t="shared" si="16"/>
        <v/>
      </c>
      <c r="AB47" s="177"/>
      <c r="AC47" s="180" t="str">
        <f t="shared" si="17"/>
        <v/>
      </c>
      <c r="AD47" s="185" t="str">
        <f t="shared" si="18"/>
        <v/>
      </c>
    </row>
    <row r="48" spans="1:30" ht="24.5" thickTop="1" thickBot="1">
      <c r="B48" s="13" t="s">
        <v>2305</v>
      </c>
      <c r="C48" s="164" t="str">
        <f t="shared" si="20"/>
        <v xml:space="preserve">            { line: "¡Saca mi alma de esta cárcel, (La,m,15)", sC: ""},</v>
      </c>
      <c r="D48" s="166" t="str">
        <f t="shared" si="1"/>
        <v>(</v>
      </c>
      <c r="E48" s="183" t="s">
        <v>1112</v>
      </c>
      <c r="F48" s="182" t="str">
        <f t="shared" si="2"/>
        <v>,</v>
      </c>
      <c r="G48" s="169" t="s">
        <v>1121</v>
      </c>
      <c r="H48" s="170" t="str">
        <f t="shared" si="3"/>
        <v>,</v>
      </c>
      <c r="I48" s="168">
        <f t="shared" si="19"/>
        <v>15</v>
      </c>
      <c r="J48" s="171" t="str">
        <f t="shared" si="4"/>
        <v>)</v>
      </c>
      <c r="K48" s="172" t="str">
        <f t="shared" si="5"/>
        <v/>
      </c>
      <c r="L48" s="178"/>
      <c r="M48" s="173" t="str">
        <f t="shared" si="6"/>
        <v/>
      </c>
      <c r="N48" s="174"/>
      <c r="O48" s="173" t="str">
        <f t="shared" si="7"/>
        <v/>
      </c>
      <c r="P48" s="173" t="str">
        <f t="shared" si="8"/>
        <v/>
      </c>
      <c r="Q48" s="12" t="str">
        <f t="shared" si="9"/>
        <v/>
      </c>
      <c r="R48" s="175" t="str">
        <f t="shared" si="10"/>
        <v/>
      </c>
      <c r="S48" s="183"/>
      <c r="T48" s="184" t="str">
        <f t="shared" si="11"/>
        <v/>
      </c>
      <c r="U48" s="169"/>
      <c r="V48" s="176" t="str">
        <f t="shared" si="12"/>
        <v/>
      </c>
      <c r="W48" s="168" t="str">
        <f t="shared" si="13"/>
        <v/>
      </c>
      <c r="X48" s="168" t="str">
        <f t="shared" si="14"/>
        <v/>
      </c>
      <c r="Y48" s="179" t="str">
        <f t="shared" si="15"/>
        <v/>
      </c>
      <c r="Z48" s="181"/>
      <c r="AA48" s="180" t="str">
        <f t="shared" si="16"/>
        <v/>
      </c>
      <c r="AB48" s="177"/>
      <c r="AC48" s="180" t="str">
        <f t="shared" si="17"/>
        <v/>
      </c>
      <c r="AD48" s="185" t="str">
        <f t="shared" si="18"/>
        <v/>
      </c>
    </row>
    <row r="49" spans="1:30" ht="24.5" thickTop="1" thickBot="1">
      <c r="B49" s="13" t="s">
        <v>2306</v>
      </c>
      <c r="C49" s="164" t="str">
        <f>IF(B49="","",_xlfn.CONCAT("            { line: ","""",B49,", ",D49:AD49,""", sC: ","""",A49,"""},"))</f>
        <v xml:space="preserve">            { line: "y yo daré gracias a tu Nombre!, (Sol,,15)(Mi,,250)", sC: ""},</v>
      </c>
      <c r="D49" s="166" t="str">
        <f t="shared" si="1"/>
        <v>(</v>
      </c>
      <c r="E49" s="183" t="s">
        <v>1122</v>
      </c>
      <c r="F49" s="182" t="str">
        <f t="shared" si="2"/>
        <v>,</v>
      </c>
      <c r="G49" s="169"/>
      <c r="H49" s="170" t="str">
        <f t="shared" si="3"/>
        <v>,</v>
      </c>
      <c r="I49" s="168">
        <f t="shared" si="19"/>
        <v>15</v>
      </c>
      <c r="J49" s="171" t="str">
        <f t="shared" si="4"/>
        <v>)</v>
      </c>
      <c r="K49" s="172" t="str">
        <f t="shared" si="5"/>
        <v>(</v>
      </c>
      <c r="L49" s="178" t="s">
        <v>1111</v>
      </c>
      <c r="M49" s="173" t="str">
        <f t="shared" si="6"/>
        <v>,</v>
      </c>
      <c r="N49" s="174"/>
      <c r="O49" s="173" t="str">
        <f t="shared" si="7"/>
        <v>,</v>
      </c>
      <c r="P49" s="173">
        <f t="shared" si="8"/>
        <v>250</v>
      </c>
      <c r="Q49" s="12" t="str">
        <f t="shared" si="9"/>
        <v>)</v>
      </c>
      <c r="R49" s="175" t="str">
        <f t="shared" si="10"/>
        <v/>
      </c>
      <c r="S49" s="183"/>
      <c r="T49" s="184" t="str">
        <f t="shared" si="11"/>
        <v/>
      </c>
      <c r="U49" s="169"/>
      <c r="V49" s="176" t="str">
        <f t="shared" si="12"/>
        <v/>
      </c>
      <c r="W49" s="168" t="str">
        <f t="shared" si="13"/>
        <v/>
      </c>
      <c r="X49" s="168" t="str">
        <f t="shared" si="14"/>
        <v/>
      </c>
      <c r="Y49" s="179" t="str">
        <f t="shared" si="15"/>
        <v/>
      </c>
      <c r="Z49" s="181"/>
      <c r="AA49" s="180" t="str">
        <f t="shared" si="16"/>
        <v/>
      </c>
      <c r="AB49" s="177"/>
      <c r="AC49" s="180" t="str">
        <f t="shared" si="17"/>
        <v/>
      </c>
      <c r="AD49" s="185" t="str">
        <f t="shared" si="18"/>
        <v/>
      </c>
    </row>
    <row r="50" spans="1:30" ht="24.5" thickTop="1" thickBot="1">
      <c r="B50" s="13" t="s">
        <v>2307</v>
      </c>
      <c r="C50" s="164" t="str">
        <f>IF(B50="","",_xlfn.CONCAT("            { line: ","""",B50,", ",D50:AD50,""", sC: ","""",A50,"""},"))</f>
        <v xml:space="preserve">            { line: "En torno a mí los santos harán corro,, (Re,m,15)", sC: ""},</v>
      </c>
      <c r="D50" s="166" t="str">
        <f t="shared" si="1"/>
        <v>(</v>
      </c>
      <c r="E50" s="183" t="s">
        <v>1114</v>
      </c>
      <c r="F50" s="182" t="str">
        <f t="shared" si="2"/>
        <v>,</v>
      </c>
      <c r="G50" s="169" t="s">
        <v>1121</v>
      </c>
      <c r="H50" s="170" t="str">
        <f t="shared" si="3"/>
        <v>,</v>
      </c>
      <c r="I50" s="168">
        <f t="shared" si="19"/>
        <v>15</v>
      </c>
      <c r="J50" s="171" t="str">
        <f t="shared" si="4"/>
        <v>)</v>
      </c>
      <c r="K50" s="172" t="str">
        <f t="shared" si="5"/>
        <v/>
      </c>
      <c r="L50" s="178"/>
      <c r="M50" s="173" t="str">
        <f t="shared" si="6"/>
        <v/>
      </c>
      <c r="N50" s="174"/>
      <c r="O50" s="173" t="str">
        <f t="shared" si="7"/>
        <v/>
      </c>
      <c r="P50" s="173" t="str">
        <f t="shared" si="8"/>
        <v/>
      </c>
      <c r="Q50" s="12" t="str">
        <f t="shared" si="9"/>
        <v/>
      </c>
      <c r="R50" s="175" t="str">
        <f t="shared" si="10"/>
        <v/>
      </c>
      <c r="S50" s="183"/>
      <c r="T50" s="184" t="str">
        <f t="shared" si="11"/>
        <v/>
      </c>
      <c r="U50" s="169"/>
      <c r="V50" s="176" t="str">
        <f t="shared" si="12"/>
        <v/>
      </c>
      <c r="W50" s="168" t="str">
        <f t="shared" si="13"/>
        <v/>
      </c>
      <c r="X50" s="168" t="str">
        <f t="shared" si="14"/>
        <v/>
      </c>
      <c r="Y50" s="179" t="str">
        <f t="shared" si="15"/>
        <v/>
      </c>
      <c r="Z50" s="181"/>
      <c r="AA50" s="180" t="str">
        <f t="shared" si="16"/>
        <v/>
      </c>
      <c r="AB50" s="177"/>
      <c r="AC50" s="180" t="str">
        <f t="shared" si="17"/>
        <v/>
      </c>
      <c r="AD50" s="185" t="str">
        <f t="shared" si="18"/>
        <v/>
      </c>
    </row>
    <row r="51" spans="1:30" ht="24.5" thickTop="1" thickBot="1">
      <c r="B51" s="13" t="s">
        <v>2308</v>
      </c>
      <c r="C51" s="164" t="str">
        <f>IF(B51="","",_xlfn.CONCAT("            { line: ","""",B51,", ",D51:AD51,""", sC: ","""",A51,"""},"))</f>
        <v xml:space="preserve">            { line: "me felicitarán por tu favor hacia mí. , (Fa,,15)(Mi,,250)", sC: ""},</v>
      </c>
      <c r="D51" s="166" t="str">
        <f t="shared" si="1"/>
        <v>(</v>
      </c>
      <c r="E51" s="183" t="s">
        <v>1113</v>
      </c>
      <c r="F51" s="182" t="str">
        <f t="shared" si="2"/>
        <v>,</v>
      </c>
      <c r="G51" s="169"/>
      <c r="H51" s="170" t="str">
        <f t="shared" si="3"/>
        <v>,</v>
      </c>
      <c r="I51" s="168">
        <f t="shared" si="19"/>
        <v>15</v>
      </c>
      <c r="J51" s="171" t="str">
        <f t="shared" si="4"/>
        <v>)</v>
      </c>
      <c r="K51" s="172" t="str">
        <f t="shared" si="5"/>
        <v>(</v>
      </c>
      <c r="L51" s="178" t="s">
        <v>1111</v>
      </c>
      <c r="M51" s="173" t="str">
        <f t="shared" si="6"/>
        <v>,</v>
      </c>
      <c r="N51" s="174"/>
      <c r="O51" s="173" t="str">
        <f t="shared" si="7"/>
        <v>,</v>
      </c>
      <c r="P51" s="173">
        <f t="shared" si="8"/>
        <v>250</v>
      </c>
      <c r="Q51" s="12" t="str">
        <f t="shared" si="9"/>
        <v>)</v>
      </c>
      <c r="R51" s="175" t="str">
        <f t="shared" si="10"/>
        <v/>
      </c>
      <c r="S51" s="183"/>
      <c r="T51" s="184" t="str">
        <f t="shared" si="11"/>
        <v/>
      </c>
      <c r="U51" s="169"/>
      <c r="V51" s="176" t="str">
        <f t="shared" si="12"/>
        <v/>
      </c>
      <c r="W51" s="168" t="str">
        <f t="shared" si="13"/>
        <v/>
      </c>
      <c r="X51" s="168" t="str">
        <f t="shared" si="14"/>
        <v/>
      </c>
      <c r="Y51" s="179" t="str">
        <f t="shared" si="15"/>
        <v/>
      </c>
      <c r="Z51" s="181"/>
      <c r="AA51" s="180" t="str">
        <f t="shared" si="16"/>
        <v/>
      </c>
      <c r="AB51" s="177"/>
      <c r="AC51" s="180" t="str">
        <f t="shared" si="17"/>
        <v/>
      </c>
      <c r="AD51" s="185" t="str">
        <f t="shared" si="18"/>
        <v/>
      </c>
    </row>
    <row r="52" spans="1:30" ht="22.5" customHeight="1" thickTop="1" thickBot="1">
      <c r="A52" s="211"/>
      <c r="B52" s="211"/>
      <c r="C52" s="211" t="s">
        <v>2315</v>
      </c>
      <c r="D52" s="211"/>
      <c r="E52" s="211"/>
      <c r="F52" s="211"/>
      <c r="G52" s="211"/>
      <c r="H52" s="211"/>
      <c r="I52" s="211"/>
      <c r="J52" s="211"/>
      <c r="K52" s="211"/>
      <c r="L52" s="211"/>
      <c r="M52" s="211"/>
      <c r="N52" s="211"/>
      <c r="O52" s="211"/>
      <c r="P52" s="211"/>
      <c r="Q52" s="211"/>
      <c r="R52" s="211"/>
      <c r="S52" s="211"/>
      <c r="T52" s="211"/>
      <c r="U52" s="211"/>
      <c r="V52" s="211"/>
      <c r="W52" s="211"/>
      <c r="X52" s="211"/>
      <c r="Y52" s="211"/>
      <c r="Z52" s="211"/>
      <c r="AA52" s="211"/>
      <c r="AB52" s="211"/>
      <c r="AC52" s="211"/>
      <c r="AD52" s="211"/>
    </row>
    <row r="53" spans="1:30" ht="24.5" thickTop="1" thickBot="1">
      <c r="B53" s="203" t="s">
        <v>2313</v>
      </c>
      <c r="C53" s="208" t="s">
        <v>2311</v>
      </c>
      <c r="D53" s="166" t="str">
        <f t="shared" si="1"/>
        <v/>
      </c>
      <c r="E53" s="183"/>
      <c r="F53" s="182" t="str">
        <f t="shared" si="2"/>
        <v/>
      </c>
      <c r="G53" s="169"/>
      <c r="H53" s="170" t="str">
        <f t="shared" si="3"/>
        <v/>
      </c>
      <c r="I53" s="168"/>
      <c r="J53" s="171" t="str">
        <f t="shared" si="4"/>
        <v/>
      </c>
      <c r="K53" s="172" t="str">
        <f t="shared" si="5"/>
        <v/>
      </c>
      <c r="L53" s="178"/>
      <c r="M53" s="173" t="str">
        <f t="shared" si="6"/>
        <v/>
      </c>
      <c r="N53" s="174"/>
      <c r="O53" s="173" t="str">
        <f t="shared" si="7"/>
        <v/>
      </c>
      <c r="P53" s="173"/>
      <c r="Q53" s="12" t="str">
        <f t="shared" si="9"/>
        <v/>
      </c>
      <c r="R53" s="175"/>
      <c r="S53" s="183"/>
      <c r="T53" s="184"/>
      <c r="U53" s="169"/>
      <c r="V53" s="176"/>
      <c r="W53" s="168"/>
      <c r="X53" s="168"/>
      <c r="Y53" s="179"/>
      <c r="Z53" s="181"/>
      <c r="AA53" s="180"/>
      <c r="AB53" s="177"/>
      <c r="AC53" s="180"/>
      <c r="AD53" s="185"/>
    </row>
    <row r="54" spans="1:30" ht="24.5" thickTop="1" thickBot="1">
      <c r="B54" s="13"/>
      <c r="C54" s="164" t="s">
        <v>2309</v>
      </c>
      <c r="D54" s="166" t="str">
        <f t="shared" si="1"/>
        <v/>
      </c>
      <c r="E54" s="183"/>
      <c r="F54" s="182" t="str">
        <f t="shared" si="2"/>
        <v/>
      </c>
      <c r="G54" s="169"/>
      <c r="H54" s="170" t="str">
        <f t="shared" si="3"/>
        <v/>
      </c>
      <c r="I54" s="168"/>
      <c r="J54" s="171" t="str">
        <f t="shared" si="4"/>
        <v/>
      </c>
      <c r="K54" s="172" t="str">
        <f t="shared" si="5"/>
        <v/>
      </c>
      <c r="L54" s="178"/>
      <c r="M54" s="173" t="str">
        <f t="shared" si="6"/>
        <v/>
      </c>
      <c r="N54" s="174"/>
      <c r="O54" s="173" t="str">
        <f t="shared" si="7"/>
        <v/>
      </c>
      <c r="P54" s="173"/>
      <c r="Q54" s="12" t="str">
        <f t="shared" si="9"/>
        <v/>
      </c>
      <c r="R54" s="175"/>
      <c r="S54" s="183"/>
      <c r="T54" s="184"/>
      <c r="U54" s="169"/>
      <c r="V54" s="176"/>
      <c r="W54" s="168"/>
      <c r="X54" s="168"/>
      <c r="Y54" s="179"/>
      <c r="Z54" s="181"/>
      <c r="AA54" s="180"/>
      <c r="AB54" s="177"/>
      <c r="AC54" s="180"/>
      <c r="AD54" s="185"/>
    </row>
    <row r="55" spans="1:30" ht="24.5" thickTop="1" thickBot="1">
      <c r="B55" s="13"/>
      <c r="C55" s="204" t="s">
        <v>2312</v>
      </c>
      <c r="D55" s="166" t="str">
        <f t="shared" si="1"/>
        <v/>
      </c>
      <c r="E55" s="183"/>
      <c r="F55" s="182" t="str">
        <f t="shared" si="2"/>
        <v/>
      </c>
      <c r="G55" s="169"/>
      <c r="H55" s="170" t="str">
        <f t="shared" si="3"/>
        <v/>
      </c>
      <c r="I55" s="168"/>
      <c r="J55" s="171" t="str">
        <f t="shared" si="4"/>
        <v/>
      </c>
      <c r="K55" s="172" t="str">
        <f t="shared" si="5"/>
        <v/>
      </c>
      <c r="L55" s="178"/>
      <c r="M55" s="173" t="str">
        <f t="shared" si="6"/>
        <v/>
      </c>
      <c r="N55" s="174"/>
      <c r="O55" s="173" t="str">
        <f t="shared" si="7"/>
        <v/>
      </c>
      <c r="P55" s="173"/>
      <c r="Q55" s="12" t="str">
        <f t="shared" si="9"/>
        <v/>
      </c>
      <c r="R55" s="175"/>
      <c r="S55" s="183"/>
      <c r="T55" s="184"/>
      <c r="U55" s="169"/>
      <c r="V55" s="176"/>
      <c r="W55" s="168"/>
      <c r="X55" s="168"/>
      <c r="Y55" s="179"/>
      <c r="Z55" s="181"/>
      <c r="AA55" s="180"/>
      <c r="AB55" s="177"/>
      <c r="AC55" s="180"/>
      <c r="AD55" s="185"/>
    </row>
    <row r="56" spans="1:30" ht="24.5" thickTop="1" thickBot="1">
      <c r="A56" t="s">
        <v>2310</v>
      </c>
      <c r="B56" s="205" t="s">
        <v>2281</v>
      </c>
      <c r="C56" s="206" t="str">
        <f>IF(B56="","",_xlfn.CONCAT("           triggerLine: ","""",B56,", ",D56:AD56,""", sC: ","""",A56,""", lines: ["))</f>
        <v xml:space="preserve">           triggerLine: "A TI, SEÑOR, EN MI CLAMOR IMPLORO,, (La,m,15)(Re,m,250)", sC: "mt as ta", lines: [</v>
      </c>
      <c r="D56" s="166" t="str">
        <f t="shared" si="1"/>
        <v>(</v>
      </c>
      <c r="E56" s="183" t="s">
        <v>1112</v>
      </c>
      <c r="F56" s="182" t="str">
        <f t="shared" si="2"/>
        <v>,</v>
      </c>
      <c r="G56" s="169" t="s">
        <v>1121</v>
      </c>
      <c r="H56" s="170" t="str">
        <f t="shared" si="3"/>
        <v>,</v>
      </c>
      <c r="I56" s="168">
        <v>15</v>
      </c>
      <c r="J56" s="171" t="str">
        <f t="shared" si="4"/>
        <v>)</v>
      </c>
      <c r="K56" s="172" t="str">
        <f t="shared" si="5"/>
        <v>(</v>
      </c>
      <c r="L56" s="178" t="s">
        <v>1114</v>
      </c>
      <c r="M56" s="173" t="str">
        <f t="shared" si="6"/>
        <v>,</v>
      </c>
      <c r="N56" s="174" t="s">
        <v>1121</v>
      </c>
      <c r="O56" s="173" t="str">
        <f t="shared" si="7"/>
        <v>,</v>
      </c>
      <c r="P56" s="173">
        <v>250</v>
      </c>
      <c r="Q56" s="12" t="str">
        <f t="shared" si="9"/>
        <v>)</v>
      </c>
      <c r="R56" s="175"/>
      <c r="S56" s="183"/>
      <c r="T56" s="184"/>
      <c r="U56" s="169"/>
      <c r="V56" s="176"/>
      <c r="W56" s="168"/>
      <c r="X56" s="168"/>
      <c r="Y56" s="179"/>
      <c r="Z56" s="181"/>
      <c r="AA56" s="180"/>
      <c r="AB56" s="177"/>
      <c r="AC56" s="180"/>
      <c r="AD56" s="185"/>
    </row>
    <row r="57" spans="1:30" ht="24.5" thickTop="1" thickBot="1">
      <c r="A57" t="s">
        <v>2283</v>
      </c>
      <c r="B57" s="207" t="s">
        <v>2284</v>
      </c>
      <c r="C57" s="206" t="str">
        <f t="shared" si="0"/>
        <v xml:space="preserve">            { line: "A TI, SEÑOR, EN MI CLAMOR SUPLICO,, (La,m,250)", sC: "as"},</v>
      </c>
      <c r="D57" s="166" t="str">
        <f t="shared" si="1"/>
        <v/>
      </c>
      <c r="E57" s="183"/>
      <c r="F57" s="182" t="str">
        <f t="shared" si="2"/>
        <v/>
      </c>
      <c r="G57" s="169"/>
      <c r="H57" s="170" t="str">
        <f t="shared" si="3"/>
        <v/>
      </c>
      <c r="I57" s="168" t="str">
        <f t="shared" si="19"/>
        <v/>
      </c>
      <c r="J57" s="171" t="str">
        <f t="shared" si="4"/>
        <v/>
      </c>
      <c r="K57" s="172" t="str">
        <f t="shared" si="5"/>
        <v>(</v>
      </c>
      <c r="L57" s="178" t="s">
        <v>1112</v>
      </c>
      <c r="M57" s="173" t="str">
        <f t="shared" si="6"/>
        <v>,</v>
      </c>
      <c r="N57" s="174" t="s">
        <v>1121</v>
      </c>
      <c r="O57" s="173" t="str">
        <f t="shared" si="7"/>
        <v>,</v>
      </c>
      <c r="P57" s="173">
        <f t="shared" si="8"/>
        <v>250</v>
      </c>
      <c r="Q57" s="12" t="str">
        <f t="shared" si="9"/>
        <v>)</v>
      </c>
      <c r="R57" s="175" t="str">
        <f t="shared" si="10"/>
        <v/>
      </c>
      <c r="S57" s="183"/>
      <c r="T57" s="184" t="str">
        <f t="shared" si="11"/>
        <v/>
      </c>
      <c r="U57" s="169"/>
      <c r="V57" s="176" t="str">
        <f t="shared" si="12"/>
        <v/>
      </c>
      <c r="W57" s="168" t="str">
        <f t="shared" si="13"/>
        <v/>
      </c>
      <c r="X57" s="168" t="str">
        <f t="shared" si="14"/>
        <v/>
      </c>
      <c r="Y57" s="179" t="str">
        <f t="shared" si="15"/>
        <v/>
      </c>
      <c r="Z57" s="181"/>
      <c r="AA57" s="180" t="str">
        <f t="shared" si="16"/>
        <v/>
      </c>
      <c r="AB57" s="177"/>
      <c r="AC57" s="180" t="str">
        <f t="shared" si="17"/>
        <v/>
      </c>
      <c r="AD57" s="185" t="str">
        <f t="shared" si="18"/>
        <v/>
      </c>
    </row>
    <row r="58" spans="1:30" ht="24.5" thickTop="1" thickBot="1">
      <c r="A58" t="s">
        <v>2283</v>
      </c>
      <c r="B58" s="207" t="s">
        <v>2285</v>
      </c>
      <c r="C58" s="206" t="str">
        <f t="shared" si="0"/>
        <v xml:space="preserve">            { line: "A TI DERRAMO MI LAMENTO,, (Mi,7,15)", sC: "as"},</v>
      </c>
      <c r="D58" s="166" t="str">
        <f t="shared" si="1"/>
        <v>(</v>
      </c>
      <c r="E58" s="183" t="s">
        <v>1111</v>
      </c>
      <c r="F58" s="182" t="str">
        <f t="shared" si="2"/>
        <v>,</v>
      </c>
      <c r="G58" s="169">
        <v>7</v>
      </c>
      <c r="H58" s="170" t="str">
        <f t="shared" si="3"/>
        <v>,</v>
      </c>
      <c r="I58" s="168">
        <f t="shared" si="19"/>
        <v>15</v>
      </c>
      <c r="J58" s="171" t="str">
        <f t="shared" si="4"/>
        <v>)</v>
      </c>
      <c r="K58" s="172" t="str">
        <f t="shared" si="5"/>
        <v/>
      </c>
      <c r="L58" s="178"/>
      <c r="M58" s="173" t="str">
        <f t="shared" si="6"/>
        <v/>
      </c>
      <c r="N58" s="174"/>
      <c r="O58" s="173" t="str">
        <f t="shared" si="7"/>
        <v/>
      </c>
      <c r="P58" s="173" t="str">
        <f t="shared" si="8"/>
        <v/>
      </c>
      <c r="Q58" s="12" t="str">
        <f t="shared" si="9"/>
        <v/>
      </c>
      <c r="R58" s="175" t="str">
        <f t="shared" si="10"/>
        <v/>
      </c>
      <c r="S58" s="183"/>
      <c r="T58" s="184" t="str">
        <f t="shared" si="11"/>
        <v/>
      </c>
      <c r="U58" s="169"/>
      <c r="V58" s="176" t="str">
        <f t="shared" si="12"/>
        <v/>
      </c>
      <c r="W58" s="168" t="str">
        <f t="shared" si="13"/>
        <v/>
      </c>
      <c r="X58" s="168" t="str">
        <f t="shared" si="14"/>
        <v/>
      </c>
      <c r="Y58" s="179" t="str">
        <f t="shared" si="15"/>
        <v/>
      </c>
      <c r="Z58" s="181"/>
      <c r="AA58" s="180" t="str">
        <f t="shared" si="16"/>
        <v/>
      </c>
      <c r="AB58" s="177"/>
      <c r="AC58" s="180" t="str">
        <f t="shared" si="17"/>
        <v/>
      </c>
      <c r="AD58" s="185" t="str">
        <f t="shared" si="18"/>
        <v/>
      </c>
    </row>
    <row r="59" spans="1:30" ht="24.5" thickTop="1" thickBot="1">
      <c r="A59" t="s">
        <v>2283</v>
      </c>
      <c r="B59" s="209" t="s">
        <v>2286</v>
      </c>
      <c r="C59" s="210" t="str">
        <f>IF(B59="","",_xlfn.CONCAT("            { line: ","""",B59,", ",D59:AJ59,""", sC: ","""",A59,"""},  ]},"))</f>
        <v xml:space="preserve">            { line: "A TI MI ANGUSTIA EXPONGO. , (Fa,m,15)(Mi,,250)", sC: "as"},  ]},</v>
      </c>
      <c r="D59" s="166" t="str">
        <f t="shared" si="1"/>
        <v>(</v>
      </c>
      <c r="E59" s="183" t="s">
        <v>1113</v>
      </c>
      <c r="F59" s="182" t="str">
        <f t="shared" si="2"/>
        <v>,</v>
      </c>
      <c r="G59" s="169" t="s">
        <v>1121</v>
      </c>
      <c r="H59" s="170" t="str">
        <f t="shared" si="3"/>
        <v>,</v>
      </c>
      <c r="I59" s="168">
        <f t="shared" si="19"/>
        <v>15</v>
      </c>
      <c r="J59" s="171" t="str">
        <f t="shared" si="4"/>
        <v>)</v>
      </c>
      <c r="K59" s="172" t="str">
        <f t="shared" si="5"/>
        <v>(</v>
      </c>
      <c r="L59" s="178" t="s">
        <v>1111</v>
      </c>
      <c r="M59" s="173" t="str">
        <f t="shared" si="6"/>
        <v>,</v>
      </c>
      <c r="N59" s="174"/>
      <c r="O59" s="173" t="str">
        <f t="shared" si="7"/>
        <v>,</v>
      </c>
      <c r="P59" s="173">
        <f t="shared" si="8"/>
        <v>250</v>
      </c>
      <c r="Q59" s="12" t="str">
        <f t="shared" si="9"/>
        <v>)</v>
      </c>
      <c r="R59" s="175" t="str">
        <f t="shared" si="10"/>
        <v/>
      </c>
      <c r="S59" s="183"/>
      <c r="T59" s="184" t="str">
        <f t="shared" si="11"/>
        <v/>
      </c>
      <c r="U59" s="169"/>
      <c r="V59" s="176" t="str">
        <f t="shared" si="12"/>
        <v/>
      </c>
      <c r="W59" s="168" t="str">
        <f t="shared" si="13"/>
        <v/>
      </c>
      <c r="X59" s="168" t="str">
        <f t="shared" si="14"/>
        <v/>
      </c>
      <c r="Y59" s="179" t="str">
        <f t="shared" si="15"/>
        <v/>
      </c>
      <c r="Z59" s="181"/>
      <c r="AA59" s="180" t="str">
        <f t="shared" si="16"/>
        <v/>
      </c>
      <c r="AB59" s="177"/>
      <c r="AC59" s="180" t="str">
        <f t="shared" si="17"/>
        <v/>
      </c>
      <c r="AD59" s="185" t="str">
        <f t="shared" si="18"/>
        <v/>
      </c>
    </row>
    <row r="60" spans="1:30" ht="25" customHeight="1" thickBot="1">
      <c r="A60" s="211"/>
      <c r="B60" s="211"/>
      <c r="C60" s="211" t="s">
        <v>2316</v>
      </c>
      <c r="D60" s="211"/>
      <c r="E60" s="211"/>
      <c r="F60" s="211"/>
      <c r="G60" s="211"/>
      <c r="H60" s="211"/>
      <c r="I60" s="211"/>
      <c r="J60" s="211"/>
      <c r="K60" s="211"/>
      <c r="L60" s="211"/>
      <c r="M60" s="211"/>
      <c r="N60" s="211"/>
      <c r="O60" s="211"/>
      <c r="P60" s="211"/>
      <c r="Q60" s="211"/>
      <c r="R60" s="211"/>
      <c r="S60" s="211"/>
      <c r="T60" s="211"/>
      <c r="U60" s="211"/>
      <c r="V60" s="211"/>
      <c r="W60" s="211"/>
      <c r="X60" s="211"/>
      <c r="Y60" s="211"/>
      <c r="Z60" s="211"/>
      <c r="AA60" s="211"/>
      <c r="AB60" s="211"/>
      <c r="AC60" s="211"/>
      <c r="AD60" s="211"/>
    </row>
    <row r="61" spans="1:30" ht="24.5" thickTop="1" thickBot="1">
      <c r="B61" s="203" t="s">
        <v>2313</v>
      </c>
      <c r="C61" s="208" t="s">
        <v>2311</v>
      </c>
      <c r="D61" s="166" t="str">
        <f t="shared" ref="D61:D67" si="21">IF(E61="","","(")</f>
        <v/>
      </c>
      <c r="E61" s="183"/>
      <c r="F61" s="182" t="str">
        <f t="shared" ref="F61:F67" si="22">IF(E61="","",",")</f>
        <v/>
      </c>
      <c r="G61" s="169"/>
      <c r="H61" s="170" t="str">
        <f t="shared" ref="H61:H67" si="23">IF(E61="","",",")</f>
        <v/>
      </c>
      <c r="I61" s="168"/>
      <c r="J61" s="171" t="str">
        <f t="shared" ref="J61:J67" si="24">IF(E61="","",")")</f>
        <v/>
      </c>
      <c r="K61" s="172" t="str">
        <f t="shared" ref="K61:K67" si="25">IF(L61="","","(")</f>
        <v/>
      </c>
      <c r="L61" s="178"/>
      <c r="M61" s="173" t="str">
        <f t="shared" ref="M61:M67" si="26">IF(L61="","",",")</f>
        <v/>
      </c>
      <c r="N61" s="174"/>
      <c r="O61" s="173" t="str">
        <f t="shared" ref="O61:O67" si="27">IF(L61="","",",")</f>
        <v/>
      </c>
      <c r="P61" s="173"/>
      <c r="Q61" s="12" t="str">
        <f t="shared" ref="Q61:Q67" si="28">IF(L61="","",")")</f>
        <v/>
      </c>
      <c r="R61" s="175"/>
      <c r="S61" s="183"/>
      <c r="T61" s="184"/>
      <c r="U61" s="169"/>
      <c r="V61" s="176"/>
      <c r="W61" s="168"/>
      <c r="X61" s="168"/>
      <c r="Y61" s="179"/>
      <c r="Z61" s="181"/>
      <c r="AA61" s="180"/>
      <c r="AB61" s="177"/>
      <c r="AC61" s="180"/>
      <c r="AD61" s="185"/>
    </row>
    <row r="62" spans="1:30" ht="24.5" thickTop="1" thickBot="1">
      <c r="B62" s="13"/>
      <c r="C62" s="164" t="s">
        <v>2318</v>
      </c>
      <c r="D62" s="166" t="str">
        <f t="shared" si="21"/>
        <v/>
      </c>
      <c r="E62" s="183"/>
      <c r="F62" s="182" t="str">
        <f t="shared" si="22"/>
        <v/>
      </c>
      <c r="G62" s="169"/>
      <c r="H62" s="170" t="str">
        <f t="shared" si="23"/>
        <v/>
      </c>
      <c r="I62" s="168"/>
      <c r="J62" s="171" t="str">
        <f t="shared" si="24"/>
        <v/>
      </c>
      <c r="K62" s="172" t="str">
        <f t="shared" si="25"/>
        <v/>
      </c>
      <c r="L62" s="178"/>
      <c r="M62" s="173" t="str">
        <f t="shared" si="26"/>
        <v/>
      </c>
      <c r="N62" s="174"/>
      <c r="O62" s="173" t="str">
        <f t="shared" si="27"/>
        <v/>
      </c>
      <c r="P62" s="173"/>
      <c r="Q62" s="12" t="str">
        <f t="shared" si="28"/>
        <v/>
      </c>
      <c r="R62" s="175"/>
      <c r="S62" s="183"/>
      <c r="T62" s="184"/>
      <c r="U62" s="169"/>
      <c r="V62" s="176"/>
      <c r="W62" s="168"/>
      <c r="X62" s="168"/>
      <c r="Y62" s="179"/>
      <c r="Z62" s="181"/>
      <c r="AA62" s="180"/>
      <c r="AB62" s="177"/>
      <c r="AC62" s="180"/>
      <c r="AD62" s="185"/>
    </row>
    <row r="63" spans="1:30" ht="24.5" thickTop="1" thickBot="1">
      <c r="B63" s="13"/>
      <c r="C63" s="204" t="s">
        <v>2312</v>
      </c>
      <c r="D63" s="166" t="str">
        <f t="shared" si="21"/>
        <v/>
      </c>
      <c r="E63" s="183"/>
      <c r="F63" s="182" t="str">
        <f t="shared" si="22"/>
        <v/>
      </c>
      <c r="G63" s="169"/>
      <c r="H63" s="170" t="str">
        <f t="shared" si="23"/>
        <v/>
      </c>
      <c r="I63" s="168"/>
      <c r="J63" s="171" t="str">
        <f t="shared" si="24"/>
        <v/>
      </c>
      <c r="K63" s="172" t="str">
        <f t="shared" si="25"/>
        <v/>
      </c>
      <c r="L63" s="178"/>
      <c r="M63" s="173" t="str">
        <f t="shared" si="26"/>
        <v/>
      </c>
      <c r="N63" s="174"/>
      <c r="O63" s="173" t="str">
        <f t="shared" si="27"/>
        <v/>
      </c>
      <c r="P63" s="173"/>
      <c r="Q63" s="12" t="str">
        <f t="shared" si="28"/>
        <v/>
      </c>
      <c r="R63" s="175"/>
      <c r="S63" s="183"/>
      <c r="T63" s="184"/>
      <c r="U63" s="169"/>
      <c r="V63" s="176"/>
      <c r="W63" s="168"/>
      <c r="X63" s="168"/>
      <c r="Y63" s="179"/>
      <c r="Z63" s="181"/>
      <c r="AA63" s="180"/>
      <c r="AB63" s="177"/>
      <c r="AC63" s="180"/>
      <c r="AD63" s="185"/>
    </row>
    <row r="64" spans="1:30" ht="24.5" thickTop="1" thickBot="1">
      <c r="A64" t="s">
        <v>2310</v>
      </c>
      <c r="B64" s="205" t="s">
        <v>2296</v>
      </c>
      <c r="C64" s="206" t="str">
        <f>IF(B64="","",_xlfn.CONCAT("           triggerLine: ","""",B64,", ",D64:AD64,""", sC: ","""",A64,""", lines: ["))</f>
        <v xml:space="preserve">           triggerLine: "A TI, YO CLAMO SEÑOR,, (La,m,15)(Sol,,250)", sC: "mt as ta", lines: [</v>
      </c>
      <c r="D64" s="166" t="str">
        <f t="shared" si="21"/>
        <v>(</v>
      </c>
      <c r="E64" s="183" t="s">
        <v>1112</v>
      </c>
      <c r="F64" s="182" t="str">
        <f t="shared" si="22"/>
        <v>,</v>
      </c>
      <c r="G64" s="169" t="s">
        <v>1121</v>
      </c>
      <c r="H64" s="170" t="str">
        <f t="shared" si="23"/>
        <v>,</v>
      </c>
      <c r="I64" s="168">
        <v>15</v>
      </c>
      <c r="J64" s="171" t="str">
        <f t="shared" si="24"/>
        <v>)</v>
      </c>
      <c r="K64" s="172" t="str">
        <f t="shared" si="25"/>
        <v>(</v>
      </c>
      <c r="L64" s="178" t="s">
        <v>1122</v>
      </c>
      <c r="M64" s="173" t="str">
        <f t="shared" si="26"/>
        <v>,</v>
      </c>
      <c r="N64" s="174"/>
      <c r="O64" s="173" t="str">
        <f t="shared" si="27"/>
        <v>,</v>
      </c>
      <c r="P64" s="173">
        <v>250</v>
      </c>
      <c r="Q64" s="12" t="str">
        <f t="shared" si="28"/>
        <v>)</v>
      </c>
      <c r="R64" s="175"/>
      <c r="S64" s="183"/>
      <c r="T64" s="184"/>
      <c r="U64" s="169"/>
      <c r="V64" s="176"/>
      <c r="W64" s="168"/>
      <c r="X64" s="168"/>
      <c r="Y64" s="179"/>
      <c r="Z64" s="181"/>
      <c r="AA64" s="180"/>
      <c r="AB64" s="177"/>
      <c r="AC64" s="180"/>
      <c r="AD64" s="185"/>
    </row>
    <row r="65" spans="1:30" ht="24.5" thickTop="1" thickBot="1">
      <c r="A65" t="s">
        <v>2283</v>
      </c>
      <c r="B65" s="207" t="s">
        <v>2297</v>
      </c>
      <c r="C65" s="206" t="str">
        <f t="shared" ref="C65:C66" si="29">IF(B65="","",_xlfn.CONCAT("            { line: ","""",B65,", ",D65:AJ65,""", sC: ","""",A65,"""},"))</f>
        <v xml:space="preserve">            { line: "A TI, YO DIGO: TÚ SOLO ERES MI REFUGIO,, (Mi,7,250)", sC: "as"},</v>
      </c>
      <c r="D65" s="166" t="str">
        <f t="shared" si="21"/>
        <v/>
      </c>
      <c r="E65" s="183"/>
      <c r="F65" s="182" t="str">
        <f t="shared" si="22"/>
        <v/>
      </c>
      <c r="G65" s="169"/>
      <c r="H65" s="170" t="str">
        <f t="shared" si="23"/>
        <v/>
      </c>
      <c r="I65" s="168" t="str">
        <f t="shared" ref="I65:I67" si="30">IF(E65="","",15)</f>
        <v/>
      </c>
      <c r="J65" s="171" t="str">
        <f t="shared" si="24"/>
        <v/>
      </c>
      <c r="K65" s="172" t="str">
        <f t="shared" si="25"/>
        <v>(</v>
      </c>
      <c r="L65" s="178" t="s">
        <v>1111</v>
      </c>
      <c r="M65" s="173" t="str">
        <f t="shared" si="26"/>
        <v>,</v>
      </c>
      <c r="N65" s="174">
        <v>7</v>
      </c>
      <c r="O65" s="173" t="str">
        <f t="shared" si="27"/>
        <v>,</v>
      </c>
      <c r="P65" s="173">
        <f t="shared" ref="P65:P67" si="31">IF(L65="","",250)</f>
        <v>250</v>
      </c>
      <c r="Q65" s="12" t="str">
        <f t="shared" si="28"/>
        <v>)</v>
      </c>
      <c r="R65" s="175" t="str">
        <f t="shared" ref="R65:R67" si="32">IF(S65="","","(")</f>
        <v/>
      </c>
      <c r="S65" s="183"/>
      <c r="T65" s="184" t="str">
        <f t="shared" ref="T65:T67" si="33">IF(S65="","",",")</f>
        <v/>
      </c>
      <c r="U65" s="169"/>
      <c r="V65" s="176" t="str">
        <f t="shared" ref="V65:V67" si="34">IF(S65="","",",")</f>
        <v/>
      </c>
      <c r="W65" s="168" t="str">
        <f t="shared" ref="W65:W67" si="35">IF(S65="","",350)</f>
        <v/>
      </c>
      <c r="X65" s="168" t="str">
        <f t="shared" ref="X65:X67" si="36">IF(S65="","",")")</f>
        <v/>
      </c>
      <c r="Y65" s="179" t="str">
        <f t="shared" ref="Y65:Y67" si="37">IF(Z65="","","(")</f>
        <v/>
      </c>
      <c r="Z65" s="181"/>
      <c r="AA65" s="180" t="str">
        <f t="shared" ref="AA65:AA67" si="38">IF(Z65="","",",")</f>
        <v/>
      </c>
      <c r="AB65" s="177"/>
      <c r="AC65" s="180" t="str">
        <f t="shared" ref="AC65:AC67" si="39">IF(Z65="","",",")</f>
        <v/>
      </c>
      <c r="AD65" s="185" t="str">
        <f t="shared" ref="AD65:AD67" si="40">IF(Z65="","",450)</f>
        <v/>
      </c>
    </row>
    <row r="66" spans="1:30" ht="24.5" thickTop="1" thickBot="1">
      <c r="A66" t="s">
        <v>2283</v>
      </c>
      <c r="B66" s="207" t="s">
        <v>2298</v>
      </c>
      <c r="C66" s="206" t="str">
        <f t="shared" si="29"/>
        <v xml:space="preserve">            { line: "TÚ ERES MI PORCIÓN EN ESTA TIERRA,, (Fa,,15)", sC: "as"},</v>
      </c>
      <c r="D66" s="166" t="str">
        <f t="shared" si="21"/>
        <v>(</v>
      </c>
      <c r="E66" s="183" t="s">
        <v>1113</v>
      </c>
      <c r="F66" s="182" t="str">
        <f t="shared" si="22"/>
        <v>,</v>
      </c>
      <c r="G66" s="169"/>
      <c r="H66" s="170" t="str">
        <f t="shared" si="23"/>
        <v>,</v>
      </c>
      <c r="I66" s="168">
        <f t="shared" si="30"/>
        <v>15</v>
      </c>
      <c r="J66" s="171" t="str">
        <f t="shared" si="24"/>
        <v>)</v>
      </c>
      <c r="K66" s="172" t="str">
        <f t="shared" si="25"/>
        <v/>
      </c>
      <c r="L66" s="178"/>
      <c r="M66" s="173" t="str">
        <f t="shared" si="26"/>
        <v/>
      </c>
      <c r="N66" s="174"/>
      <c r="O66" s="173" t="str">
        <f t="shared" si="27"/>
        <v/>
      </c>
      <c r="P66" s="173" t="str">
        <f t="shared" si="31"/>
        <v/>
      </c>
      <c r="Q66" s="12" t="str">
        <f t="shared" si="28"/>
        <v/>
      </c>
      <c r="R66" s="175" t="str">
        <f t="shared" si="32"/>
        <v/>
      </c>
      <c r="S66" s="183"/>
      <c r="T66" s="184" t="str">
        <f t="shared" si="33"/>
        <v/>
      </c>
      <c r="U66" s="169"/>
      <c r="V66" s="176" t="str">
        <f t="shared" si="34"/>
        <v/>
      </c>
      <c r="W66" s="168" t="str">
        <f t="shared" si="35"/>
        <v/>
      </c>
      <c r="X66" s="168" t="str">
        <f t="shared" si="36"/>
        <v/>
      </c>
      <c r="Y66" s="179" t="str">
        <f t="shared" si="37"/>
        <v/>
      </c>
      <c r="Z66" s="181"/>
      <c r="AA66" s="180" t="str">
        <f t="shared" si="38"/>
        <v/>
      </c>
      <c r="AB66" s="177"/>
      <c r="AC66" s="180" t="str">
        <f t="shared" si="39"/>
        <v/>
      </c>
      <c r="AD66" s="185" t="str">
        <f t="shared" si="40"/>
        <v/>
      </c>
    </row>
    <row r="67" spans="1:30" ht="24.5" thickTop="1" thickBot="1">
      <c r="A67" t="s">
        <v>2283</v>
      </c>
      <c r="B67" s="209" t="s">
        <v>2299</v>
      </c>
      <c r="C67" s="210" t="str">
        <f>IF(B67="","",_xlfn.CONCAT("            { line: ","""",B67,", ",D67:AJ67,""", sC: ","""",A67,"""},  ]},"))</f>
        <v xml:space="preserve">            { line: "MI ÚNICA FELICIDAD., (Mi,,250)", sC: "as"},  ]},</v>
      </c>
      <c r="D67" s="166" t="str">
        <f t="shared" si="21"/>
        <v/>
      </c>
      <c r="E67" s="183"/>
      <c r="F67" s="182" t="str">
        <f t="shared" si="22"/>
        <v/>
      </c>
      <c r="G67" s="169"/>
      <c r="H67" s="170" t="str">
        <f t="shared" si="23"/>
        <v/>
      </c>
      <c r="I67" s="168" t="str">
        <f t="shared" si="30"/>
        <v/>
      </c>
      <c r="J67" s="171" t="str">
        <f t="shared" si="24"/>
        <v/>
      </c>
      <c r="K67" s="172" t="str">
        <f t="shared" si="25"/>
        <v>(</v>
      </c>
      <c r="L67" s="178" t="s">
        <v>1111</v>
      </c>
      <c r="M67" s="173" t="str">
        <f t="shared" si="26"/>
        <v>,</v>
      </c>
      <c r="N67" s="174"/>
      <c r="O67" s="173" t="str">
        <f t="shared" si="27"/>
        <v>,</v>
      </c>
      <c r="P67" s="173">
        <f t="shared" si="31"/>
        <v>250</v>
      </c>
      <c r="Q67" s="12" t="str">
        <f t="shared" si="28"/>
        <v>)</v>
      </c>
      <c r="R67" s="175" t="str">
        <f t="shared" si="32"/>
        <v/>
      </c>
      <c r="S67" s="183"/>
      <c r="T67" s="184" t="str">
        <f t="shared" si="33"/>
        <v/>
      </c>
      <c r="U67" s="169"/>
      <c r="V67" s="176" t="str">
        <f t="shared" si="34"/>
        <v/>
      </c>
      <c r="W67" s="168" t="str">
        <f t="shared" si="35"/>
        <v/>
      </c>
      <c r="X67" s="168" t="str">
        <f t="shared" si="36"/>
        <v/>
      </c>
      <c r="Y67" s="179" t="str">
        <f t="shared" si="37"/>
        <v/>
      </c>
      <c r="Z67" s="181"/>
      <c r="AA67" s="180" t="str">
        <f t="shared" si="38"/>
        <v/>
      </c>
      <c r="AB67" s="177"/>
      <c r="AC67" s="180" t="str">
        <f t="shared" si="39"/>
        <v/>
      </c>
      <c r="AD67" s="185" t="str">
        <f t="shared" si="40"/>
        <v/>
      </c>
    </row>
    <row r="68" spans="1:30" ht="24" customHeight="1">
      <c r="A68" s="211"/>
      <c r="B68" s="211"/>
      <c r="C68" s="213" t="str">
        <f ca="1">_xlfn.CONCAT("]} // ULTIMA LINEA DEL CANTO: ",B9)</f>
        <v>]} // ULTIMA LINEA DEL CANTO: Aclamad Al Señor</v>
      </c>
      <c r="D68" s="211"/>
      <c r="E68" s="211"/>
      <c r="F68" s="211"/>
      <c r="G68" s="211"/>
      <c r="H68" s="211"/>
      <c r="I68" s="211"/>
      <c r="J68" s="211"/>
      <c r="K68" s="211"/>
      <c r="L68" s="211"/>
      <c r="M68" s="211"/>
      <c r="N68" s="211"/>
      <c r="O68" s="211"/>
      <c r="P68" s="211"/>
      <c r="Q68" s="211"/>
      <c r="R68" s="211"/>
      <c r="S68" s="211"/>
      <c r="T68" s="211"/>
      <c r="U68" s="211"/>
      <c r="V68" s="211"/>
      <c r="W68" s="211"/>
      <c r="X68" s="211"/>
      <c r="Y68" s="211"/>
      <c r="Z68" s="211"/>
      <c r="AA68" s="211"/>
      <c r="AB68" s="211"/>
      <c r="AC68" s="211"/>
      <c r="AD68" s="211"/>
    </row>
    <row r="69" spans="1:30" ht="23.5">
      <c r="C69" s="214" t="s">
        <v>2317</v>
      </c>
      <c r="D69" s="166" t="str">
        <f t="shared" si="1"/>
        <v/>
      </c>
      <c r="F69" s="182" t="str">
        <f t="shared" si="2"/>
        <v/>
      </c>
      <c r="H69" s="170" t="str">
        <f t="shared" si="3"/>
        <v/>
      </c>
      <c r="J69" s="171" t="str">
        <f t="shared" si="4"/>
        <v/>
      </c>
      <c r="M69" s="173" t="str">
        <f t="shared" si="6"/>
        <v/>
      </c>
      <c r="O69" s="173" t="str">
        <f t="shared" si="7"/>
        <v/>
      </c>
      <c r="Q69" s="12" t="str">
        <f t="shared" si="9"/>
        <v/>
      </c>
    </row>
    <row r="70" spans="1:30" ht="23.5">
      <c r="D70" s="166" t="str">
        <f t="shared" si="1"/>
        <v/>
      </c>
      <c r="F70" s="182" t="str">
        <f t="shared" si="2"/>
        <v/>
      </c>
      <c r="H70" s="170" t="str">
        <f t="shared" si="3"/>
        <v/>
      </c>
      <c r="J70" s="171" t="str">
        <f t="shared" si="4"/>
        <v/>
      </c>
      <c r="M70" s="173" t="str">
        <f t="shared" si="6"/>
        <v/>
      </c>
      <c r="O70" s="173" t="str">
        <f t="shared" si="7"/>
        <v/>
      </c>
      <c r="Q70" s="12" t="str">
        <f t="shared" si="9"/>
        <v/>
      </c>
    </row>
    <row r="71" spans="1:30" ht="23.5">
      <c r="F71" s="182" t="str">
        <f t="shared" si="2"/>
        <v/>
      </c>
      <c r="H71" s="170" t="str">
        <f t="shared" si="3"/>
        <v/>
      </c>
      <c r="J71" s="171" t="str">
        <f t="shared" si="4"/>
        <v/>
      </c>
      <c r="M71" s="173" t="str">
        <f t="shared" si="6"/>
        <v/>
      </c>
      <c r="O71" s="173" t="str">
        <f t="shared" si="7"/>
        <v/>
      </c>
      <c r="Q71" s="12" t="str">
        <f t="shared" si="9"/>
        <v/>
      </c>
    </row>
    <row r="72" spans="1:30" ht="23.5">
      <c r="F72" s="182" t="str">
        <f t="shared" si="2"/>
        <v/>
      </c>
      <c r="H72" s="170" t="str">
        <f t="shared" si="3"/>
        <v/>
      </c>
      <c r="J72" s="171" t="str">
        <f t="shared" si="4"/>
        <v/>
      </c>
      <c r="M72" s="173" t="str">
        <f t="shared" si="6"/>
        <v/>
      </c>
      <c r="O72" s="173" t="str">
        <f t="shared" si="7"/>
        <v/>
      </c>
      <c r="Q72" s="12" t="str">
        <f t="shared" si="9"/>
        <v/>
      </c>
    </row>
    <row r="73" spans="1:30" ht="23.5">
      <c r="F73" s="182" t="str">
        <f t="shared" si="2"/>
        <v/>
      </c>
      <c r="H73" s="170" t="str">
        <f t="shared" si="3"/>
        <v/>
      </c>
      <c r="J73" s="171" t="str">
        <f t="shared" si="4"/>
        <v/>
      </c>
      <c r="M73" s="173" t="str">
        <f t="shared" si="6"/>
        <v/>
      </c>
      <c r="O73" s="173" t="str">
        <f t="shared" si="7"/>
        <v/>
      </c>
      <c r="Q73" s="12" t="str">
        <f t="shared" si="9"/>
        <v/>
      </c>
    </row>
    <row r="74" spans="1:30" ht="23.5">
      <c r="F74" s="182" t="str">
        <f t="shared" si="2"/>
        <v/>
      </c>
      <c r="H74" s="170" t="str">
        <f t="shared" si="3"/>
        <v/>
      </c>
      <c r="J74" s="171" t="str">
        <f t="shared" si="4"/>
        <v/>
      </c>
      <c r="M74" s="173" t="str">
        <f t="shared" si="6"/>
        <v/>
      </c>
      <c r="O74" s="173" t="str">
        <f t="shared" si="7"/>
        <v/>
      </c>
      <c r="Q74" s="12" t="str">
        <f t="shared" si="9"/>
        <v/>
      </c>
    </row>
    <row r="75" spans="1:30" ht="23.5">
      <c r="F75" s="182" t="str">
        <f t="shared" si="2"/>
        <v/>
      </c>
      <c r="H75" s="170" t="str">
        <f t="shared" si="3"/>
        <v/>
      </c>
      <c r="J75" s="171" t="str">
        <f t="shared" si="4"/>
        <v/>
      </c>
      <c r="M75" s="173" t="str">
        <f t="shared" si="6"/>
        <v/>
      </c>
      <c r="O75" s="173" t="str">
        <f t="shared" si="7"/>
        <v/>
      </c>
      <c r="Q75" s="12" t="str">
        <f t="shared" si="9"/>
        <v/>
      </c>
    </row>
    <row r="76" spans="1:30" ht="23.5">
      <c r="F76" s="182" t="str">
        <f t="shared" si="2"/>
        <v/>
      </c>
      <c r="H76" s="170" t="str">
        <f t="shared" si="3"/>
        <v/>
      </c>
      <c r="J76" s="171" t="str">
        <f t="shared" si="4"/>
        <v/>
      </c>
      <c r="M76" s="173" t="str">
        <f t="shared" si="6"/>
        <v/>
      </c>
      <c r="O76" s="173" t="str">
        <f t="shared" si="7"/>
        <v/>
      </c>
      <c r="Q76" s="12" t="str">
        <f t="shared" si="9"/>
        <v/>
      </c>
    </row>
    <row r="77" spans="1:30" ht="23.5">
      <c r="F77" s="182" t="str">
        <f t="shared" si="2"/>
        <v/>
      </c>
      <c r="H77" s="170" t="str">
        <f t="shared" si="3"/>
        <v/>
      </c>
      <c r="J77" s="171" t="str">
        <f t="shared" si="4"/>
        <v/>
      </c>
      <c r="M77" s="173" t="str">
        <f t="shared" si="6"/>
        <v/>
      </c>
      <c r="O77" s="173" t="str">
        <f t="shared" si="7"/>
        <v/>
      </c>
      <c r="Q77" s="12" t="str">
        <f t="shared" si="9"/>
        <v/>
      </c>
    </row>
    <row r="78" spans="1:30" ht="23.5">
      <c r="F78" s="182" t="str">
        <f t="shared" si="2"/>
        <v/>
      </c>
      <c r="H78" s="170" t="str">
        <f t="shared" si="3"/>
        <v/>
      </c>
      <c r="J78" s="171" t="str">
        <f t="shared" si="4"/>
        <v/>
      </c>
      <c r="M78" s="173" t="str">
        <f t="shared" si="6"/>
        <v/>
      </c>
      <c r="O78" s="173" t="str">
        <f t="shared" si="7"/>
        <v/>
      </c>
      <c r="Q78" s="12" t="str">
        <f t="shared" si="9"/>
        <v/>
      </c>
    </row>
    <row r="79" spans="1:30" ht="23.5">
      <c r="F79" s="182" t="str">
        <f t="shared" si="2"/>
        <v/>
      </c>
      <c r="H79" s="170" t="str">
        <f t="shared" si="3"/>
        <v/>
      </c>
      <c r="J79" s="171" t="str">
        <f t="shared" si="4"/>
        <v/>
      </c>
      <c r="M79" s="173" t="str">
        <f t="shared" si="6"/>
        <v/>
      </c>
      <c r="O79" s="173" t="str">
        <f t="shared" si="7"/>
        <v/>
      </c>
      <c r="Q79" s="12" t="str">
        <f t="shared" si="9"/>
        <v/>
      </c>
    </row>
    <row r="80" spans="1:30" ht="23.5">
      <c r="F80" s="182" t="str">
        <f t="shared" si="2"/>
        <v/>
      </c>
      <c r="H80" s="170" t="str">
        <f t="shared" si="3"/>
        <v/>
      </c>
      <c r="J80" s="171" t="str">
        <f t="shared" si="4"/>
        <v/>
      </c>
      <c r="M80" s="173" t="str">
        <f t="shared" si="6"/>
        <v/>
      </c>
      <c r="O80" s="173" t="str">
        <f t="shared" si="7"/>
        <v/>
      </c>
      <c r="Q80" s="12" t="str">
        <f t="shared" si="9"/>
        <v/>
      </c>
    </row>
    <row r="81" spans="6:17" ht="23.5">
      <c r="F81" s="182" t="str">
        <f t="shared" si="2"/>
        <v/>
      </c>
      <c r="H81" s="170" t="str">
        <f t="shared" si="3"/>
        <v/>
      </c>
      <c r="J81" s="171" t="str">
        <f t="shared" si="4"/>
        <v/>
      </c>
      <c r="M81" s="173" t="str">
        <f t="shared" si="6"/>
        <v/>
      </c>
      <c r="O81" s="173" t="str">
        <f t="shared" si="7"/>
        <v/>
      </c>
      <c r="Q81" s="12" t="str">
        <f t="shared" si="9"/>
        <v/>
      </c>
    </row>
    <row r="82" spans="6:17" ht="23.5">
      <c r="F82" s="182" t="str">
        <f t="shared" si="2"/>
        <v/>
      </c>
      <c r="H82" s="170" t="str">
        <f t="shared" si="3"/>
        <v/>
      </c>
      <c r="J82" s="171" t="str">
        <f t="shared" si="4"/>
        <v/>
      </c>
      <c r="M82" s="173" t="str">
        <f t="shared" si="6"/>
        <v/>
      </c>
      <c r="O82" s="173" t="str">
        <f t="shared" si="7"/>
        <v/>
      </c>
      <c r="Q82" s="12" t="str">
        <f t="shared" si="9"/>
        <v/>
      </c>
    </row>
    <row r="83" spans="6:17" ht="23.5">
      <c r="F83" s="182" t="str">
        <f t="shared" si="2"/>
        <v/>
      </c>
      <c r="H83" s="170" t="str">
        <f t="shared" si="3"/>
        <v/>
      </c>
      <c r="J83" s="171" t="str">
        <f t="shared" si="4"/>
        <v/>
      </c>
      <c r="M83" s="173" t="str">
        <f t="shared" si="6"/>
        <v/>
      </c>
      <c r="O83" s="173" t="str">
        <f t="shared" si="7"/>
        <v/>
      </c>
      <c r="Q83" s="12" t="str">
        <f t="shared" si="9"/>
        <v/>
      </c>
    </row>
    <row r="84" spans="6:17" ht="23.5">
      <c r="F84" s="182" t="str">
        <f t="shared" si="2"/>
        <v/>
      </c>
      <c r="H84" s="170" t="str">
        <f t="shared" si="3"/>
        <v/>
      </c>
      <c r="J84" s="171" t="str">
        <f t="shared" si="4"/>
        <v/>
      </c>
      <c r="M84" s="173" t="str">
        <f t="shared" si="6"/>
        <v/>
      </c>
      <c r="O84" s="173" t="str">
        <f t="shared" si="7"/>
        <v/>
      </c>
      <c r="Q84" s="12" t="str">
        <f t="shared" si="9"/>
        <v/>
      </c>
    </row>
    <row r="85" spans="6:17" ht="23.5">
      <c r="F85" s="182" t="str">
        <f t="shared" si="2"/>
        <v/>
      </c>
      <c r="H85" s="170" t="str">
        <f t="shared" si="3"/>
        <v/>
      </c>
      <c r="J85" s="171" t="str">
        <f t="shared" si="4"/>
        <v/>
      </c>
      <c r="M85" s="173" t="str">
        <f t="shared" si="6"/>
        <v/>
      </c>
      <c r="O85" s="173" t="str">
        <f t="shared" si="7"/>
        <v/>
      </c>
      <c r="Q85" s="12" t="str">
        <f t="shared" si="9"/>
        <v/>
      </c>
    </row>
    <row r="86" spans="6:17" ht="23.5">
      <c r="F86" s="182" t="str">
        <f t="shared" si="2"/>
        <v/>
      </c>
      <c r="H86" s="170" t="str">
        <f t="shared" si="3"/>
        <v/>
      </c>
      <c r="J86" s="171" t="str">
        <f t="shared" si="4"/>
        <v/>
      </c>
      <c r="M86" s="173" t="str">
        <f t="shared" si="6"/>
        <v/>
      </c>
      <c r="O86" s="173" t="str">
        <f t="shared" si="7"/>
        <v/>
      </c>
      <c r="Q86" s="12" t="str">
        <f t="shared" si="9"/>
        <v/>
      </c>
    </row>
    <row r="87" spans="6:17" ht="23.5">
      <c r="F87" s="182" t="str">
        <f t="shared" si="2"/>
        <v/>
      </c>
      <c r="H87" s="170" t="str">
        <f t="shared" si="3"/>
        <v/>
      </c>
      <c r="J87" s="171" t="str">
        <f t="shared" si="4"/>
        <v/>
      </c>
      <c r="M87" s="173" t="str">
        <f t="shared" si="6"/>
        <v/>
      </c>
      <c r="O87" s="173" t="str">
        <f t="shared" si="7"/>
        <v/>
      </c>
      <c r="Q87" s="12" t="str">
        <f t="shared" si="9"/>
        <v/>
      </c>
    </row>
    <row r="88" spans="6:17" ht="23.5">
      <c r="F88" s="182" t="str">
        <f t="shared" si="2"/>
        <v/>
      </c>
      <c r="H88" s="170" t="str">
        <f t="shared" si="3"/>
        <v/>
      </c>
      <c r="J88" s="171" t="str">
        <f t="shared" si="4"/>
        <v/>
      </c>
      <c r="M88" s="173" t="str">
        <f t="shared" si="6"/>
        <v/>
      </c>
      <c r="O88" s="173" t="str">
        <f t="shared" si="7"/>
        <v/>
      </c>
      <c r="Q88" s="12" t="str">
        <f t="shared" si="9"/>
        <v/>
      </c>
    </row>
    <row r="89" spans="6:17" ht="23.5">
      <c r="F89" s="182" t="str">
        <f t="shared" si="2"/>
        <v/>
      </c>
      <c r="H89" s="170" t="str">
        <f t="shared" si="3"/>
        <v/>
      </c>
      <c r="J89" s="171" t="str">
        <f t="shared" si="4"/>
        <v/>
      </c>
      <c r="M89" s="173" t="str">
        <f t="shared" si="6"/>
        <v/>
      </c>
      <c r="O89" s="173" t="str">
        <f t="shared" si="7"/>
        <v/>
      </c>
      <c r="Q89" s="12" t="str">
        <f t="shared" si="9"/>
        <v/>
      </c>
    </row>
    <row r="90" spans="6:17" ht="23.5">
      <c r="F90" s="182" t="str">
        <f t="shared" si="2"/>
        <v/>
      </c>
      <c r="H90" s="170" t="str">
        <f t="shared" si="3"/>
        <v/>
      </c>
      <c r="J90" s="171" t="str">
        <f t="shared" si="4"/>
        <v/>
      </c>
      <c r="M90" s="173" t="str">
        <f t="shared" si="6"/>
        <v/>
      </c>
      <c r="O90" s="173" t="str">
        <f t="shared" si="7"/>
        <v/>
      </c>
      <c r="Q90" s="12" t="str">
        <f t="shared" si="9"/>
        <v/>
      </c>
    </row>
    <row r="91" spans="6:17" ht="23.5">
      <c r="F91" s="182" t="str">
        <f t="shared" si="2"/>
        <v/>
      </c>
      <c r="H91" s="170" t="str">
        <f t="shared" si="3"/>
        <v/>
      </c>
      <c r="J91" s="171" t="str">
        <f t="shared" si="4"/>
        <v/>
      </c>
      <c r="M91" s="173" t="str">
        <f t="shared" si="6"/>
        <v/>
      </c>
      <c r="O91" s="173" t="str">
        <f t="shared" si="7"/>
        <v/>
      </c>
      <c r="Q91" s="12" t="str">
        <f t="shared" si="9"/>
        <v/>
      </c>
    </row>
    <row r="92" spans="6:17" ht="23.5">
      <c r="F92" s="182" t="str">
        <f t="shared" ref="F92:F125" si="41">IF(E92="","",",")</f>
        <v/>
      </c>
      <c r="H92" s="170" t="str">
        <f t="shared" ref="H92:H108" si="42">IF(E92="","",",")</f>
        <v/>
      </c>
      <c r="J92" s="171" t="str">
        <f t="shared" ref="J92:J108" si="43">IF(E92="","",")")</f>
        <v/>
      </c>
      <c r="M92" s="173" t="str">
        <f t="shared" ref="M92:M110" si="44">IF(L92="","",",")</f>
        <v/>
      </c>
      <c r="O92" s="173" t="str">
        <f t="shared" ref="O92:O111" si="45">IF(L92="","",",")</f>
        <v/>
      </c>
      <c r="Q92" s="12" t="str">
        <f t="shared" ref="Q92:Q111" si="46">IF(L92="","",")")</f>
        <v/>
      </c>
    </row>
    <row r="93" spans="6:17" ht="23.5">
      <c r="F93" s="182" t="str">
        <f t="shared" si="41"/>
        <v/>
      </c>
      <c r="H93" s="170" t="str">
        <f t="shared" si="42"/>
        <v/>
      </c>
      <c r="J93" s="171" t="str">
        <f t="shared" si="43"/>
        <v/>
      </c>
      <c r="M93" s="173" t="str">
        <f t="shared" si="44"/>
        <v/>
      </c>
      <c r="O93" s="173" t="str">
        <f t="shared" si="45"/>
        <v/>
      </c>
      <c r="Q93" s="12" t="str">
        <f t="shared" si="46"/>
        <v/>
      </c>
    </row>
    <row r="94" spans="6:17" ht="23.5">
      <c r="F94" s="182" t="str">
        <f t="shared" si="41"/>
        <v/>
      </c>
      <c r="H94" s="170" t="str">
        <f t="shared" si="42"/>
        <v/>
      </c>
      <c r="J94" s="171" t="str">
        <f t="shared" si="43"/>
        <v/>
      </c>
      <c r="M94" s="173" t="str">
        <f t="shared" si="44"/>
        <v/>
      </c>
      <c r="O94" s="173" t="str">
        <f t="shared" si="45"/>
        <v/>
      </c>
      <c r="Q94" s="12" t="str">
        <f t="shared" si="46"/>
        <v/>
      </c>
    </row>
    <row r="95" spans="6:17" ht="23.5">
      <c r="F95" s="182" t="str">
        <f t="shared" si="41"/>
        <v/>
      </c>
      <c r="H95" s="170" t="str">
        <f t="shared" si="42"/>
        <v/>
      </c>
      <c r="J95" s="171" t="str">
        <f t="shared" si="43"/>
        <v/>
      </c>
      <c r="M95" s="173" t="str">
        <f t="shared" si="44"/>
        <v/>
      </c>
      <c r="O95" s="173" t="str">
        <f t="shared" si="45"/>
        <v/>
      </c>
      <c r="Q95" s="12" t="str">
        <f t="shared" si="46"/>
        <v/>
      </c>
    </row>
    <row r="96" spans="6:17" ht="23.5">
      <c r="F96" s="182" t="str">
        <f t="shared" si="41"/>
        <v/>
      </c>
      <c r="H96" s="170" t="str">
        <f t="shared" si="42"/>
        <v/>
      </c>
      <c r="J96" s="171" t="str">
        <f t="shared" si="43"/>
        <v/>
      </c>
      <c r="M96" s="173" t="str">
        <f t="shared" si="44"/>
        <v/>
      </c>
      <c r="O96" s="173" t="str">
        <f t="shared" si="45"/>
        <v/>
      </c>
      <c r="Q96" s="12" t="str">
        <f t="shared" si="46"/>
        <v/>
      </c>
    </row>
    <row r="97" spans="6:17" ht="23.5">
      <c r="F97" s="182" t="str">
        <f t="shared" si="41"/>
        <v/>
      </c>
      <c r="H97" s="170" t="str">
        <f t="shared" si="42"/>
        <v/>
      </c>
      <c r="J97" s="171" t="str">
        <f t="shared" si="43"/>
        <v/>
      </c>
      <c r="M97" s="173" t="str">
        <f t="shared" si="44"/>
        <v/>
      </c>
      <c r="O97" s="173" t="str">
        <f t="shared" si="45"/>
        <v/>
      </c>
      <c r="Q97" s="12" t="str">
        <f t="shared" si="46"/>
        <v/>
      </c>
    </row>
    <row r="98" spans="6:17" ht="23.5">
      <c r="F98" s="182" t="str">
        <f t="shared" si="41"/>
        <v/>
      </c>
      <c r="H98" s="170" t="str">
        <f t="shared" si="42"/>
        <v/>
      </c>
      <c r="J98" s="171" t="str">
        <f t="shared" si="43"/>
        <v/>
      </c>
      <c r="M98" s="173" t="str">
        <f t="shared" si="44"/>
        <v/>
      </c>
      <c r="O98" s="173" t="str">
        <f t="shared" si="45"/>
        <v/>
      </c>
      <c r="Q98" s="12" t="str">
        <f t="shared" si="46"/>
        <v/>
      </c>
    </row>
    <row r="99" spans="6:17" ht="23.5">
      <c r="F99" s="182" t="str">
        <f t="shared" si="41"/>
        <v/>
      </c>
      <c r="H99" s="170" t="str">
        <f t="shared" si="42"/>
        <v/>
      </c>
      <c r="J99" s="171" t="str">
        <f t="shared" si="43"/>
        <v/>
      </c>
      <c r="M99" s="173" t="str">
        <f t="shared" si="44"/>
        <v/>
      </c>
      <c r="O99" s="173" t="str">
        <f t="shared" si="45"/>
        <v/>
      </c>
      <c r="Q99" s="12" t="str">
        <f t="shared" si="46"/>
        <v/>
      </c>
    </row>
    <row r="100" spans="6:17" ht="23.5">
      <c r="F100" s="182" t="str">
        <f t="shared" si="41"/>
        <v/>
      </c>
      <c r="H100" s="170" t="str">
        <f t="shared" si="42"/>
        <v/>
      </c>
      <c r="J100" s="171" t="str">
        <f t="shared" si="43"/>
        <v/>
      </c>
      <c r="M100" s="173" t="str">
        <f t="shared" si="44"/>
        <v/>
      </c>
      <c r="O100" s="173" t="str">
        <f t="shared" si="45"/>
        <v/>
      </c>
      <c r="Q100" s="12" t="str">
        <f t="shared" si="46"/>
        <v/>
      </c>
    </row>
    <row r="101" spans="6:17" ht="23.5">
      <c r="F101" s="182" t="str">
        <f t="shared" si="41"/>
        <v/>
      </c>
      <c r="H101" s="170" t="str">
        <f t="shared" si="42"/>
        <v/>
      </c>
      <c r="J101" s="171" t="str">
        <f t="shared" si="43"/>
        <v/>
      </c>
      <c r="M101" s="173" t="str">
        <f t="shared" si="44"/>
        <v/>
      </c>
      <c r="O101" s="173" t="str">
        <f t="shared" si="45"/>
        <v/>
      </c>
      <c r="Q101" s="12" t="str">
        <f t="shared" si="46"/>
        <v/>
      </c>
    </row>
    <row r="102" spans="6:17" ht="23.5">
      <c r="F102" s="182" t="str">
        <f t="shared" si="41"/>
        <v/>
      </c>
      <c r="H102" s="170" t="str">
        <f t="shared" si="42"/>
        <v/>
      </c>
      <c r="J102" s="171" t="str">
        <f t="shared" si="43"/>
        <v/>
      </c>
      <c r="M102" s="173" t="str">
        <f t="shared" si="44"/>
        <v/>
      </c>
      <c r="O102" s="173" t="str">
        <f t="shared" si="45"/>
        <v/>
      </c>
      <c r="Q102" s="12" t="str">
        <f t="shared" si="46"/>
        <v/>
      </c>
    </row>
    <row r="103" spans="6:17" ht="23.5">
      <c r="F103" s="182" t="str">
        <f t="shared" si="41"/>
        <v/>
      </c>
      <c r="H103" s="170" t="str">
        <f t="shared" si="42"/>
        <v/>
      </c>
      <c r="J103" s="171" t="str">
        <f t="shared" si="43"/>
        <v/>
      </c>
      <c r="M103" s="173" t="str">
        <f t="shared" si="44"/>
        <v/>
      </c>
      <c r="O103" s="173" t="str">
        <f t="shared" si="45"/>
        <v/>
      </c>
      <c r="Q103" s="12" t="str">
        <f t="shared" si="46"/>
        <v/>
      </c>
    </row>
    <row r="104" spans="6:17" ht="23.5">
      <c r="F104" s="182" t="str">
        <f t="shared" si="41"/>
        <v/>
      </c>
      <c r="H104" s="170" t="str">
        <f t="shared" si="42"/>
        <v/>
      </c>
      <c r="J104" s="171" t="str">
        <f t="shared" si="43"/>
        <v/>
      </c>
      <c r="M104" s="173" t="str">
        <f t="shared" si="44"/>
        <v/>
      </c>
      <c r="O104" s="173" t="str">
        <f t="shared" si="45"/>
        <v/>
      </c>
      <c r="Q104" s="12" t="str">
        <f t="shared" si="46"/>
        <v/>
      </c>
    </row>
    <row r="105" spans="6:17" ht="23.5">
      <c r="F105" s="182" t="str">
        <f t="shared" si="41"/>
        <v/>
      </c>
      <c r="H105" s="170" t="str">
        <f t="shared" si="42"/>
        <v/>
      </c>
      <c r="J105" s="171" t="str">
        <f t="shared" si="43"/>
        <v/>
      </c>
      <c r="M105" s="173" t="str">
        <f t="shared" si="44"/>
        <v/>
      </c>
      <c r="O105" s="173" t="str">
        <f t="shared" si="45"/>
        <v/>
      </c>
      <c r="Q105" s="12" t="str">
        <f t="shared" si="46"/>
        <v/>
      </c>
    </row>
    <row r="106" spans="6:17" ht="23.5">
      <c r="F106" s="182" t="str">
        <f t="shared" si="41"/>
        <v/>
      </c>
      <c r="H106" s="170" t="str">
        <f t="shared" si="42"/>
        <v/>
      </c>
      <c r="J106" s="171" t="str">
        <f t="shared" si="43"/>
        <v/>
      </c>
      <c r="M106" s="173" t="str">
        <f t="shared" si="44"/>
        <v/>
      </c>
      <c r="O106" s="173" t="str">
        <f t="shared" si="45"/>
        <v/>
      </c>
      <c r="Q106" s="12" t="str">
        <f t="shared" si="46"/>
        <v/>
      </c>
    </row>
    <row r="107" spans="6:17" ht="23.5">
      <c r="F107" s="182" t="str">
        <f t="shared" si="41"/>
        <v/>
      </c>
      <c r="H107" s="170" t="str">
        <f t="shared" si="42"/>
        <v/>
      </c>
      <c r="J107" s="171" t="str">
        <f t="shared" si="43"/>
        <v/>
      </c>
      <c r="M107" s="173" t="str">
        <f t="shared" si="44"/>
        <v/>
      </c>
      <c r="O107" s="173" t="str">
        <f t="shared" si="45"/>
        <v/>
      </c>
      <c r="Q107" s="12" t="str">
        <f t="shared" si="46"/>
        <v/>
      </c>
    </row>
    <row r="108" spans="6:17" ht="23.5">
      <c r="F108" s="182" t="str">
        <f t="shared" si="41"/>
        <v/>
      </c>
      <c r="H108" s="170" t="str">
        <f t="shared" si="42"/>
        <v/>
      </c>
      <c r="J108" s="171" t="str">
        <f t="shared" si="43"/>
        <v/>
      </c>
      <c r="M108" s="173" t="str">
        <f t="shared" si="44"/>
        <v/>
      </c>
      <c r="O108" s="173" t="str">
        <f t="shared" si="45"/>
        <v/>
      </c>
      <c r="Q108" s="12" t="str">
        <f t="shared" si="46"/>
        <v/>
      </c>
    </row>
    <row r="109" spans="6:17" ht="23.5">
      <c r="F109" s="182" t="str">
        <f t="shared" si="41"/>
        <v/>
      </c>
      <c r="M109" s="173" t="str">
        <f t="shared" si="44"/>
        <v/>
      </c>
      <c r="O109" s="173" t="str">
        <f t="shared" si="45"/>
        <v/>
      </c>
      <c r="Q109" s="12" t="str">
        <f t="shared" si="46"/>
        <v/>
      </c>
    </row>
    <row r="110" spans="6:17" ht="23.5">
      <c r="F110" s="182" t="str">
        <f t="shared" si="41"/>
        <v/>
      </c>
      <c r="M110" s="173" t="str">
        <f t="shared" si="44"/>
        <v/>
      </c>
      <c r="O110" s="173" t="str">
        <f t="shared" si="45"/>
        <v/>
      </c>
      <c r="Q110" s="12" t="str">
        <f t="shared" si="46"/>
        <v/>
      </c>
    </row>
    <row r="111" spans="6:17" ht="23.5">
      <c r="F111" s="182" t="str">
        <f t="shared" si="41"/>
        <v/>
      </c>
      <c r="O111" s="173" t="str">
        <f t="shared" si="45"/>
        <v/>
      </c>
      <c r="Q111" s="12" t="str">
        <f t="shared" si="46"/>
        <v/>
      </c>
    </row>
    <row r="112" spans="6:17" ht="23.5">
      <c r="F112" s="182" t="str">
        <f t="shared" si="41"/>
        <v/>
      </c>
    </row>
    <row r="113" spans="6:6" ht="23.5">
      <c r="F113" s="182" t="str">
        <f t="shared" si="41"/>
        <v/>
      </c>
    </row>
    <row r="114" spans="6:6" ht="23.5">
      <c r="F114" s="182" t="str">
        <f t="shared" si="41"/>
        <v/>
      </c>
    </row>
    <row r="115" spans="6:6" ht="23.5">
      <c r="F115" s="182" t="str">
        <f t="shared" si="41"/>
        <v/>
      </c>
    </row>
    <row r="116" spans="6:6" ht="23.5">
      <c r="F116" s="182" t="str">
        <f t="shared" si="41"/>
        <v/>
      </c>
    </row>
    <row r="117" spans="6:6" ht="23.5">
      <c r="F117" s="182" t="str">
        <f t="shared" si="41"/>
        <v/>
      </c>
    </row>
    <row r="118" spans="6:6" ht="23.5">
      <c r="F118" s="182" t="str">
        <f t="shared" si="41"/>
        <v/>
      </c>
    </row>
    <row r="119" spans="6:6" ht="23.5">
      <c r="F119" s="182" t="str">
        <f t="shared" si="41"/>
        <v/>
      </c>
    </row>
    <row r="120" spans="6:6" ht="23.5">
      <c r="F120" s="182" t="str">
        <f t="shared" si="41"/>
        <v/>
      </c>
    </row>
    <row r="121" spans="6:6" ht="23.5">
      <c r="F121" s="182" t="str">
        <f t="shared" si="41"/>
        <v/>
      </c>
    </row>
    <row r="122" spans="6:6" ht="23.5">
      <c r="F122" s="182" t="str">
        <f t="shared" si="41"/>
        <v/>
      </c>
    </row>
    <row r="123" spans="6:6" ht="23.5">
      <c r="F123" s="182" t="str">
        <f t="shared" si="41"/>
        <v/>
      </c>
    </row>
    <row r="124" spans="6:6" ht="23.5">
      <c r="F124" s="182" t="str">
        <f t="shared" si="41"/>
        <v/>
      </c>
    </row>
    <row r="125" spans="6:6" ht="23.5">
      <c r="F125" s="182"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8585200</xdr:colOff>
                    <xdr:row>1</xdr:row>
                    <xdr:rowOff>88900</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7899400</xdr:colOff>
                    <xdr:row>1</xdr:row>
                    <xdr:rowOff>88900</xdr:rowOff>
                  </from>
                  <to>
                    <xdr:col>2</xdr:col>
                    <xdr:colOff>8489950</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Sheet7!$A$1:$A$10</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Indice</vt:lpstr>
      <vt:lpstr>Sheet7</vt:lpstr>
      <vt:lpstr>URL</vt:lpstr>
      <vt:lpstr>CAMBIANDO LOS CANTOS</vt:lpstr>
      <vt:lpstr>CANTO DE MOISES</vt:lpstr>
      <vt:lpstr>Scripts mains</vt:lpstr>
      <vt:lpstr>Indice Canto</vt:lpstr>
      <vt:lpstr>data-Cantos</vt:lpstr>
      <vt:lpstr>creando Directorios</vt:lpstr>
      <vt:lpstr>Find bk2</vt:lpstr>
      <vt:lpstr>Codigo Canto</vt:lpstr>
      <vt:lpstr>Codigo</vt:lpstr>
      <vt:lpstr>Buscador</vt:lpstr>
      <vt:lpstr>Buscador (fail1)</vt:lpstr>
      <vt:lpstr>Buscador (fail2)</vt:lpstr>
      <vt:lpstr>Indice Backups</vt:lpstr>
      <vt:lpstr>A LA VÍCTIMA PASCUAL</vt:lpstr>
      <vt:lpstr>A NADIE DEMOS OCASIÓN DE TROPIE</vt:lpstr>
      <vt:lpstr>A TI LEVANTO MIS OJOS</vt:lpstr>
      <vt:lpstr>A TI, SEÑOR, EN MI CLAMOR IMPLO</vt:lpstr>
      <vt:lpstr>A TI, SEÑOR, LEVANTO MI ALMA</vt:lpstr>
      <vt:lpstr>MARIA, MADRE MÍA (2)</vt:lpstr>
      <vt:lpstr>MARIA, MADRE MÍA</vt:lpstr>
      <vt:lpstr>b2</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2025-07-26T03:38:35Z</dcterms:modified>
</cp:coreProperties>
</file>