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tables/table7.xml" ContentType="application/vnd.openxmlformats-officedocument.spreadsheetml.table+xml"/>
  <Override PartName="/xl/comments22.xml" ContentType="application/vnd.openxmlformats-officedocument.spreadsheetml.comments+xml"/>
  <Override PartName="/xl/drawings/drawing25.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122A29D1-0E66-4305-9226-1AD55E310798}" xr6:coauthVersionLast="47" xr6:coauthVersionMax="47" xr10:uidLastSave="{00000000-0000-0000-0000-000000000000}"/>
  <bookViews>
    <workbookView xWindow="25490" yWindow="-5620" windowWidth="38620" windowHeight="21100" firstSheet="25" activeTab="28" xr2:uid="{0D11F155-520B-4420-B62A-CF367B912470}"/>
  </bookViews>
  <sheets>
    <sheet name="code" sheetId="14" r:id="rId1"/>
    <sheet name="Indice" sheetId="6" r:id="rId2"/>
    <sheet name="Aleluya Interleccional (2)" sheetId="27" r:id="rId3"/>
    <sheet name="Aleluya" sheetId="23" r:id="rId4"/>
    <sheet name="Sheet1" sheetId="25" r:id="rId5"/>
    <sheet name="Index" sheetId="1" r:id="rId6"/>
    <sheet name="Aleluya-NoOrganizado" sheetId="22" r:id="rId7"/>
    <sheet name="Index Web" sheetId="3" r:id="rId8"/>
    <sheet name="cantosJS" sheetId="2" r:id="rId9"/>
    <sheet name="Find" sheetId="5" r:id="rId10"/>
    <sheet name="html" sheetId="8" r:id="rId11"/>
    <sheet name="ALELUYA INTERLECCIONAL s22" sheetId="18" r:id="rId12"/>
    <sheet name="GLORIA A DIOS EN LO ALTO DEL CI" sheetId="19"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MARIA, MADRE MÍA" sheetId="7" r:id="rId22"/>
    <sheet name="OH LUZ GOZOSA" sheetId="21" r:id="rId23"/>
    <sheet name="INVOCACIÓN AL ESPIRITU SANTO" sheetId="20" r:id="rId24"/>
    <sheet name="ALELUYA ADVIENTO S I-4 (2)" sheetId="31" r:id="rId25"/>
    <sheet name="Aleluya Interleccional" sheetId="26" r:id="rId26"/>
    <sheet name="AInterleccional cp (2)" sheetId="32" r:id="rId27"/>
    <sheet name="Aleluya Interleccional" sheetId="24" r:id="rId28"/>
    <sheet name="Aleluya Interleccional cp" sheetId="28" r:id="rId29"/>
  </sheets>
  <functionGroups builtInGroupCount="19"/>
  <externalReferences>
    <externalReference r:id="rId30"/>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9" i="28" l="1"/>
  <c r="L32" i="28"/>
  <c r="L51" i="28"/>
  <c r="L50" i="28"/>
  <c r="D204" i="24"/>
  <c r="K204" i="24" s="1"/>
  <c r="M204" i="24"/>
  <c r="P204" i="24"/>
  <c r="Q204" i="24"/>
  <c r="AK55" i="32" l="1"/>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20"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20"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AK50" i="28"/>
  <c r="AI50" i="28"/>
  <c r="AL50" i="28" s="1"/>
  <c r="AD50" i="28"/>
  <c r="AB50" i="28"/>
  <c r="AA50" i="28" s="1"/>
  <c r="W50" i="28"/>
  <c r="U50" i="28"/>
  <c r="T50" i="28" s="1"/>
  <c r="P50" i="28"/>
  <c r="N50" i="28"/>
  <c r="S50" i="28" s="1"/>
  <c r="C50" i="28"/>
  <c r="AK49" i="28"/>
  <c r="AI49" i="28"/>
  <c r="AH49" i="28" s="1"/>
  <c r="AD49" i="28"/>
  <c r="AB49" i="28"/>
  <c r="AE49" i="28" s="1"/>
  <c r="W49" i="28"/>
  <c r="U49" i="28"/>
  <c r="Z49" i="28" s="1"/>
  <c r="P49" i="28"/>
  <c r="N49" i="28"/>
  <c r="R49" i="28" s="1"/>
  <c r="C49" i="28"/>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C20" i="26"/>
  <c r="P3" i="24"/>
  <c r="P4" i="24"/>
  <c r="P5" i="24"/>
  <c r="P6" i="24"/>
  <c r="P7" i="24"/>
  <c r="P8" i="24"/>
  <c r="P9" i="24"/>
  <c r="C20" i="28" s="1"/>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L8"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AA37" i="28" l="1"/>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C26" i="28" s="1"/>
  <c r="L26" i="28" s="1"/>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C25" i="28"/>
  <c r="L25" i="28" s="1"/>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47" i="28" l="1"/>
  <c r="L30" i="28"/>
  <c r="L38" i="28"/>
  <c r="L47" i="32"/>
  <c r="L30" i="32"/>
  <c r="L47" i="26"/>
  <c r="L38" i="26"/>
  <c r="L30" i="26"/>
  <c r="L96" i="27"/>
  <c r="L88" i="27"/>
  <c r="L97" i="27"/>
  <c r="L87" i="27"/>
  <c r="L91" i="27"/>
  <c r="L98" i="27"/>
  <c r="L94" i="27"/>
  <c r="C15" i="26"/>
  <c r="L1" i="26"/>
  <c r="C11" i="26"/>
  <c r="C10" i="26"/>
  <c r="N10" i="26" s="1"/>
  <c r="L49" i="26" l="1"/>
  <c r="L15" i="26"/>
  <c r="N15" i="26"/>
  <c r="L11" i="26"/>
  <c r="N11" i="26"/>
  <c r="L56" i="26"/>
  <c r="C18" i="26" l="1"/>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K31" i="24" l="1"/>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C106" i="22" l="1"/>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10" i="22" l="1"/>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14" i="22" l="1"/>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42" i="22" l="1"/>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59" i="22" l="1"/>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81" i="22" l="1"/>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93" i="22" l="1"/>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5" i="22" l="1"/>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39" i="22" l="1"/>
  <c r="C73" i="22"/>
  <c r="C160" i="22"/>
  <c r="L42" i="9"/>
  <c r="L31" i="9"/>
  <c r="L38" i="9"/>
  <c r="L36" i="9"/>
  <c r="L34" i="9"/>
  <c r="L30" i="9"/>
  <c r="L35" i="9"/>
  <c r="L33" i="9"/>
  <c r="L41" i="9"/>
  <c r="L39" i="9"/>
  <c r="C182" i="22" l="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87" i="22" l="1"/>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94" i="22" l="1"/>
  <c r="L98" i="8"/>
  <c r="L94" i="8"/>
  <c r="L102" i="8"/>
  <c r="C9" i="8"/>
  <c r="L9" i="8" s="1"/>
  <c r="C8" i="8"/>
  <c r="L8" i="8" s="1"/>
  <c r="L4" i="8"/>
  <c r="C7" i="8" a="1"/>
  <c r="C7" i="8" s="1"/>
  <c r="L99" i="7"/>
  <c r="L87" i="7"/>
  <c r="L91" i="7"/>
  <c r="L95" i="7"/>
  <c r="L97" i="7"/>
  <c r="C6" i="22" l="1"/>
  <c r="C19" i="8"/>
  <c r="L19" i="8" s="1"/>
  <c r="L7" i="8"/>
  <c r="C40" i="22" l="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L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N5" i="2"/>
  <c r="N4" i="2"/>
  <c r="N3" i="2"/>
  <c r="C1" i="3"/>
  <c r="D1" i="3" s="1"/>
  <c r="E1" i="3" s="1"/>
  <c r="F1" i="3" s="1"/>
  <c r="G1" i="3" s="1"/>
  <c r="H1" i="3" s="1"/>
  <c r="I1" i="3" s="1"/>
  <c r="J1" i="3" s="1"/>
  <c r="K1" i="3" s="1"/>
  <c r="L1" i="3" s="1"/>
  <c r="M1" i="3" s="1"/>
  <c r="N1" i="3" s="1"/>
  <c r="B1" i="3"/>
  <c r="H3" i="2"/>
  <c r="F3" i="2"/>
  <c r="C74" i="22" l="1"/>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08" i="22" l="1"/>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12" i="22" l="1"/>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16" i="22" l="1"/>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144" i="22" l="1"/>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C161" i="22" l="1"/>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C183" i="22" l="1"/>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88" i="22" l="1"/>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42" i="22" l="1"/>
  <c r="L7" i="7"/>
  <c r="C19" i="7"/>
  <c r="L19" i="7" s="1"/>
  <c r="C76" i="22" l="1"/>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<sst xmlns="http://schemas.openxmlformats.org/spreadsheetml/2006/main" count="11419" uniqueCount="2382">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</sst>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5"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s>
  <fills count="26">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23">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0">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8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A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B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5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6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7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8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A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A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A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C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C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C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49"/>
    <tableColumn id="1" xr3:uid="{921CA10A-2901-4DAE-A530-BF0B02B224D2}" name="id" dataDxfId="48">
      <calculatedColumnFormula>LOWER(_xlfn.CONCAT("ait",LEFT(D3,1)&amp;"s"&amp;E3&amp;F3))</calculatedColumnFormula>
    </tableColumn>
    <tableColumn id="2" xr3:uid="{D9A32830-ABA6-41D5-9C8D-8A0C6682F82B}" name="Tiempo" dataDxfId="47"/>
    <tableColumn id="3" xr3:uid="{3E55F751-0E13-4158-B1E6-25386204563F}" name="semana" dataDxfId="46"/>
    <tableColumn id="4" xr3:uid="{F69152E6-D146-469B-B970-C48FBD5624DD}" name="año" dataDxfId="45"/>
    <tableColumn id="5" xr3:uid="{7B77C7B7-C297-4CE0-8ACB-FD151A4BAD8C}" name="Aleluya Año C" dataDxfId="44"/>
    <tableColumn id="6" xr3:uid="{7BBFEA5F-9E8A-4196-933B-8F9B3D50AC5C}" name="Cita" dataDxfId="43"/>
    <tableColumn id="7" xr3:uid="{7F2967E4-9E49-447A-9790-116E24674B1D}" name="Estado" dataDxfId="4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1"/>
    <tableColumn id="3" xr3:uid="{ADBA58FD-0429-4D57-B7D3-AC6D7A799AFD}" name="Cantos" dataDxfId="40"/>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39"/>
    <tableColumn id="1" xr3:uid="{969AEAEF-98E2-4256-A2BA-491C5DBB435D}" name="id" dataDxfId="38">
      <calculatedColumnFormula>LOWER(_xlfn.CONCAT("ait",LEFT(D3,1)&amp;"s"&amp;E3&amp;F3))</calculatedColumnFormula>
    </tableColumn>
    <tableColumn id="2" xr3:uid="{F6CC32E4-7E20-4D29-AB2F-9FB5AD052C81}" name="Tiempo" dataDxfId="37"/>
    <tableColumn id="3" xr3:uid="{5783091E-D235-4DCD-9210-D14137F4C255}" name="semana" dataDxfId="36"/>
    <tableColumn id="4" xr3:uid="{B3F2A1DA-849B-453B-863A-BF6F6A76200C}" name="año" dataDxfId="35"/>
    <tableColumn id="5" xr3:uid="{4DD72F58-ABDF-464B-8E5C-E8891BCF1FD6}" name="Aleluya Año C" dataDxfId="34"/>
    <tableColumn id="6" xr3:uid="{B2CC7BC9-A1BA-4A10-A086-DDA5B7B35114}" name="Cita" dataDxfId="33"/>
    <tableColumn id="7" xr3:uid="{2A5028E0-F247-4E10-BB6F-E44914E438D9}" name="Estado" dataDxfId="3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1"/>
    <tableColumn id="2" xr3:uid="{61304003-6C37-4876-9E01-52AAFEE1502D}" name="ID" dataDxfId="30"/>
    <tableColumn id="3" xr3:uid="{46AD0CF9-9F35-4E11-A80E-B6931C340B6E}" name="Cantos" dataDxfId="29"/>
    <tableColumn id="14" xr3:uid="{2F838586-06C5-49D6-9770-AEF72BDBAFDF}" name="Subtitulo" dataDxfId="28"/>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27"/>
    <tableColumn id="12" xr3:uid="{FA0FAC69-D1C8-4EC4-808F-0E06F2EB0620}" name="Moments" dataDxfId="26">
      <calculatedColumnFormula>"""" &amp; _xlfn.TEXTJOIN(""",""",TRUE,Table223[[#This Row],[Categoria1]:[Categoria7]]) &amp; """"</calculatedColumnFormula>
    </tableColumn>
    <tableColumn id="15" xr3:uid="{B1CD2D35-41ED-4CB2-8C93-8B0B2DAEF2A7}" name="Content" dataDxfId="25"/>
    <tableColumn id="16" xr3:uid="{F964B80D-903A-48A9-99DB-BE282D0613F1}" name="CATEGORIA8" dataDxfId="24">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3"/>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22">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1"/>
    <tableColumn id="2" xr3:uid="{4FB9CD12-D9BF-4BB5-9C1C-DB7D977D5610}" name="id"/>
    <tableColumn id="17" xr3:uid="{C88D8CC7-A07B-4975-9C8A-0AB461DFEFD1}" name="NameNoSpace" dataDxfId="20">
      <calculatedColumnFormula>_xlfn.CONCAT("""",VLOOKUP(B3,'Index Web'!A$3:O$234,13,FALSE),"""",",")</calculatedColumnFormula>
    </tableColumn>
    <tableColumn id="5" xr3:uid="{19F27E10-5766-4AF0-AFA2-4D6B65192336}" name="titulo" dataDxfId="19">
      <calculatedColumnFormula>_xlfn.CONCAT("""titulo""",": ","""",VLOOKUP(B3,'Index Web'!A$3:L$234,3,FALSE),"""",",")</calculatedColumnFormula>
    </tableColumn>
    <tableColumn id="7" xr3:uid="{D7DB8BA2-4BAE-4EF4-8D6B-863949C200C5}" name="salmo" dataDxfId="18">
      <calculatedColumnFormula>_xlfn.CONCAT("""salmo""",": ","""",VLOOKUP(B3,'Index Web'!A$3:L$234,4,FALSE),"""",",")</calculatedColumnFormula>
    </tableColumn>
    <tableColumn id="8" xr3:uid="{D7FA7BF8-5643-46F4-A3A0-4F10CBCBABA4}" name="Letras" dataDxfId="17">
      <calculatedColumnFormula>_xlfn.CONCAT("""letra""",": ","""",Table46[[#This Row],[Pg]],"|",VLOOKUP(B3,'Index Web'!A$3:O$234,15,FALSE)," ",VLOOKUP(B3,'Index Web'!A$3:O$234,13,FALSE),"""",",")</calculatedColumnFormula>
    </tableColumn>
    <tableColumn id="9" xr3:uid="{5FFA4A0A-9793-475A-82C7-EC35DDF546F2}" name="URL" dataDxfId="16">
      <calculatedColumnFormula>_xlfn.CONCAT("""archivo""",": ","""/resucito/src/index.html?canto=",VLOOKUP(B3,'Index Web'!A$3:N$234,13,FALSE),"""","}," )</calculatedColumnFormula>
    </tableColumn>
    <tableColumn id="18" xr3:uid="{6382534F-A5A4-41B1-8CBD-A9F185BC6028}" name="Contenido del Codigo" dataDxfId="15">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Q204" totalsRowShown="0">
  <autoFilter ref="B2:Q204" xr:uid="{67DCDB43-C1E2-401D-B4E5-62B7D7B065A5}"/>
  <sortState xmlns:xlrd2="http://schemas.microsoft.com/office/spreadsheetml/2017/richdata2" ref="C3:J203">
    <sortCondition ref="C2:C203"/>
  </sortState>
  <tableColumns count="16">
    <tableColumn id="14" xr3:uid="{64AB9E72-363B-46B1-A4CD-9499A27CB4D7}" name="Code" dataDxfId="14"/>
    <tableColumn id="8" xr3:uid="{4484E5BD-85F9-49B3-8159-A5F363A24A95}" name="#" dataDxfId="13"/>
    <tableColumn id="1" xr3:uid="{D0672F18-3159-49E1-8031-1268B2A7BCB0}" name="id" dataDxfId="12">
      <calculatedColumnFormula>LOWER(_xlfn.CONCAT("ait",LEFT(E3,1)&amp;"s"&amp;F3&amp;G3))</calculatedColumnFormula>
    </tableColumn>
    <tableColumn id="2" xr3:uid="{239EEF76-F266-47F9-896F-3468C591E21C}" name="Tiempo" dataDxfId="11"/>
    <tableColumn id="3" xr3:uid="{A1C4D23C-0C03-465D-8CEF-860B185DECE0}" name="semana" dataDxfId="10"/>
    <tableColumn id="4" xr3:uid="{7C51504E-1653-4D6E-A44D-F60A54219A9C}" name="año" dataDxfId="9"/>
    <tableColumn id="5" xr3:uid="{653D1794-2D0D-4580-924D-D984A93D7975}" name="Aleluya Año C" dataDxfId="8"/>
    <tableColumn id="6" xr3:uid="{6018AA85-97F0-4940-81A6-6DD5C902B9D3}" name="Cita" dataDxfId="7"/>
    <tableColumn id="7" xr3:uid="{CD0C27F9-009D-48F4-A544-BD4FE1BBC834}" name="Estado" dataDxfId="6"/>
    <tableColumn id="9" xr3:uid="{046E3B88-C5A8-418F-8E62-973B229E4021}" name="Column1" dataDxfId="5">
      <calculatedColumnFormula>_xlfn.CONCAT(Table378[[#This Row],[id]]," ",Table378[[#This Row],[Aleluya Año C]]," ",Table378[[#This Row],[Cita]])</calculatedColumnFormula>
    </tableColumn>
    <tableColumn id="10" xr3:uid="{F7722EB0-BC07-4972-9F6F-8E75127DF174}" name="code2" dataDxfId="4"/>
    <tableColumn id="11" xr3:uid="{0C1145F6-7226-4158-BB3E-4947092C5BA7}" name="Column2" dataDxfId="3">
      <calculatedColumnFormula>Table378[[#This Row],[code2]]=N3</calculatedColumnFormula>
    </tableColumn>
    <tableColumn id="12" xr3:uid="{E4D2CB7C-B84B-4B4F-A79B-61FEB7639713}" name="Column3"/>
    <tableColumn id="13" xr3:uid="{9322167A-402B-498E-93CB-BFD4A3597D6C}" name="Declarar en Content.js" dataDxfId="2"/>
    <tableColumn id="15" xr3:uid="{AB8DA053-28FC-45C6-BEBA-8F654C560AAD}" name="Column5" dataDxfId="1">
      <calculatedColumnFormula>LOWER(_xlfn.CONCAT("ait",LEFT(E3,1)&amp;"s"))</calculatedColumnFormula>
    </tableColumn>
    <tableColumn id="16" xr3:uid="{BFB2593B-CE40-4C1E-AFA7-2E4D87EC765F}" name="Column6" dataDxfId="0">
      <calculatedColumnFormula>_xlfn.CONCAT("cp aitos1c.css ",Table378[[#This Row],[Code]],".css")</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20.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omments" Target="../comments21.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2.xml"/><Relationship Id="rId4" Type="http://schemas.openxmlformats.org/officeDocument/2006/relationships/table" Target="../tables/table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omments" Target="../comments23.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20" t="str" cm="1">
        <f t="array" aca="1" ref="C1" ca="1">MID(CELL("filename", B1), FIND("]", CELL("filename", B1)) + 1, 255)</f>
        <v>Indice</v>
      </c>
      <c r="D1" s="120"/>
      <c r="E1" s="120"/>
      <c r="F1" s="120"/>
      <c r="G1" s="120"/>
      <c r="H1" s="120"/>
    </row>
    <row r="2" spans="1:8" ht="26.15" customHeight="1" x14ac:dyDescent="0.7">
      <c r="A2" s="36" t="s">
        <v>1124</v>
      </c>
      <c r="B2" s="36"/>
      <c r="C2" s="36"/>
      <c r="D2" s="36"/>
      <c r="E2" s="36"/>
      <c r="F2" s="37"/>
      <c r="G2" s="37"/>
      <c r="H2" s="37"/>
    </row>
    <row r="3" spans="1:8" ht="26.15" customHeight="1" x14ac:dyDescent="0.7">
      <c r="A3" s="36" t="s">
        <v>2341</v>
      </c>
      <c r="B3" s="36"/>
      <c r="C3" s="36"/>
      <c r="D3" s="36"/>
      <c r="E3" s="36"/>
      <c r="F3" s="37"/>
      <c r="G3" s="37"/>
      <c r="H3" s="37"/>
    </row>
    <row r="4" spans="1:8" ht="26.15" customHeight="1" x14ac:dyDescent="0.7">
      <c r="A4" s="36" t="s">
        <v>1200</v>
      </c>
      <c r="B4" s="36"/>
      <c r="C4" s="36"/>
      <c r="D4" s="36"/>
      <c r="E4" s="36"/>
      <c r="F4" s="37"/>
      <c r="G4" s="37"/>
      <c r="H4" s="37"/>
    </row>
    <row r="5" spans="1:8" ht="26.15" customHeight="1" x14ac:dyDescent="0.7">
      <c r="A5" s="36" t="s">
        <v>2321</v>
      </c>
      <c r="B5" s="36"/>
      <c r="C5" s="36"/>
      <c r="D5" s="36"/>
      <c r="E5" s="36"/>
      <c r="F5" s="37"/>
      <c r="G5" s="37"/>
      <c r="H5" s="37"/>
    </row>
    <row r="6" spans="1:8" ht="26.15" customHeight="1" x14ac:dyDescent="0.7">
      <c r="A6" s="36" t="s">
        <v>979</v>
      </c>
      <c r="B6" s="36"/>
      <c r="C6" s="36"/>
      <c r="D6" s="36"/>
      <c r="E6" s="36"/>
      <c r="F6" s="37"/>
      <c r="G6" s="37"/>
      <c r="H6" s="37"/>
    </row>
    <row r="7" spans="1:8" ht="26.15" customHeight="1" x14ac:dyDescent="0.7">
      <c r="A7" s="36" t="s">
        <v>1448</v>
      </c>
      <c r="B7" s="36"/>
      <c r="C7" s="36"/>
      <c r="D7" s="36"/>
      <c r="E7" s="36"/>
      <c r="F7" s="37"/>
      <c r="G7" s="37"/>
      <c r="H7" s="37"/>
    </row>
    <row r="8" spans="1:8" ht="26.15" customHeight="1" x14ac:dyDescent="0.7">
      <c r="A8" s="36" t="s">
        <v>980</v>
      </c>
      <c r="B8" s="36"/>
      <c r="C8" s="36"/>
      <c r="D8" s="36"/>
      <c r="E8" s="36"/>
      <c r="F8" s="37"/>
      <c r="G8" s="37"/>
      <c r="H8" s="37"/>
    </row>
    <row r="9" spans="1:8" ht="26.15" customHeight="1" x14ac:dyDescent="0.7">
      <c r="A9" s="36" t="s">
        <v>981</v>
      </c>
      <c r="B9" s="36"/>
      <c r="C9" s="36"/>
      <c r="D9" s="36"/>
      <c r="E9" s="36"/>
      <c r="F9" s="37"/>
      <c r="G9" s="37"/>
      <c r="H9" s="37"/>
    </row>
    <row r="10" spans="1:8" ht="26.15" customHeight="1" x14ac:dyDescent="0.7">
      <c r="A10" s="36" t="s">
        <v>982</v>
      </c>
      <c r="B10" s="36"/>
      <c r="C10" s="36"/>
      <c r="D10" s="36"/>
      <c r="E10" s="37"/>
      <c r="F10" s="37"/>
      <c r="G10" s="37"/>
      <c r="H10" s="37"/>
    </row>
    <row r="11" spans="1:8" ht="26.15" customHeight="1" x14ac:dyDescent="0.7">
      <c r="A11" s="36" t="s">
        <v>1076</v>
      </c>
      <c r="B11" s="36"/>
      <c r="C11" s="36"/>
      <c r="D11" s="36"/>
      <c r="E11" s="37"/>
      <c r="F11" s="37"/>
      <c r="G11" s="37"/>
      <c r="H11" s="37"/>
    </row>
    <row r="12" spans="1:8" ht="26.15" customHeight="1" x14ac:dyDescent="0.7">
      <c r="A12" s="36" t="s">
        <v>1197</v>
      </c>
      <c r="B12" s="36"/>
      <c r="C12" s="36"/>
      <c r="D12" s="36"/>
      <c r="E12" s="37"/>
      <c r="F12" s="37"/>
      <c r="G12" s="37"/>
      <c r="H12" s="37"/>
    </row>
    <row r="13" spans="1:8" ht="26.15" customHeight="1" x14ac:dyDescent="0.7">
      <c r="A13" s="36" t="s">
        <v>1198</v>
      </c>
      <c r="B13" s="36"/>
      <c r="C13" s="36"/>
      <c r="D13" s="36"/>
      <c r="E13" s="37"/>
      <c r="F13" s="37"/>
      <c r="G13" s="37"/>
      <c r="H13" s="37"/>
    </row>
    <row r="14" spans="1:8" ht="26.15" customHeight="1" x14ac:dyDescent="0.7">
      <c r="A14" s="36" t="s">
        <v>1121</v>
      </c>
      <c r="B14" s="36"/>
      <c r="C14" s="36"/>
      <c r="D14" s="36"/>
      <c r="E14" s="37"/>
      <c r="F14" s="37"/>
      <c r="G14" s="37"/>
      <c r="H14" s="37"/>
    </row>
    <row r="15" spans="1:8" ht="26.15" customHeight="1" x14ac:dyDescent="0.7">
      <c r="A15" s="36" t="s">
        <v>1122</v>
      </c>
      <c r="B15" s="36"/>
      <c r="C15" s="36"/>
      <c r="D15" s="36"/>
      <c r="E15" s="37"/>
      <c r="F15" s="37"/>
      <c r="G15" s="37"/>
      <c r="H15" s="37"/>
    </row>
    <row r="16" spans="1:8" ht="26.15" customHeight="1" x14ac:dyDescent="0.7">
      <c r="A16" s="36" t="s">
        <v>227</v>
      </c>
      <c r="B16" s="36"/>
      <c r="C16" s="36"/>
      <c r="D16" s="36"/>
      <c r="E16" s="37"/>
      <c r="F16" s="37"/>
      <c r="G16" s="37"/>
      <c r="H16" s="37"/>
    </row>
    <row r="17" spans="1:8" ht="26.15" customHeight="1" x14ac:dyDescent="0.7">
      <c r="A17" s="36" t="s">
        <v>228</v>
      </c>
      <c r="B17" s="36"/>
      <c r="C17" s="36"/>
      <c r="D17" s="36"/>
      <c r="E17" s="37"/>
      <c r="F17" s="37"/>
      <c r="G17" s="37"/>
      <c r="H17" s="37"/>
    </row>
    <row r="18" spans="1:8" ht="26.15" customHeight="1" x14ac:dyDescent="0.7">
      <c r="A18" s="36" t="s">
        <v>1154</v>
      </c>
      <c r="B18" s="36"/>
      <c r="C18" s="36"/>
      <c r="D18" s="36"/>
      <c r="E18" s="37"/>
      <c r="F18" s="37"/>
      <c r="G18" s="37"/>
      <c r="H18" s="37"/>
    </row>
    <row r="19" spans="1:8" ht="26.15" customHeight="1" x14ac:dyDescent="0.7">
      <c r="A19" s="36" t="s">
        <v>1123</v>
      </c>
      <c r="B19" s="36"/>
      <c r="C19" s="36"/>
      <c r="D19" s="36"/>
      <c r="E19" s="37"/>
      <c r="F19" s="37"/>
      <c r="G19" s="37"/>
      <c r="H19" s="37"/>
    </row>
    <row r="20" spans="1:8" ht="25" x14ac:dyDescent="0.7">
      <c r="A20" s="36" t="s">
        <v>1077</v>
      </c>
      <c r="B20" s="36"/>
      <c r="C20" s="36"/>
      <c r="D20" s="36"/>
      <c r="E20" s="36"/>
      <c r="F20" s="36"/>
      <c r="G20" s="36"/>
      <c r="H20" s="36"/>
    </row>
    <row r="21" spans="1:8" ht="25" x14ac:dyDescent="0.7">
      <c r="A21" s="36" t="s">
        <v>1047</v>
      </c>
      <c r="B21" s="36"/>
      <c r="C21" s="36"/>
      <c r="D21" s="36"/>
      <c r="E21" s="36"/>
      <c r="F21" s="36"/>
      <c r="G21" s="36"/>
      <c r="H21" s="36"/>
    </row>
    <row r="22" spans="1:8" ht="25" x14ac:dyDescent="0.7">
      <c r="A22" s="36" t="s">
        <v>1078</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c r="B30" s="36"/>
      <c r="C30" s="36"/>
      <c r="D30" s="36"/>
      <c r="E30" s="36"/>
      <c r="F30" s="36"/>
      <c r="G30" s="36"/>
      <c r="H30" s="36"/>
    </row>
    <row r="31" spans="1:8" ht="25" x14ac:dyDescent="0.7">
      <c r="A31" s="36"/>
      <c r="B31" s="36"/>
      <c r="C31" s="36"/>
      <c r="D31" s="36"/>
      <c r="E31" s="36"/>
      <c r="F31" s="36"/>
      <c r="G31" s="36"/>
      <c r="H31" s="36"/>
    </row>
    <row r="32" spans="1:8" ht="25" x14ac:dyDescent="0.7">
      <c r="A32" s="36"/>
      <c r="B32" s="36"/>
      <c r="C32" s="36"/>
      <c r="D32" s="36"/>
      <c r="E32" s="36"/>
      <c r="F32" s="36"/>
      <c r="G32" s="36"/>
      <c r="H32" s="36"/>
    </row>
    <row r="33" spans="1:8" ht="25" x14ac:dyDescent="0.7">
      <c r="A33" s="36"/>
      <c r="B33" s="36"/>
      <c r="C33" s="36"/>
      <c r="D33" s="36"/>
      <c r="E33" s="36"/>
      <c r="F33" s="36"/>
      <c r="G33" s="36"/>
      <c r="H33" s="36"/>
    </row>
    <row r="34" spans="1:8" ht="25" x14ac:dyDescent="0.7">
      <c r="A34" s="36"/>
      <c r="B34" s="36"/>
      <c r="C34" s="36"/>
      <c r="D34" s="36"/>
      <c r="E34" s="36"/>
      <c r="F34" s="36"/>
      <c r="G34" s="36"/>
      <c r="H34" s="36"/>
    </row>
    <row r="35" spans="1:8" ht="25" x14ac:dyDescent="0.7">
      <c r="A35" s="36"/>
      <c r="B35" s="36"/>
      <c r="C35" s="36"/>
      <c r="D35" s="36"/>
      <c r="E35" s="36"/>
      <c r="F35" s="36"/>
      <c r="G35" s="36"/>
      <c r="H35" s="36"/>
    </row>
    <row r="36" spans="1:8" ht="25" x14ac:dyDescent="0.7">
      <c r="A36" s="36"/>
      <c r="B36" s="36"/>
      <c r="C36" s="36"/>
      <c r="D36" s="36"/>
      <c r="E36" s="36"/>
      <c r="F36" s="36"/>
      <c r="G36" s="36"/>
      <c r="H36" s="36"/>
    </row>
    <row r="37" spans="1:8" ht="25" x14ac:dyDescent="0.7">
      <c r="A37" s="36"/>
      <c r="B37" s="36"/>
      <c r="C37" s="36"/>
      <c r="D37" s="36"/>
      <c r="E37" s="36"/>
      <c r="F37" s="36"/>
      <c r="G37" s="36"/>
      <c r="H37" s="36"/>
    </row>
    <row r="38" spans="1:8" ht="25" x14ac:dyDescent="0.7">
      <c r="A38" s="36"/>
      <c r="B38" s="36"/>
      <c r="C38" s="36"/>
      <c r="D38" s="36"/>
      <c r="E38" s="36"/>
      <c r="F38" s="36"/>
      <c r="G38" s="36"/>
      <c r="H38" s="36"/>
    </row>
    <row r="39" spans="1:8" ht="25" x14ac:dyDescent="0.7">
      <c r="A39" s="36"/>
      <c r="B39" s="36"/>
      <c r="C39" s="36"/>
      <c r="D39" s="36"/>
      <c r="E39" s="36"/>
      <c r="F39" s="36"/>
      <c r="G39" s="36"/>
      <c r="H39" s="36"/>
    </row>
    <row r="40" spans="1:8" ht="25" x14ac:dyDescent="0.7">
      <c r="A40" s="36"/>
      <c r="B40" s="36"/>
      <c r="C40" s="36"/>
      <c r="D40" s="36"/>
      <c r="E40" s="36"/>
      <c r="F40" s="36"/>
      <c r="G40" s="36"/>
      <c r="H40" s="36"/>
    </row>
  </sheetData>
  <mergeCells count="1">
    <mergeCell ref="C1:H1"/>
  </mergeCells>
  <hyperlinks>
    <hyperlink ref="A2" location="'code'!A3" display="'code'!A3" xr:uid="{912B3F15-1B13-4489-8B64-54A9CE694BF8}"/>
    <hyperlink ref="A3" location="'Aleluya Interleccional (2)'!A3" display="'Aleluya Interleccional (2)'!A3" xr:uid="{CEA0F790-14C9-4FF4-976E-5066A71A576D}"/>
    <hyperlink ref="A4" location="'Aleluya'!A3" display="'Aleluya'!A3" xr:uid="{5DEBB4F5-72B1-4BE1-BE12-F1899D04299B}"/>
    <hyperlink ref="A5" location="'Sheet1'!A3" display="'Sheet1'!A3" xr:uid="{F5B9E21E-6C89-4C8A-92FC-55489FDB48CF}"/>
    <hyperlink ref="A6" location="'Index'!A3" display="'Index'!A3" xr:uid="{04562035-F6AB-4835-9B48-A61D0899C103}"/>
    <hyperlink ref="A7" location="'Aleluya-NoOrganizado'!A3" display="'Aleluya-NoOrganizado'!A3" xr:uid="{116B7EB7-625A-4789-A1A7-2C19DAC3371D}"/>
    <hyperlink ref="A8" location="'Index Web'!A3" display="'Index Web'!A3" xr:uid="{F65F5AED-8B4C-4492-8FBE-6C7ECE66DECE}"/>
    <hyperlink ref="A9" location="'cantosJS'!A3" display="'cantosJS'!A3" xr:uid="{1C115B22-BDB3-49FB-91A9-67E4FBB1E9C2}"/>
    <hyperlink ref="A10" location="'Find'!A3" display="'Find'!A3" xr:uid="{6D0F8949-3424-4AF5-BF42-551118A19A40}"/>
    <hyperlink ref="A11" location="'html'!A3" display="'html'!A3" xr:uid="{0E80C507-CC62-4D46-A6DC-6F3C0CFE2B4A}"/>
    <hyperlink ref="A12" location="'ALELUYA INTERLECCIONAL s22'!A3" display="'ALELUYA INTERLECCIONAL s22'!A3" xr:uid="{507FD422-2393-4E7C-96D5-1C3F9B5D74B0}"/>
    <hyperlink ref="A13" location="'GLORIA A DIOS EN LO ALTO DEL CI'!A3" display="'GLORIA A DIOS EN LO ALTO DEL CI'!A3" xr:uid="{0DB0DEE2-0DD8-4525-84F9-58FD020BAAB1}"/>
    <hyperlink ref="A14" location="'SANTO PALOMERAS 65 '!A3" display="'SANTO PALOMERAS 65 '!A3" xr:uid="{97C1D4F7-E592-483C-BD88-348A318CBC81}"/>
    <hyperlink ref="A15" location="'SANTO MELODÍA HEBRAICA'!A3" display="'SANTO MELODÍA HEBRAICA'!A3" xr:uid="{740584D7-85E8-4913-898B-7427840EC778}"/>
    <hyperlink ref="A16" location="'Santo Palestina 74'!A3" display="'Santo Palestina 74'!A3" xr:uid="{A556D6BA-2E76-40FC-A0DE-649EEC120794}"/>
    <hyperlink ref="A17" location="'Santo Roma 77'!A3" display="'Santo Roma 77'!A3" xr:uid="{D1964A6F-9EAD-450E-BC6C-E8FEE6B056F7}"/>
    <hyperlink ref="A18" location="'SANTO 1982'!A3" display="'SANTO 1982'!A3" xr:uid="{EA718845-6775-4390-8254-B1AF530F0EE7}"/>
    <hyperlink ref="A19" location="'SANTO 1988'!A3" display="'SANTO 1988'!A3" xr:uid="{89DB6A65-7101-475B-93AE-83EF47847209}"/>
    <hyperlink ref="A20" location="'DICE EL SEÑOR A MI SEÑOR'!A3" display="'DICE EL SEÑOR A MI SEÑOR'!A3" xr:uid="{03F925E8-1B32-49BC-A4D6-C4C157E16F84}"/>
    <hyperlink ref="A21" location="'DICHOSO EL HOMBRE'!A3" display="'DICHOSO EL HOMBRE'!A3" xr:uid="{9F228DA0-FCF9-40B2-B035-07BF06C5C447}"/>
    <hyperlink ref="A22" location="'MARIA, MADRE MÍA'!A3" display="'MARIA, MADRE MÍA'!A3" xr:uid="{01B02DBF-96C6-468B-9AD1-3A852820B501}"/>
    <hyperlink ref="A23" location="'OH LUZ GOZOSA'!A3" display="'OH LUZ GOZOSA'!A3" xr:uid="{3565814E-9569-4E31-B5B1-79F77250FED7}"/>
    <hyperlink ref="A24" location="'INVOCACIÓN AL ESPIRITU SANTO'!A3" display="'INVOCACIÓN AL ESPIRITU SANTO'!A3" xr:uid="{CED0E598-28D4-4EA2-953F-4B68470AFDF8}"/>
    <hyperlink ref="A25" location="'ALELUYA ADVIENTO S I-4 (2)'!A3" display="'ALELUYA ADVIENTO S I-4 (2)'!A3" xr:uid="{5F61414E-A1BE-4BA4-B770-FC1BBED53851}"/>
    <hyperlink ref="A26" location="'Aleluya Interleccional'!A3" display="'Aleluya Interleccional'!A3" xr:uid="{C7FCCF53-6A83-4BCF-8DCB-C14469F2EDBB}"/>
    <hyperlink ref="A27" location="'AInterleccional cp (2)'!A3" display="'AInterleccional cp (2)'!A3" xr:uid="{1C5B97E9-B37D-4765-BE23-0C3E9556EC64}"/>
    <hyperlink ref="A28" location="'Aleluya Interleccional'!A3" display="'Aleluya Interleccional'!A3" xr:uid="{738EAF1E-0D17-4447-8C66-4FCAF6DDD8F8}"/>
    <hyperlink ref="A29" location="'Aleluya Interleccional cp'!A3" display="'Aleluya Interleccional cp'!A3" xr:uid="{45DAC8A8-2EDE-4C4D-8A43-A5EED7E1068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VLOOKUP(B27,Table4[],13,FALSE)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A3" sqref="A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_xlfn.CONCAT("""/resucito/src/index.html?canto=",VLOOKUP(B3,'Index Web'!A$3:N$234,13,FALSE),"""")</f>
        <v>"/resucito/src/index.html?canto=alacenadelcordero"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_xlfn.CONCAT("""/resucito/src/index.html?canto=",VLOOKUP(B4,'Index Web'!A$3:N$234,13,FALSE),"""")</f>
        <v>"/resucito/src/index.html?canto=alavictimapascual"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_xlfn.CONCAT("""/resucito/src/index.html?canto=",VLOOKUP(B5,'Index Web'!A$3:N$234,13,FALSE),"""")</f>
        <v>"/resucito/src/index.html?canto=anadiedemosocasiondetropiezo"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_xlfn.CONCAT("""/resucito/src/index.html?canto=",VLOOKUP(B6,'Index Web'!A$3:N$234,13,FALSE),"""")</f>
        <v>"/resucito/src/index.html?canto=atilevantomisojos"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_xlfn.CONCAT("""/resucito/src/index.html?canto=",VLOOKUP(B7,'Index Web'!A$3:N$234,13,FALSE),"""")</f>
        <v>"/resucito/src/index.html?canto=atisenorenmiclamorimploro"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_xlfn.CONCAT("""/resucito/src/index.html?canto=",VLOOKUP(B8,'Index Web'!A$3:N$234,13,FALSE),"""")</f>
        <v>"/resucito/src/index.html?canto=atisenorlevantomialma"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_xlfn.CONCAT("""/resucito/src/index.html?canto=",VLOOKUP(B9,'Index Web'!A$3:N$234,13,FALSE),"""")</f>
        <v>"/resucito/src/index.html?canto=atisenorsedebelaalabanzaension"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_xlfn.CONCAT("""/resucito/src/index.html?canto=",VLOOKUP(B10,'Index Web'!A$3:N$234,13,FALSE),"""")</f>
        <v>"/resucito/src/index.html?canto=abbapadre"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_xlfn.CONCAT("""/resucito/src/index.html?canto=",VLOOKUP(B11,'Index Web'!A$3:N$234,13,FALSE),"""")</f>
        <v>"/resucito/src/index.html?canto=abraham"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_xlfn.CONCAT("""/resucito/src/index.html?canto=",VLOOKUP(B12,'Index Web'!A$3:N$234,13,FALSE),"""")</f>
        <v>"/resucito/src/index.html?canto=aclamacionesalaoraciondelosfieles"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_xlfn.CONCAT("""/resucito/src/index.html?canto=",VLOOKUP(B13,'Index Web'!A$3:N$234,13,FALSE),"""")</f>
        <v>"/resucito/src/index.html?canto=aclamadalsenor"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_xlfn.CONCAT("""/resucito/src/index.html?canto=",VLOOKUP(B14,'Index Web'!A$3:N$234,13,FALSE),"""")</f>
        <v>"/resucito/src/index.html?canto=adondeteescondisteamado"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_xlfn.CONCAT("""/resucito/src/index.html?canto=",VLOOKUP(B15,'Index Web'!A$3:N$234,13,FALSE),"""")</f>
        <v>"/resucito/src/index.html?canto=aldespertar"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_xlfn.CONCAT("""/resucito/src/index.html?canto=",VLOOKUP(B16,'Index Web'!A$3:N$234,13,FALSE),"""")</f>
        <v>"/resucito/src/index.html?canto=alabadalsenorenelcielo"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_xlfn.CONCAT("""/resucito/src/index.html?canto=",VLOOKUP(B17,'Index Web'!A$3:N$234,13,FALSE),"""")</f>
        <v>"/resucito/src/index.html?canto=alegriahanacidoelsalvador"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_xlfn.CONCAT("""/resucito/src/index.html?canto=",VLOOKUP(B18,'Index Web'!A$3:N$234,13,FALSE),"""")</f>
        <v>"/resucito/src/index.html?canto=aleluyainterleccional"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_xlfn.CONCAT("""/resucito/src/index.html?canto=",VLOOKUP(B19,'Index Web'!A$3:N$234,13,FALSE),"""")</f>
        <v>"/resucito/src/index.html?canto=aleluyapascual"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_xlfn.CONCAT("""/resucito/src/index.html?canto=",VLOOKUP(B20,'Index Web'!A$3:N$234,13,FALSE),"""")</f>
        <v>"/resucito/src/index.html?canto=aleluyaalabadalsenor"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_xlfn.CONCAT("""/resucito/src/index.html?canto=",VLOOKUP(B21,'Index Web'!A$3:N$234,13,FALSE),"""")</f>
        <v>"/resucito/src/index.html?canto=aleluyabendecidalsenor"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_xlfn.CONCAT("""/resucito/src/index.html?canto=",VLOOKUP(B22,'Index Web'!A$3:N$234,13,FALSE),"""")</f>
        <v>"/resucito/src/index.html?canto=aleluyayallegoelreino"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_xlfn.CONCAT("""/resucito/src/index.html?canto=",VLOOKUP(B23,'Index Web'!A$3:N$234,13,FALSE),"""")</f>
        <v>"/resucito/src/index.html?canto=alzaospuertas"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_xlfn.CONCAT("""/resucito/src/index.html?canto=",VLOOKUP(B24,'Index Web'!A$3:N$234,13,FALSE),"""")</f>
        <v>"/resucito/src/index.html?canto=amenamenamen"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_xlfn.CONCAT("""/resucito/src/index.html?canto=",VLOOKUP(B25,'Index Web'!A$3:N$234,13,FALSE),"""")</f>
        <v>"/resucito/src/index.html?canto=amoalsenor"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_xlfn.CONCAT("""/resucito/src/index.html?canto=",VLOOKUP(B26,'Index Web'!A$3:N$234,13,FALSE),"""")</f>
        <v>"/resucito/src/index.html?canto=antifonaparaelevangelio"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_xlfn.CONCAT("""/resucito/src/index.html?canto=",VLOOKUP(B27,'Index Web'!A$3:N$234,13,FALSE),"""")</f>
        <v>"/resucito/src/index.html?canto=aquedah"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_xlfn.CONCAT("""/resucito/src/index.html?canto=",VLOOKUP(B28,'Index Web'!A$3:N$234,13,FALSE),"""")</f>
        <v>"/resucito/src/index.html?canto=asihablaelamen"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_xlfn.CONCAT("""/resucito/src/index.html?canto=",VLOOKUP(B29,'Index Web'!A$3:N$234,13,FALSE),"""")</f>
        <v>"/resucito/src/index.html?canto=avemariai"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_xlfn.CONCAT("""/resucito/src/index.html?canto=",VLOOKUP(B30,'Index Web'!A$3:N$234,13,FALSE),"""")</f>
        <v>"/resucito/src/index.html?canto=avemariaii(1984)"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_xlfn.CONCAT("""/resucito/src/index.html?canto=",VLOOKUP(B31,'Index Web'!A$3:N$234,13,FALSE),"""")</f>
        <v>"/resucito/src/index.html?canto=babiloniacriminal"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_xlfn.CONCAT("""/resucito/src/index.html?canto=",VLOOKUP(B32,'Index Web'!A$3:N$234,13,FALSE),"""")</f>
        <v>"/resucito/src/index.html?canto=balaam"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_xlfn.CONCAT("""/resucito/src/index.html?canto=",VLOOKUP(B33,'Index Web'!A$3:N$234,13,FALSE),"""")</f>
        <v>"/resucito/src/index.html?canto=bendecirealsenorentodotiempo"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_xlfn.CONCAT("""/resucito/src/index.html?canto=",VLOOKUP(B34,'Index Web'!A$3:N$234,13,FALSE),"""")</f>
        <v>"/resucito/src/index.html?canto=bendicealmamiaayahveh"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_xlfn.CONCAT("""/resucito/src/index.html?canto=",VLOOKUP(B35,'Index Web'!A$3:N$234,13,FALSE),"""")</f>
        <v>"/resucito/src/index.html?canto=bendiciondelagua"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_xlfn.CONCAT("""/resucito/src/index.html?canto=",VLOOKUP(B36,'Index Web'!A$3:N$234,13,FALSE),"""")</f>
        <v>"/resucito/src/index.html?canto=benditaerestumaria"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_xlfn.CONCAT("""/resucito/src/index.html?canto=",VLOOKUP(B37,'Index Web'!A$3:N$234,13,FALSE),"""")</f>
        <v>"/resucito/src/index.html?canto=benditoeressenor"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_xlfn.CONCAT("""/resucito/src/index.html?canto=",VLOOKUP(B38,'Index Web'!A$3:N$234,13,FALSE),"""")</f>
        <v>"/resucito/src/index.html?canto=benditoseadios"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_xlfn.CONCAT("""/resucito/src/index.html?canto=",VLOOKUP(B39,'Index Web'!A$3:N$234,13,FALSE),"""")</f>
        <v>"/resucito/src/index.html?canto=benedictus"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_xlfn.CONCAT("""/resucito/src/index.html?canto=",VLOOKUP(B40,'Index Web'!A$3:N$234,13,FALSE),"""")</f>
        <v>"/resucito/src/index.html?canto=cantadadios"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_xlfn.CONCAT("""/resucito/src/index.html?canto=",VLOOKUP(B41,'Index Web'!A$3:N$234,13,FALSE),"""")</f>
        <v>"/resucito/src/index.html?canto=cantadalsenor"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_xlfn.CONCAT("""/resucito/src/index.html?canto=",VLOOKUP(B42,'Index Web'!A$3:N$234,13,FALSE),"""")</f>
        <v>"/resucito/src/index.html?canto=canticodelostresjovenes"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_xlfn.CONCAT("""/resucito/src/index.html?canto=",VLOOKUP(B43,'Index Web'!A$3:N$234,13,FALSE),"""")</f>
        <v>"/resucito/src/index.html?canto=cantodemoises"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_xlfn.CONCAT("""/resucito/src/index.html?canto=",VLOOKUP(B44,'Index Web'!A$3:N$234,13,FALSE),"""")</f>
        <v>"/resucito/src/index.html?canto=caritaschristiurgetnos"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_xlfn.CONCAT("""/resucito/src/index.html?canto=",VLOOKUP(B45,'Index Web'!A$3:N$234,13,FALSE),"""")</f>
        <v>"/resucito/src/index.html?canto=carmen63"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_xlfn.CONCAT("""/resucito/src/index.html?canto=",VLOOKUP(B46,'Index Web'!A$3:N$234,13,FALSE),"""")</f>
        <v>"/resucito/src/index.html?canto=celebracionpenitencial(bendicionpenitencial)"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_xlfn.CONCAT("""/resucito/src/index.html?canto=",VLOOKUP(B47,'Index Web'!A$3:N$234,13,FALSE),"""")</f>
        <v>"/resucito/src/index.html?canto=comocondenadosamuerte"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_xlfn.CONCAT("""/resucito/src/index.html?canto=",VLOOKUP(B48,'Index Web'!A$3:N$234,13,FALSE),"""")</f>
        <v>"/resucito/src/index.html?canto=comodestilalamiel"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_xlfn.CONCAT("""/resucito/src/index.html?canto=",VLOOKUP(B49,'Index Web'!A$3:N$234,13,FALSE),"""")</f>
        <v>"/resucito/src/index.html?canto=comoelimpulsoquesientelaira"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_xlfn.CONCAT("""/resucito/src/index.html?canto=",VLOOKUP(B50,'Index Web'!A$3:N$234,13,FALSE),"""")</f>
        <v>"/resucito/src/index.html?canto=comoesmaravilloso"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_xlfn.CONCAT("""/resucito/src/index.html?canto=",VLOOKUP(B51,'Index Web'!A$3:N$234,13,FALSE),"""")</f>
        <v>"/resucito/src/index.html?canto=comolacierva"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_xlfn.CONCAT("""/resucito/src/index.html?canto=",VLOOKUP(B52,'Index Web'!A$3:N$234,13,FALSE),"""")</f>
        <v>"/resucito/src/index.html?canto=comolirioentreloscardos"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_xlfn.CONCAT("""/resucito/src/index.html?canto=",VLOOKUP(B53,'Index Web'!A$3:N$234,13,FALSE),"""")</f>
        <v>"/resucito/src/index.html?canto=comoovejaqueve"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_xlfn.CONCAT("""/resucito/src/index.html?canto=",VLOOKUP(B54,'Index Web'!A$3:N$234,13,FALSE),"""")</f>
        <v>"/resucito/src/index.html?canto=consoladamipueblo"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_xlfn.CONCAT("""/resucito/src/index.html?canto=",VLOOKUP(B55,'Index Web'!A$3:N$234,13,FALSE),"""")</f>
        <v>"/resucito/src/index.html?canto=corderodedios"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_xlfn.CONCAT("""/resucito/src/index.html?canto=",VLOOKUP(B56,'Index Web'!A$3:N$234,13,FALSE),"""")</f>
        <v>"/resucito/src/index.html?canto=credo"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_xlfn.CONCAT("""/resucito/src/index.html?canto=",VLOOKUP(B57,'Index Web'!A$3:N$234,13,FALSE),"""")</f>
        <v>"/resucito/src/index.html?canto=cristoeslaluz"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_xlfn.CONCAT("""/resucito/src/index.html?canto=",VLOOKUP(B58,'Index Web'!A$3:N$234,13,FALSE),"""")</f>
        <v>"/resucito/src/index.html?canto=cuandodormia"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_xlfn.CONCAT("""/resucito/src/index.html?canto=",VLOOKUP(B59,'Index Web'!A$3:N$234,13,FALSE),"""")</f>
        <v>"/resucito/src/index.html?canto=cuandoelsenor"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_xlfn.CONCAT("""/resucito/src/index.html?canto=",VLOOKUP(B60,'Index Web'!A$3:N$234,13,FALSE),"""")</f>
        <v>"/resucito/src/index.html?canto=cuandoisraelsaliodeegipto"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_xlfn.CONCAT("""/resucito/src/index.html?canto=",VLOOKUP(B61,'Index Web'!A$3:N$234,13,FALSE),"""")</f>
        <v>"/resucito/src/index.html?canto=dayenu"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_xlfn.CONCAT("""/resucito/src/index.html?canto=",VLOOKUP(B62,'Index Web'!A$3:N$234,13,FALSE),"""")</f>
        <v>"/resucito/src/index.html?canto=deprofundis"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_xlfn.CONCAT("""/resucito/src/index.html?canto=",VLOOKUP(B63,'Index Web'!A$3:N$234,13,FALSE),"""")</f>
        <v>"/resucito/src/index.html?canto=debora"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_xlfn.CONCAT("""/resucito/src/index.html?canto=",VLOOKUP(B64,'Index Web'!A$3:N$234,13,FALSE),"""")</f>
        <v>"/resucito/src/index.html?canto=decidlealosdecorazoncansado"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_xlfn.CONCAT("""/resucito/src/index.html?canto=",VLOOKUP(B65,'Index Web'!A$3:N$234,13,FALSE),"""")</f>
        <v>"/resucito/src/index.html?canto=delantedelosangeles"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_xlfn.CONCAT("""/resucito/src/index.html?canto=",VLOOKUP(B66,'Index Web'!A$3:N$234,13,FALSE),"""")</f>
        <v>"/resucito/src/index.html?canto=diadereposo"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_xlfn.CONCAT("""/resucito/src/index.html?canto=",VLOOKUP(B67,'Index Web'!A$3:N$234,13,FALSE),"""")</f>
        <v>"/resucito/src/index.html?canto=diceelsenoramisenor"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_xlfn.CONCAT("""/resucito/src/index.html?canto=",VLOOKUP(B68,'Index Web'!A$3:N$234,13,FALSE),"""")</f>
        <v>"/resucito/src/index.html?canto=dichosoelhombre"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_xlfn.CONCAT("""/resucito/src/index.html?canto=",VLOOKUP(B69,'Index Web'!A$3:N$234,13,FALSE),"""")</f>
        <v>"/resucito/src/index.html?canto=elcombateescatologico"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_xlfn.CONCAT("""/resucito/src/index.html?canto=",VLOOKUP(B70,'Index Web'!A$3:N$234,13,FALSE),"""")</f>
        <v>"/resucito/src/index.html?canto=elespiritudelsenorestasobremi"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_xlfn.CONCAT("""/resucito/src/index.html?canto=",VLOOKUP(B71,'Index Web'!A$3:N$234,13,FALSE),"""")</f>
        <v>"/resucito/src/index.html?canto=eljacaldelospastores"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_xlfn.CONCAT("""/resucito/src/index.html?canto=",VLOOKUP(B72,'Index Web'!A$3:N$234,13,FALSE),"""")</f>
        <v>"/resucito/src/index.html?canto=ellagarero"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_xlfn.CONCAT("""/resucito/src/index.html?canto=",VLOOKUP(B73,'Index Web'!A$3:N$234,13,FALSE),"""")</f>
        <v>"/resucito/src/index.html?canto=elmesiasleon"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_xlfn.CONCAT("""/resucito/src/index.html?canto=",VLOOKUP(B74,'Index Web'!A$3:N$234,13,FALSE),"""")</f>
        <v>"/resucito/src/index.html?canto=elmismodios"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_xlfn.CONCAT("""/resucito/src/index.html?canto=",VLOOKUP(B75,'Index Web'!A$3:N$234,13,FALSE),"""")</f>
        <v>"/resucito/src/index.html?canto=elneciopiensaquediosno"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_xlfn.CONCAT("""/resucito/src/index.html?canto=",VLOOKUP(B76,'Index Web'!A$3:N$234,13,FALSE),"""")</f>
        <v>"/resucito/src/index.html?canto=elpuebloquecaminabaenlastinieblas"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_xlfn.CONCAT("""/resucito/src/index.html?canto=",VLOOKUP(B77,'Index Web'!A$3:N$234,13,FALSE),"""")</f>
        <v>"/resucito/src/index.html?canto=elsembrador"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_xlfn.CONCAT("""/resucito/src/index.html?canto=",VLOOKUP(B78,'Index Web'!A$3:N$234,13,FALSE),"""")</f>
        <v>"/resucito/src/index.html?canto=elsenoranunciaunanoticia"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_xlfn.CONCAT("""/resucito/src/index.html?canto=",VLOOKUP(B79,'Index Web'!A$3:N$234,13,FALSE),"""")</f>
        <v>"/resucito/src/index.html?canto=elsenoresmipastor"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_xlfn.CONCAT("""/resucito/src/index.html?canto=",VLOOKUP(B80,'Index Web'!A$3:N$234,13,FALSE),"""")</f>
        <v>"/resucito/src/index.html?canto=elsenormehadado"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_xlfn.CONCAT("""/resucito/src/index.html?canto=",VLOOKUP(B81,'Index Web'!A$3:N$234,13,FALSE),"""")</f>
        <v>"/resucito/src/index.html?canto=elielilamasabactani"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_xlfn.CONCAT("""/resucito/src/index.html?canto=",VLOOKUP(B82,'Index Web'!A$3:N$234,13,FALSE),"""")</f>
        <v>"/resucito/src/index.html?canto=enmediodeaquelgentio"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_xlfn.CONCAT("""/resucito/src/index.html?canto=",VLOOKUP(B83,'Index Web'!A$3:N$234,13,FALSE),"""")</f>
        <v>"/resucito/src/index.html?canto=enunanocheoscura"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_xlfn.CONCAT("""/resucito/src/index.html?canto=",VLOOKUP(B84,'Index Web'!A$3:N$234,13,FALSE),"""")</f>
        <v>"/resucito/src/index.html?canto=eresdignodetomarellibro"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_xlfn.CONCAT("""/resucito/src/index.html?canto=",VLOOKUP(B85,'Index Web'!A$3:N$234,13,FALSE),"""")</f>
        <v>"/resucito/src/index.html?canto=ereshermoso"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_xlfn.CONCAT("""/resucito/src/index.html?canto=",VLOOKUP(B86,'Index Web'!A$3:N$234,13,FALSE),"""")</f>
        <v>"/resucito/src/index.html?canto=espaciente"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_xlfn.CONCAT("""/resucito/src/index.html?canto=",VLOOKUP(B87,'Index Web'!A$3:N$234,13,FALSE),"""")</f>
        <v>"/resucito/src/index.html?canto=escondemeenloocultode"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_xlfn.CONCAT("""/resucito/src/index.html?canto=",VLOOKUP(B88,'Index Web'!A$3:N$234,13,FALSE),"""")</f>
        <v>"/resucito/src/index.html?canto=escuchadislaslejanas"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_xlfn.CONCAT("""/resucito/src/index.html?canto=",VLOOKUP(B89,'Index Web'!A$3:N$234,13,FALSE),"""")</f>
        <v>"/resucito/src/index.html?canto=esteeseldiaenqueactuo"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_xlfn.CONCAT("""/resucito/src/index.html?canto=",VLOOKUP(B90,'Index Web'!A$3:N$234,13,FALSE),"""")</f>
        <v>"/resucito/src/index.html?canto=esteeselmandamientomio"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_xlfn.CONCAT("""/resucito/src/index.html?canto=",VLOOKUP(B91,'Index Web'!A$3:N$234,13,FALSE),"""")</f>
        <v>"/resucito/src/index.html?canto=evenushalomalejem"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_xlfn.CONCAT("""/resucito/src/index.html?canto=",VLOOKUP(B92,'Index Web'!A$3:N$234,13,FALSE),"""")</f>
        <v>"/resucito/src/index.html?canto=extiendomismanos"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_xlfn.CONCAT("""/resucito/src/index.html?canto=",VLOOKUP(B93,'Index Web'!A$3:N$234,13,FALSE),"""")</f>
        <v>"/resucito/src/index.html?canto=exultadjustosenelsenor"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_xlfn.CONCAT("""/resucito/src/index.html?canto=",VLOOKUP(B94,'Index Web'!A$3:N$234,13,FALSE),"""")</f>
        <v>"/resucito/src/index.html?canto=felicidadparaelhombre"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_xlfn.CONCAT("""/resucito/src/index.html?canto=",VLOOKUP(B95,'Index Web'!A$3:N$234,13,FALSE),"""")</f>
        <v>"/resucito/src/index.html?canto=gloriaadiosenloaltodelcielo"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_xlfn.CONCAT("""/resucito/src/index.html?canto=",VLOOKUP(B96,'Index Web'!A$3:N$234,13,FALSE),"""")</f>
        <v>"/resucito/src/index.html?canto=graciasayahveh"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_xlfn.CONCAT("""/resucito/src/index.html?canto=",VLOOKUP(B97,'Index Web'!A$3:N$234,13,FALSE),"""")</f>
        <v>"/resucito/src/index.html?canto=gritadjubilosos"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_xlfn.CONCAT("""/resucito/src/index.html?canto=",VLOOKUP(B98,'Index Web'!A$3:N$234,13,FALSE),"""")</f>
        <v>"/resucito/src/index.html?canto=haciatimoradasanta"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_xlfn.CONCAT("""/resucito/src/index.html?canto=",VLOOKUP(B99,'Index Web'!A$3:N$234,13,FALSE),"""")</f>
        <v>"/resucito/src/index.html?canto=hastacuando"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_xlfn.CONCAT("""/resucito/src/index.html?canto=",VLOOKUP(B100,'Index Web'!A$3:N$234,13,FALSE),"""")</f>
        <v>"/resucito/src/index.html?canto=heaquimisiervo"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_xlfn.CONCAT("""/resucito/src/index.html?canto=",VLOOKUP(B101,'Index Web'!A$3:N$234,13,FALSE),"""")</f>
        <v>"/resucito/src/index.html?canto=heaquiquenuestroespejoeselsenor"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_xlfn.CONCAT("""/resucito/src/index.html?canto=",VLOOKUP(B102,'Index Web'!A$3:N$234,13,FALSE),"""")</f>
        <v>"/resucito/src/index.html?canto=heaquiquevengopresto"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_xlfn.CONCAT("""/resucito/src/index.html?canto=",VLOOKUP(B103,'Index Web'!A$3:N$234,13,FALSE),"""")</f>
        <v>"/resucito/src/index.html?canto=heesperadoenelsenor"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_xlfn.CONCAT("""/resucito/src/index.html?canto=",VLOOKUP(B104,'Index Web'!A$3:N$234,13,FALSE),"""")</f>
        <v>"/resucito/src/index.html?canto=hermosaeresamigamia"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_xlfn.CONCAT("""/resucito/src/index.html?canto=",VLOOKUP(B105,'Index Web'!A$3:N$234,13,FALSE),"""")</f>
        <v>"/resucito/src/index.html?canto=hijasdejerusalen"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_xlfn.CONCAT("""/resucito/src/index.html?canto=",VLOOKUP(B106,'Index Web'!A$3:N$234,13,FALSE),"""")</f>
        <v>"/resucito/src/index.html?canto=himnoacristoluz"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_xlfn.CONCAT("""/resucito/src/index.html?canto=",VLOOKUP(B107,'Index Web'!A$3:N$234,13,FALSE),"""")</f>
        <v>"/resucito/src/index.html?canto=himnoalacaridad"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_xlfn.CONCAT("""/resucito/src/index.html?canto=",VLOOKUP(B108,'Index Web'!A$3:N$234,13,FALSE),"""")</f>
        <v>"/resucito/src/index.html?canto=himnoalacruzgloriosa"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_xlfn.CONCAT("""/resucito/src/index.html?canto=",VLOOKUP(B109,'Index Web'!A$3:N$234,13,FALSE),"""")</f>
        <v>"/resucito/src/index.html?canto=himnoalakenosis"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_xlfn.CONCAT("""/resucito/src/index.html?canto=",VLOOKUP(B110,'Index Web'!A$3:N$234,13,FALSE),"""")</f>
        <v>"/resucito/src/index.html?canto=himnodeadviento"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_xlfn.CONCAT("""/resucito/src/index.html?canto=",VLOOKUP(B111,'Index Web'!A$3:N$234,13,FALSE),"""")</f>
        <v>"/resucito/src/index.html?canto=himnodelaascension"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_xlfn.CONCAT("""/resucito/src/index.html?canto=",VLOOKUP(B112,'Index Web'!A$3:N$234,13,FALSE),"""")</f>
        <v>"/resucito/src/index.html?canto=himnodepascua"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_xlfn.CONCAT("""/resucito/src/index.html?canto=",VLOOKUP(B113,'Index Web'!A$3:N$234,13,FALSE),"""")</f>
        <v>"/resucito/src/index.html?canto=huyeamadomio"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_xlfn.CONCAT("""/resucito/src/index.html?canto=",VLOOKUP(B114,'Index Web'!A$3:N$234,13,FALSE),"""")</f>
        <v>"/resucito/src/index.html?canto=idyanunciadamishermanos"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_xlfn.CONCAT("""/resucito/src/index.html?canto=",VLOOKUP(B115,'Index Web'!A$3:N$234,13,FALSE),"""")</f>
        <v>"/resucito/src/index.html?canto=improperios"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_xlfn.CONCAT("""/resucito/src/index.html?canto=",VLOOKUP(B116,'Index Web'!A$3:N$234,13,FALSE),"""")</f>
        <v>"/resucito/src/index.html?canto=jacob"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_xlfn.CONCAT("""/resucito/src/index.html?canto=",VLOOKUP(B117,'Index Web'!A$3:N$234,13,FALSE),"""")</f>
        <v>"/resucito/src/index.html?canto=jerusalenreconstruida"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_xlfn.CONCAT("""/resucito/src/index.html?canto=",VLOOKUP(B118,'Index Web'!A$3:N$234,13,FALSE),"""")</f>
        <v>"/resucito/src/index.html?canto=jesusrecorriatodaslas"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_xlfn.CONCAT("""/resucito/src/index.html?canto=",VLOOKUP(B119,'Index Web'!A$3:N$234,13,FALSE),"""")</f>
        <v>"/resucito/src/index.html?canto=lacorderadedios"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_xlfn.CONCAT("""/resucito/src/index.html?canto=",VLOOKUP(B120,'Index Web'!A$3:N$234,13,FALSE),"""")</f>
        <v>"/resucito/src/index.html?canto=laespada"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_xlfn.CONCAT("""/resucito/src/index.html?canto=",VLOOKUP(B121,'Index Web'!A$3:N$234,13,FALSE),"""")</f>
        <v>"/resucito/src/index.html?canto=lamarchaesdura"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_xlfn.CONCAT("""/resucito/src/index.html?canto=",VLOOKUP(B122,'Index Web'!A$3:N$234,13,FALSE),"""")</f>
        <v>"/resucito/src/index.html?canto=lapalomavolo"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_xlfn.CONCAT("""/resucito/src/index.html?canto=",VLOOKUP(B123,'Index Web'!A$3:N$234,13,FALSE),"""")</f>
        <v>"/resucito/src/index.html?canto=lasalve"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_xlfn.CONCAT("""/resucito/src/index.html?canto=",VLOOKUP(B124,'Index Web'!A$3:N$234,13,FALSE),"""")</f>
        <v>"/resucito/src/index.html?canto=lasiegadelasnaciones"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_xlfn.CONCAT("""/resucito/src/index.html?canto=",VLOOKUP(B125,'Index Web'!A$3:N$234,13,FALSE),"""")</f>
        <v>"/resucito/src/index.html?canto=lavozdemiamado"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_xlfn.CONCAT("""/resucito/src/index.html?canto=",VLOOKUP(B126,'Index Web'!A$3:N$234,13,FALSE),"""")</f>
        <v>"/resucito/src/index.html?canto=lasarmasdelaluz"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_xlfn.CONCAT("""/resucito/src/index.html?canto=",VLOOKUP(B127,'Index Web'!A$3:N$234,13,FALSE),"""")</f>
        <v>"/resucito/src/index.html?canto=laudasion"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_xlfn.CONCAT("""/resucito/src/index.html?canto=",VLOOKUP(B128,'Index Web'!A$3:N$234,13,FALSE),"""")</f>
        <v>"/resucito/src/index.html?canto=letaniasdelossantos"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_xlfn.CONCAT("""/resucito/src/index.html?canto=",VLOOKUP(B129,'Index Web'!A$3:N$234,13,FALSE),"""")</f>
        <v>"/resucito/src/index.html?canto=letaniaspenitencialesi"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_xlfn.CONCAT("""/resucito/src/index.html?canto=",VLOOKUP(B130,'Index Web'!A$3:N$234,13,FALSE),"""")</f>
        <v>"/resucito/src/index.html?canto=letaniaspenitencialesii"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_xlfn.CONCAT("""/resucito/src/index.html?canto=",VLOOKUP(B131,'Index Web'!A$3:N$234,13,FALSE),"""")</f>
        <v>"/resucito/src/index.html?canto=levantomisojosalosmontes"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_xlfn.CONCAT("""/resucito/src/index.html?canto=",VLOOKUP(B132,'Index Web'!A$3:N$234,13,FALSE),"""")</f>
        <v>"/resucito/src/index.html?canto=lleguehastatupresenciamiclamor"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_xlfn.CONCAT("""/resucito/src/index.html?canto=",VLOOKUP(B133,'Index Web'!A$3:N$234,13,FALSE),"""")</f>
        <v>"/resucito/src/index.html?canto=llevamealcielo"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_xlfn.CONCAT("""/resucito/src/index.html?canto=",VLOOKUP(B134,'Index Web'!A$3:N$234,13,FALSE),"""")</f>
        <v>"/resucito/src/index.html?canto=magnificat"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_xlfn.CONCAT("""/resucito/src/index.html?canto=",VLOOKUP(B135,'Index Web'!A$3:N$234,13,FALSE),"""")</f>
        <v>"/resucito/src/index.html?canto=mariadejasnagora"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_xlfn.CONCAT("""/resucito/src/index.html?canto=",VLOOKUP(B136,'Index Web'!A$3:N$234,13,FALSE),"""")</f>
        <v>"/resucito/src/index.html?canto=mariacasadebendicion"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_xlfn.CONCAT("""/resucito/src/index.html?canto=",VLOOKUP(B137,'Index Web'!A$3:N$234,13,FALSE),"""")</f>
        <v>"/resucito/src/index.html?canto=mariamadredelaiglesia"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_xlfn.CONCAT("""/resucito/src/index.html?canto=",VLOOKUP(B138,'Index Web'!A$3:N$234,13,FALSE),"""")</f>
        <v>"/resucito/src/index.html?canto=mariamadredelcaminoardiente"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_xlfn.CONCAT("""/resucito/src/index.html?canto=",VLOOKUP(B139,'Index Web'!A$3:N$234,13,FALSE),"""")</f>
        <v>"/resucito/src/index.html?canto=mariapequenamaria"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_xlfn.CONCAT("""/resucito/src/index.html?canto=",VLOOKUP(B140,'Index Web'!A$3:N$234,13,FALSE),"""")</f>
        <v>"/resucito/src/index.html?canto=meensenaraselcaminodelavida"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_xlfn.CONCAT("""/resucito/src/index.html?canto=",VLOOKUP(B141,'Index Web'!A$3:N$234,13,FALSE),"""")</f>
        <v>"/resucito/src/index.html?canto=mehasseducidosenor"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_xlfn.CONCAT("""/resucito/src/index.html?canto=",VLOOKUP(B142,'Index Web'!A$3:N$234,13,FALSE),"""")</f>
        <v>"/resucito/src/index.html?canto=merobasteelcorazon"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_xlfn.CONCAT("""/resucito/src/index.html?canto=",VLOOKUP(B143,'Index Web'!A$3:N$234,13,FALSE),"""")</f>
        <v>"/resucito/src/index.html?canto=miradqueestupendo"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_xlfn.CONCAT("""/resucito/src/index.html?canto=",VLOOKUP(B144,'Index Web'!A$3:N$234,13,FALSE),"""")</f>
        <v>"/resucito/src/index.html?canto=misericordiamiamisericordia"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_xlfn.CONCAT("""/resucito/src/index.html?canto=",VLOOKUP(B145,'Index Web'!A$3:N$234,13,FALSE),"""")</f>
        <v>"/resucito/src/index.html?canto=misericordiadiosmio"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_xlfn.CONCAT("""/resucito/src/index.html?canto=",VLOOKUP(B146,'Index Web'!A$3:N$234,13,FALSE),"""")</f>
        <v>"/resucito/src/index.html?canto=muchomehanperseguido"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_xlfn.CONCAT("""/resucito/src/index.html?canto=",VLOOKUP(B147,'Index Web'!A$3:N$234,13,FALSE),"""")</f>
        <v>"/resucito/src/index.html?canto=ningunopuedeserviradossenores"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_xlfn.CONCAT("""/resucito/src/index.html?canto=",VLOOKUP(B148,'Index Web'!A$3:N$234,13,FALSE),"""")</f>
        <v>"/resucito/src/index.html?canto=noestaaquiresucito"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_xlfn.CONCAT("""/resucito/src/index.html?canto=",VLOOKUP(B149,'Index Web'!A$3:N$234,13,FALSE),"""")</f>
        <v>"/resucito/src/index.html?canto=nohayenelparecer"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_xlfn.CONCAT("""/resucito/src/index.html?canto=",VLOOKUP(B150,'Index Web'!A$3:N$234,13,FALSE),"""")</f>
        <v>"/resucito/src/index.html?canto=noresistaisalmal"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_xlfn.CONCAT("""/resucito/src/index.html?canto=",VLOOKUP(B151,'Index Web'!A$3:N$234,13,FALSE),"""")</f>
        <v>"/resucito/src/index.html?canto=nosufrasporlosmalvados"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_xlfn.CONCAT("""/resucito/src/index.html?canto=",VLOOKUP(B152,'Index Web'!A$3:N$234,13,FALSE),"""")</f>
        <v>"/resucito/src/index.html?canto=nolimetangere"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_xlfn.CONCAT("""/resucito/src/index.html?canto=",VLOOKUP(B153,'Index Web'!A$3:N$234,13,FALSE),"""")</f>
        <v>"/resucito/src/index.html?canto=ohcieloslloveddeloalto"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_xlfn.CONCAT("""/resucito/src/index.html?canto=",VLOOKUP(B154,'Index Web'!A$3:N$234,13,FALSE),"""")</f>
        <v>"/resucito/src/index.html?canto=ohdiosportunombre"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_xlfn.CONCAT("""/resucito/src/index.html?canto=",VLOOKUP(B155,'Index Web'!A$3:N$234,13,FALSE),"""")</f>
        <v>"/resucito/src/index.html?canto=ohdiostueresmidios"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_xlfn.CONCAT("""/resucito/src/index.html?canto=",VLOOKUP(B156,'Index Web'!A$3:N$234,13,FALSE),"""")</f>
        <v>"/resucito/src/index.html?canto=ohjesusamormio"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_xlfn.CONCAT("""/resucito/src/index.html?canto=",VLOOKUP(B157,'Index Web'!A$3:N$234,13,FALSE),"""")</f>
        <v>"/resucito/src/index.html?canto=ohmuerte¿dondeestatuvictoria?"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_xlfn.CONCAT("""/resucito/src/index.html?canto=",VLOOKUP(B158,'Index Web'!A$3:N$234,13,FALSE),"""")</f>
        <v>"/resucito/src/index.html?canto=ohsenormicorazonyanoesambicioso"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_xlfn.CONCAT("""/resucito/src/index.html?canto=",VLOOKUP(B159,'Index Web'!A$3:N$234,13,FALSE),"""")</f>
        <v>"/resucito/src/index.html?canto=ohsenornuestrodios"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_xlfn.CONCAT("""/resucito/src/index.html?canto=",VLOOKUP(B160,'Index Web'!A$3:N$234,13,FALSE),"""")</f>
        <v>"/resucito/src/index.html?canto=ostomaredeentrelasnaciones"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_xlfn.CONCAT("""/resucito/src/index.html?canto=",VLOOKUP(B161,'Index Web'!A$3:N$234,13,FALSE),"""")</f>
        <v>"/resucito/src/index.html?canto=padrenuestro"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_xlfn.CONCAT("""/resucito/src/index.html?canto=",VLOOKUP(B162,'Index Web'!A$3:N$234,13,FALSE),"""")</f>
        <v>"/resucito/src/index.html?canto=palomaincorrupta"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_xlfn.CONCAT("""/resucito/src/index.html?canto=",VLOOKUP(B163,'Index Web'!A$3:N$234,13,FALSE),"""")</f>
        <v>"/resucito/src/index.html?canto=pentecostes"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_xlfn.CONCAT("""/resucito/src/index.html?canto=",VLOOKUP(B164,'Index Web'!A$3:N$234,13,FALSE),"""")</f>
        <v>"/resucito/src/index.html?canto=plegariaeucaristicaiimodeloi"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_xlfn.CONCAT("""/resucito/src/index.html?canto=",VLOOKUP(B165,'Index Web'!A$3:N$234,13,FALSE),"""")</f>
        <v>"/resucito/src/index.html?canto=plegariaeucaristicaiimodeloii"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_xlfn.CONCAT("""/resucito/src/index.html?canto=",VLOOKUP(B166,'Index Web'!A$3:N$234,13,FALSE),"""")</f>
        <v>"/resucito/src/index.html?canto=plegariaeucaristicaiv"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_xlfn.CONCAT("""/resucito/src/index.html?canto=",VLOOKUP(B167,'Index Web'!A$3:N$234,13,FALSE),"""")</f>
        <v>"/resucito/src/index.html?canto=porelamordemisamigos"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_xlfn.CONCAT("""/resucito/src/index.html?canto=",VLOOKUP(B168,'Index Web'!A$3:N$234,13,FALSE),"""")</f>
        <v>"/resucito/src/index.html?canto=porqueestanocheesdiferente"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_xlfn.CONCAT("""/resucito/src/index.html?canto=",VLOOKUP(B169,'Index Web'!A$3:N$234,13,FALSE),"""")</f>
        <v>"/resucito/src/index.html?canto=porquelasgentesconjuran"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_xlfn.CONCAT("""/resucito/src/index.html?canto=",VLOOKUP(B170,'Index Web'!A$3:N$234,13,FALSE),"""")</f>
        <v>"/resucito/src/index.html?canto=porquemiyugoessuave"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_xlfn.CONCAT("""/resucito/src/index.html?canto=",VLOOKUP(B171,'Index Web'!A$3:N$234,13,FALSE),"""")</f>
        <v>"/resucito/src/index.html?canto=prefacioparaadvientoynavidad"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_xlfn.CONCAT("""/resucito/src/index.html?canto=",VLOOKUP(B172,'Index Web'!A$3:N$234,13,FALSE),"""")</f>
        <v>"/resucito/src/index.html?canto=prefacioparaeltiempopascual"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_xlfn.CONCAT("""/resucito/src/index.html?canto=",VLOOKUP(B173,'Index Web'!A$3:N$234,13,FALSE),"""")</f>
        <v>"/resucito/src/index.html?canto=pregonpascual"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_xlfn.CONCAT("""/resucito/src/index.html?canto=",VLOOKUP(B174,'Index Web'!A$3:N$234,13,FALSE),"""")</f>
        <v>"/resucito/src/index.html?canto=queamablessontusmoradas"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_xlfn.CONCAT("""/resucito/src/index.html?canto=",VLOOKUP(B175,'Index Web'!A$3:N$234,13,FALSE),"""")</f>
        <v>"/resucito/src/index.html?canto=queestupendoquealegria"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_xlfn.CONCAT("""/resucito/src/index.html?canto=",VLOOKUP(B176,'Index Web'!A$3:N$234,13,FALSE),"""")</f>
        <v>"/resucito/src/index.html?canto=quienesestaquesubedeldesierto"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_xlfn.CONCAT("""/resucito/src/index.html?canto=",VLOOKUP(B177,'Index Web'!A$3:N$234,13,FALSE),"""")</f>
        <v>"/resucito/src/index.html?canto=quiennosseparara"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_xlfn.CONCAT("""/resucito/src/index.html?canto=",VLOOKUP(B178,'Index Web'!A$3:N$234,13,FALSE),"""")</f>
        <v>"/resucito/src/index.html?canto=quieroandarmadreajerusalen"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_xlfn.CONCAT("""/resucito/src/index.html?canto=",VLOOKUP(B179,'Index Web'!A$3:N$234,13,FALSE),"""")</f>
        <v>"/resucito/src/index.html?canto=quierocantar"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_xlfn.CONCAT("""/resucito/src/index.html?canto=",VLOOKUP(B180,'Index Web'!A$3:N$234,13,FALSE),"""")</f>
        <v>"/resucito/src/index.html?canto=resucito"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_xlfn.CONCAT("""/resucito/src/index.html?canto=",VLOOKUP(B181,'Index Web'!A$3:N$234,13,FALSE),"""")</f>
        <v>"/resucito/src/index.html?canto=resurrexit"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_xlfn.CONCAT("""/resucito/src/index.html?canto=",VLOOKUP(B182,'Index Web'!A$3:N$234,13,FALSE),"""")</f>
        <v>"/resucito/src/index.html?canto=salmodiaparaelevangelio"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_xlfn.CONCAT("""/resucito/src/index.html?canto=",VLOOKUP(B183,'Index Web'!A$3:N$234,13,FALSE),"""")</f>
        <v>"/resucito/src/index.html?canto=salmodiaparaelrosario"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_xlfn.CONCAT("""/resucito/src/index.html?canto=",VLOOKUP(B184,'Index Web'!A$3:N$234,13,FALSE),"""")</f>
        <v>"/resucito/src/index.html?canto=salmodiaparaelsalmoresponsorial"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_xlfn.CONCAT("""/resucito/src/index.html?canto=",VLOOKUP(B185,'Index Web'!A$3:N$234,13,FALSE),"""")</f>
        <v>"/resucito/src/index.html?canto=salmodiasparalaoraciondelosfieles"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_xlfn.CONCAT("""/resucito/src/index.html?canto=",VLOOKUP(B186,'Index Web'!A$3:N$234,13,FALSE),"""")</f>
        <v>"/resucito/src/index.html?canto=salmodiasparalaudes"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_xlfn.CONCAT("""/resucito/src/index.html?canto=",VLOOKUP(B187,'Index Web'!A$3:N$234,13,FALSE),"""")</f>
        <v>"/resucito/src/index.html?canto=salvereinadeloscielos"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_xlfn.CONCAT("""/resucito/src/index.html?canto=",VLOOKUP(B188,'Index Web'!A$3:N$234,13,FALSE),"""")</f>
        <v>"/resucito/src/index.html?canto=santo1982"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_xlfn.CONCAT("""/resucito/src/index.html?canto=",VLOOKUP(B189,'Index Web'!A$3:N$234,13,FALSE),"""")</f>
        <v>"/resucito/src/index.html?canto=santo1988"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_xlfn.CONCAT("""/resucito/src/index.html?canto=",VLOOKUP(B190,'Index Web'!A$3:N$234,13,FALSE),"""")</f>
        <v>"/resucito/src/index.html?canto=santomelodiahebraica"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_xlfn.CONCAT("""/resucito/src/index.html?canto=",VLOOKUP(B191,'Index Web'!A$3:N$234,13,FALSE),"""")</f>
        <v>"/resucito/src/index.html?canto=santopalestina74"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_xlfn.CONCAT("""/resucito/src/index.html?canto=",VLOOKUP(B192,'Index Web'!A$3:N$234,13,FALSE),"""")</f>
        <v>"/resucito/src/index.html?canto=santopalomeras65"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_xlfn.CONCAT("""/resucito/src/index.html?canto=",VLOOKUP(B193,'Index Web'!A$3:N$234,13,FALSE),"""")</f>
        <v>"/resucito/src/index.html?canto=santoroma77"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_xlfn.CONCAT("""/resucito/src/index.html?canto=",VLOOKUP(B194,'Index Web'!A$3:N$234,13,FALSE),"""")</f>
        <v>"/resucito/src/index.html?canto=seencontrarondosangeles"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_xlfn.CONCAT("""/resucito/src/index.html?canto=",VLOOKUP(B195,'Index Web'!A$3:N$234,13,FALSE),"""")</f>
        <v>"/resucito/src/index.html?canto=senorayudameanodudardeti"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_xlfn.CONCAT("""/resucito/src/index.html?canto=",VLOOKUP(B196,'Index Web'!A$3:N$234,13,FALSE),"""")</f>
        <v>"/resucito/src/index.html?canto=senornomecorrijasentucolera"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_xlfn.CONCAT("""/resucito/src/index.html?canto=",VLOOKUP(B197,'Index Web'!A$3:N$234,13,FALSE),"""")</f>
        <v>"/resucito/src/index.html?canto=senortumeescrutasyconoces"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_xlfn.CONCAT("""/resucito/src/index.html?canto=",VLOOKUP(B198,'Index Web'!A$3:N$234,13,FALSE),"""")</f>
        <v>"/resucito/src/index.html?canto=sermondelamontana"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_xlfn.CONCAT("""/resucito/src/index.html?canto=",VLOOKUP(B199,'Index Web'!A$3:N$234,13,FALSE),"""")</f>
        <v>"/resucito/src/index.html?canto=shemaisrael"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_xlfn.CONCAT("""/resucito/src/index.html?canto=",VLOOKUP(B200,'Index Web'!A$3:N$234,13,FALSE),"""")</f>
        <v>"/resucito/src/index.html?canto=shlomlejmariam"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_xlfn.CONCAT("""/resucito/src/index.html?canto=",VLOOKUP(B201,'Index Web'!A$3:N$234,13,FALSE),"""")</f>
        <v>"/resucito/src/index.html?canto=sielsenornoconstruyelacasa"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_xlfn.CONCAT("""/resucito/src/index.html?canto=",VLOOKUP(B202,'Index Web'!A$3:N$234,13,FALSE),"""")</f>
        <v>"/resucito/src/index.html?canto=sihabeisresucitadoconcristo"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_xlfn.CONCAT("""/resucito/src/index.html?canto=",VLOOKUP(B203,'Index Web'!A$3:N$234,13,FALSE),"""")</f>
        <v>"/resucito/src/index.html?canto=sihoyescuchaissuvoz"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_xlfn.CONCAT("""/resucito/src/index.html?canto=",VLOOKUP(B204,'Index Web'!A$3:N$234,13,FALSE),"""")</f>
        <v>"/resucito/src/index.html?canto=simeherefugiadoenelsenor"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_xlfn.CONCAT("""/resucito/src/index.html?canto=",VLOOKUP(B205,'Index Web'!A$3:N$234,13,FALSE),"""")</f>
        <v>"/resucito/src/index.html?canto=sientatesolitarioysilencioso"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_xlfn.CONCAT("""/resucito/src/index.html?canto=",VLOOKUP(B206,'Index Web'!A$3:N$234,13,FALSE),"""")</f>
        <v>"/resucito/src/index.html?canto=sionmadredetodoslospueblos"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_xlfn.CONCAT("""/resucito/src/index.html?canto=",VLOOKUP(B207,'Index Web'!A$3:N$234,13,FALSE),"""")</f>
        <v>"/resucito/src/index.html?canto=solaasolo"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_xlfn.CONCAT("""/resucito/src/index.html?canto=",VLOOKUP(B208,'Index Web'!A$3:N$234,13,FALSE),"""")</f>
        <v>"/resucito/src/index.html?canto=stabatmaterdolorosa"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_xlfn.CONCAT("""/resucito/src/index.html?canto=",VLOOKUP(B209,'Index Web'!A$3:N$234,13,FALSE),"""")</f>
        <v>"/resucito/src/index.html?canto=subaelesposoallenodesutalamo"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_xlfn.CONCAT("""/resucito/src/index.html?canto=",VLOOKUP(B210,'Index Web'!A$3:N$234,13,FALSE),"""")</f>
        <v>"/resucito/src/index.html?canto=subediosentreaclamaciones"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_xlfn.CONCAT("""/resucito/src/index.html?canto=",VLOOKUP(B211,'Index Web'!A$3:N$234,13,FALSE),"""")</f>
        <v>"/resucito/src/index.html?canto=tedeum"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_xlfn.CONCAT("""/resucito/src/index.html?canto=",VLOOKUP(B212,'Index Web'!A$3:N$234,13,FALSE),"""")</f>
        <v>"/resucito/src/index.html?canto=teestoyllamandosenor"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_xlfn.CONCAT("""/resucito/src/index.html?canto=",VLOOKUP(B213,'Index Web'!A$3:N$234,13,FALSE),"""")</f>
        <v>"/resucito/src/index.html?canto=tehemanifestadomipecado"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_xlfn.CONCAT("""/resucito/src/index.html?canto=",VLOOKUP(B214,'Index Web'!A$3:N$234,13,FALSE),"""")</f>
        <v>"/resucito/src/index.html?canto=tueresmiesperanzasenor"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_xlfn.CONCAT("""/resucito/src/index.html?canto=",VLOOKUP(B215,'Index Web'!A$3:N$234,13,FALSE),"""")</f>
        <v>"/resucito/src/index.html?canto=tuhascubiertodevergüenzalamuerte"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_xlfn.CONCAT("""/resucito/src/index.html?canto=",VLOOKUP(B216,'Index Web'!A$3:N$234,13,FALSE),"""")</f>
        <v>"/resucito/src/index.html?canto=tuqueeresfiel"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_xlfn.CONCAT("""/resucito/src/index.html?canto=",VLOOKUP(B217,'Index Web'!A$3:N$234,13,FALSE),"""")</f>
        <v>"/resucito/src/index.html?canto=unretonobrotadeltroncodejese"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_xlfn.CONCAT("""/resucito/src/index.html?canto=",VLOOKUP(B218,'Index Web'!A$3:N$234,13,FALSE),"""")</f>
        <v>"/resucito/src/index.html?canto=unagransenal"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_xlfn.CONCAT("""/resucito/src/index.html?canto=",VLOOKUP(B219,'Index Web'!A$3:N$234,13,FALSE),"""")</f>
        <v>"/resucito/src/index.html?canto=uriuriura"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_xlfn.CONCAT("""/resucito/src/index.html?canto=",VLOOKUP(B220,'Index Web'!A$3:N$234,13,FALSE),"""")</f>
        <v>"/resucito/src/index.html?canto=vamosyapastores"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_xlfn.CONCAT("""/resucito/src/index.html?canto=",VLOOKUP(B221,'Index Web'!A$3:N$234,13,FALSE),"""")</f>
        <v>"/resucito/src/index.html?canto=vendellibano"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_xlfn.CONCAT("""/resucito/src/index.html?canto=",VLOOKUP(B222,'Index Web'!A$3:N$234,13,FALSE),"""")</f>
        <v>"/resucito/src/index.html?canto=venespiritusanto"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_xlfn.CONCAT("""/resucito/src/index.html?canto=",VLOOKUP(B223,'Index Web'!A$3:N$234,13,FALSE),"""")</f>
        <v>"/resucito/src/index.html?canto=venhijodelhombre"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_xlfn.CONCAT("""/resucito/src/index.html?canto=",VLOOKUP(B224,'Index Web'!A$3:N$234,13,FALSE),"""")</f>
        <v>"/resucito/src/index.html?canto=venicreator"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_xlfn.CONCAT("""/resucito/src/index.html?canto=",VLOOKUP(B225,'Index Web'!A$3:N$234,13,FALSE),"""")</f>
        <v>"/resucito/src/index.html?canto=vieneelsenor"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_xlfn.CONCAT("""/resucito/src/index.html?canto=",VLOOKUP(B226,'Index Web'!A$3:N$234,13,FALSE),"""")</f>
        <v>"/resucito/src/index.html?canto=virgendelamaravilla"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_xlfn.CONCAT("""/resucito/src/index.html?canto=",VLOOKUP(B227,'Index Web'!A$3:N$234,13,FALSE),"""")</f>
        <v>"/resucito/src/index.html?canto=vividalegres"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_xlfn.CONCAT("""/resucito/src/index.html?canto=",VLOOKUP(B228,'Index Web'!A$3:N$234,13,FALSE),"""")</f>
        <v>"/resucito/src/index.html?canto=vosotrossoislaluzdelmundo"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_xlfn.CONCAT("""/resucito/src/index.html?canto=",VLOOKUP(B229,'Index Web'!A$3:N$234,13,FALSE),"""")</f>
        <v>"/resucito/src/index.html?canto=yavienemidios"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_xlfn.CONCAT("""/resucito/src/index.html?canto=",VLOOKUP(B230,'Index Web'!A$3:N$234,13,FALSE),"""")</f>
        <v>"/resucito/src/index.html?canto=yahvehtueresmidios"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_xlfn.CONCAT("""/resucito/src/index.html?canto=",VLOOKUP(B231,'Index Web'!A$3:N$234,13,FALSE),"""")</f>
        <v>"/resucito/src/index.html?canto=yoteamosenor"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_xlfn.CONCAT("""/resucito/src/index.html?canto=",VLOOKUP(B232,'Index Web'!A$3:N$234,13,FALSE),"""")</f>
        <v>"/resucito/src/index.html?canto=yovengoareunir"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_xlfn.CONCAT("""/resucito/src/index.html?canto=",VLOOKUP(B233,'Index Web'!A$3:N$234,13,FALSE),"""")</f>
        <v>"/resucito/src/index.html?canto=zaqueo"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21" t="s">
        <v>973</v>
      </c>
      <c r="E1" s="121"/>
      <c r="F1" s="121"/>
      <c r="G1" s="121"/>
      <c r="H1" s="121"/>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"/resucito/src/index.html?canto=aclamacionesalaoraciondelosfieles"</v>
      </c>
      <c r="L26" s="47" t="str">
        <f ca="1">_xlfn.CONCAT("        ant: ",C26,",")</f>
        <v xml:space="preserve">        ant: "/resucito/src/index.html?canto=aclamacionesalaoraciondelosfieles",</v>
      </c>
    </row>
    <row r="27" spans="2:40" ht="23" x14ac:dyDescent="0.35">
      <c r="B27">
        <f ca="1">+C1+1</f>
        <v>181</v>
      </c>
      <c r="C27" t="str">
        <f ca="1">VLOOKUP(B27,Table4[],13,FALSE)</f>
        <v>"/resucito/src/index.html?canto=aleluyapascual"</v>
      </c>
      <c r="L27" s="47" t="str">
        <f ca="1">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47" activePane="bottomRight" state="frozen"/>
      <selection pane="topRight" activeCell="C1" sqref="C1"/>
      <selection pane="bottomLeft" activeCell="A2" sqref="A2"/>
      <selection pane="bottomRight" activeCell="D58" sqref="D5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"/resucito/src/index.html?canto=credo"</v>
      </c>
      <c r="L26" s="47" t="str">
        <f>_xlfn.CONCAT("        ant: ",C26,",")</f>
        <v xml:space="preserve">        ant: "/resucito/src/index.html?canto=credo",</v>
      </c>
    </row>
    <row r="27" spans="2:40" ht="23" x14ac:dyDescent="0.35">
      <c r="B27">
        <f>+C1+1</f>
        <v>189</v>
      </c>
      <c r="C27" t="str">
        <f>VLOOKUP(B27,Table4[],13,FALSE)</f>
        <v>"/resucito/src/index.html?canto=letaniasdelossantos"</v>
      </c>
      <c r="L27" s="47" t="str">
        <f>_xlfn.CONCAT("        sig: ",C27,",")</f>
        <v xml:space="preserve">        sig: "/resucito/src/index.html?canto=letaniasdelossantos",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40" t="str">
        <f ca="1">UPPER(VLOOKUP(C1,Table223[],3,FALSE))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47" t="str">
        <f ca="1">_xlfn.CONCAT("        id: ","""",C7,"""",",")</f>
        <v xml:space="preserve">        id: "letaniasdelossantos",</v>
      </c>
    </row>
    <row r="8" spans="2:32" ht="23" x14ac:dyDescent="0.35">
      <c r="C8" t="str">
        <f ca="1">PROPER(L1)</f>
        <v>Letanías De Los Santos</v>
      </c>
      <c r="L8" s="47" t="str">
        <f ca="1">_xlfn.CONCAT("        tt: ","""",C8,"""",",")</f>
        <v xml:space="preserve">        tt: "Letanías De Los Santos",</v>
      </c>
    </row>
    <row r="9" spans="2:32" ht="23" x14ac:dyDescent="0.35">
      <c r="C9" t="str">
        <f ca="1">PROPER(L1)</f>
        <v>Letanías De Los Santos</v>
      </c>
      <c r="L9" s="47" t="str">
        <f ca="1">_xlfn.CONCAT("        title: ","""",C9,"""",",")</f>
        <v xml:space="preserve">        title: "Letanías De Los Santos",</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189</v>
      </c>
      <c r="L16" s="47" t="str">
        <f ca="1">_xlfn.CONCAT("        dbno: ","""",C16,"""",",")</f>
        <v xml:space="preserve">        dbno: "189",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letaniasdelossantos</v>
      </c>
      <c r="L19" s="47" t="str">
        <f ca="1">_xlfn.CONCAT("        audioSrc: ","""/audio/",C19,".mp3""",",")</f>
        <v xml:space="preserve">        audioSrc: "/audio/letaniasdelossantos.mp3",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187</v>
      </c>
      <c r="C26" t="str">
        <f ca="1">VLOOKUP(B26,Table4[],13,FALSE)</f>
        <v>"/resucito/src/index.html?canto=credo"</v>
      </c>
      <c r="L26" s="47" t="str">
        <f ca="1">_xlfn.CONCAT("        ant: ",C26,",")</f>
        <v xml:space="preserve">        ant: "/resucito/src/index.html?canto=credo",</v>
      </c>
    </row>
    <row r="27" spans="2:40" ht="23" x14ac:dyDescent="0.35">
      <c r="B27">
        <f ca="1">+C1+1</f>
        <v>190</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LETANÍAS DE LOS SANTOS</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189</v>
      </c>
      <c r="C26" t="str">
        <f ca="1">VLOOKUP(B26,Table4[],13,FALSE)</f>
        <v>"/resucito/src/index.html?canto=letaniasdelossantos"</v>
      </c>
      <c r="L26" s="47" t="str">
        <f ca="1">_xlfn.CONCAT("        ant: ",C26,",")</f>
        <v xml:space="preserve">        ant: "/resucito/src/index.html?canto=letaniasdelossantos",</v>
      </c>
    </row>
    <row r="27" spans="2:40" ht="23" x14ac:dyDescent="0.35">
      <c r="B27">
        <f ca="1">+C1+1</f>
        <v>191</v>
      </c>
      <c r="C27" t="str">
        <f ca="1">VLOOKUP(B27,Table4[],13,FALSE)</f>
        <v>"/resucito/src/index.html?canto=letaniaspenitencialesi"</v>
      </c>
      <c r="L27" s="47" t="str">
        <f ca="1">_xlfn.CONCAT("        sig: ",C27,",")</f>
        <v xml:space="preserve">        sig: "/resucito/src/index.html?canto=letaniaspenitencialesi",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e">
        <f ca="1">_xlfn.CONCAT("]}, // ULTIMA LINEA DEL CANTO: ",L1)</f>
        <v>#N/A</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40" t="str">
        <f ca="1">UPPER(VLOOKUP(C1,Table223[],3,FALSE))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47" t="str">
        <f ca="1">_xlfn.CONCAT("        id: ","""",C7,"""",",")</f>
        <v xml:space="preserve">        id: "letaniaspenitencialesi",</v>
      </c>
    </row>
    <row r="8" spans="2:32" ht="23" x14ac:dyDescent="0.35">
      <c r="C8" t="str">
        <f ca="1">PROPER(L1)</f>
        <v>Letanías Penitenciales I</v>
      </c>
      <c r="L8" s="47" t="str">
        <f ca="1">_xlfn.CONCAT("        tt: ","""",C8,"""",",")</f>
        <v xml:space="preserve">        tt: "Letanías Penitenciales I",</v>
      </c>
    </row>
    <row r="9" spans="2:32" ht="23" x14ac:dyDescent="0.35">
      <c r="C9" t="str">
        <f ca="1">PROPER(L1)</f>
        <v>Letanías Penitenciales I</v>
      </c>
      <c r="L9" s="47" t="str">
        <f ca="1">_xlfn.CONCAT("        title: ","""",C9,"""",",")</f>
        <v xml:space="preserve">        title: "Letanías Penitenciales I",</v>
      </c>
    </row>
    <row r="10" spans="2:32" ht="23" x14ac:dyDescent="0.35">
      <c r="C10" t="str">
        <f ca="1">VLOOKUP(C1,Table223[],4,FALSE)</f>
        <v>Letanía para la Celebración Penitencial – modelo abreviado</v>
      </c>
      <c r="L10" s="47" t="str">
        <f ca="1">_xlfn.CONCAT("        ","subtitle: ","""",C10,"""",",")</f>
        <v xml:space="preserve">        subtitle: "Letanía para la Celebración Penitencial – modelo abreviado",</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191</v>
      </c>
      <c r="L16" s="47" t="str">
        <f ca="1">_xlfn.CONCAT("        dbno: ","""",C16,"""",",")</f>
        <v xml:space="preserve">        dbno: "191",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v>
      </c>
      <c r="L19" s="47" t="str">
        <f ca="1">_xlfn.CONCAT("        audioSrc: ","""/audio/",C19,".mp3""",",")</f>
        <v xml:space="preserve">        audioSrc: "/audio/letaniaspenitencialesi.mp3",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190</v>
      </c>
      <c r="C26" t="e">
        <f ca="1">VLOOKUP(B26,Table4[],13,FALSE)</f>
        <v>#N/A</v>
      </c>
      <c r="L26" s="47" t="e">
        <f ca="1">_xlfn.CONCAT("        ant: ",C26,",")</f>
        <v>#N/A</v>
      </c>
    </row>
    <row r="27" spans="2:40" ht="23" x14ac:dyDescent="0.35">
      <c r="B27">
        <f ca="1">+C1+1</f>
        <v>192</v>
      </c>
      <c r="C27" t="str">
        <f ca="1">VLOOKUP(B27,Table4[],13,FALSE)</f>
        <v>"/resucito/src/index.html?canto=letaniaspenitencialesii"</v>
      </c>
      <c r="L27" s="47" t="str">
        <f ca="1">_xlfn.CONCAT("        sig: ",C27,",")</f>
        <v xml:space="preserve">        sig: "/resucito/src/index.html?canto=letaniaspenitencialesii",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LETANÍAS PENITENCIALES I</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40" t="str">
        <f ca="1">UPPER(VLOOKUP(C1,Table223[],3,FALSE))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47" t="str">
        <f ca="1">_xlfn.CONCAT("        id: ","""",C7,"""",",")</f>
        <v xml:space="preserve">        id: "letaniaspenitencialesii",</v>
      </c>
    </row>
    <row r="8" spans="2:32" ht="23" x14ac:dyDescent="0.35">
      <c r="C8" t="str">
        <f ca="1">PROPER(L1)</f>
        <v>Letanías Penitenciales Ii</v>
      </c>
      <c r="L8" s="47" t="str">
        <f ca="1">_xlfn.CONCAT("        tt: ","""",C8,"""",",")</f>
        <v xml:space="preserve">        tt: "Letanías Penitenciales Ii",</v>
      </c>
    </row>
    <row r="9" spans="2:32" ht="23" x14ac:dyDescent="0.35">
      <c r="C9" t="str">
        <f ca="1">PROPER(L1)</f>
        <v>Letanías Penitenciales Ii</v>
      </c>
      <c r="L9" s="47" t="str">
        <f ca="1">_xlfn.CONCAT("        title: ","""",C9,"""",",")</f>
        <v xml:space="preserve">        title: "Letanías Penitenciales Ii",</v>
      </c>
    </row>
    <row r="10" spans="2:32" ht="23" x14ac:dyDescent="0.35">
      <c r="C10" t="str">
        <f ca="1">VLOOKUP(C1,Table223[],4,FALSE)</f>
        <v>Letanía para la Celebración Penitencial</v>
      </c>
      <c r="L10" s="47" t="str">
        <f ca="1">_xlfn.CONCAT("        ","subtitle: ","""",C10,"""",",")</f>
        <v xml:space="preserve">        subtitle: "Letanía para la Celebración Penitencial",</v>
      </c>
    </row>
    <row r="11" spans="2:32" ht="23" x14ac:dyDescent="0.35">
      <c r="C11" t="str">
        <f ca="1">_xlfn.CONCAT("category: [",VLOOKUP(C1,Table223[],16,FALSE),"],")</f>
        <v>category: ["Liturgia","Penitencial"],</v>
      </c>
      <c r="L11" s="47" t="str">
        <f ca="1">_xlfn.CONCAT("        ",C11)</f>
        <v xml:space="preserve">        category: ["Liturgia","Penitencial"],</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192</v>
      </c>
      <c r="L16" s="47" t="str">
        <f ca="1">_xlfn.CONCAT("        dbno: ","""",C16,"""",",")</f>
        <v xml:space="preserve">        dbno: "192",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letaniaspenitencialesii</v>
      </c>
      <c r="L19" s="47" t="str">
        <f ca="1">_xlfn.CONCAT("        audioSrc: ","""/audio/",C19,".mp3""",",")</f>
        <v xml:space="preserve">        audioSrc: "/audio/letaniaspenitencialesii.mp3",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191</v>
      </c>
      <c r="C26" t="str">
        <f ca="1">VLOOKUP(B26,Table4[],13,FALSE)</f>
        <v>"/resucito/src/index.html?canto=letaniaspenitencialesi"</v>
      </c>
      <c r="L26" s="47" t="str">
        <f ca="1">_xlfn.CONCAT("        ant: ",C26,",")</f>
        <v xml:space="preserve">        ant: "/resucito/src/index.html?canto=letaniaspenitencialesi",</v>
      </c>
    </row>
    <row r="27" spans="2:40" ht="23" x14ac:dyDescent="0.35">
      <c r="B27">
        <f ca="1">+C1+1</f>
        <v>193</v>
      </c>
      <c r="C27" t="str">
        <f ca="1">VLOOKUP(B27,Table4[],13,FALSE)</f>
        <v>"/resucito/src/index.html?canto=padrenuestro"</v>
      </c>
      <c r="L27" s="47" t="str">
        <f ca="1">_xlfn.CONCAT("        sig: ",C27,",")</f>
        <v xml:space="preserve">        sig: "/resucito/src/index.html?canto=padrenuestro",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str">
        <f ca="1">_xlfn.CONCAT("]}, // ULTIMA LINEA DEL CANTO: ",L1)</f>
        <v>]}, // ULTIMA LINEA DEL CANTO: LETANÍAS PENITENCIALES II</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40" t="str">
        <f ca="1">UPPER(VLOOKUP(C1,Table223[],3,FALSE))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47" t="str">
        <f ca="1">_xlfn.CONCAT("        id: ","""",C7,"""",",")</f>
        <v xml:space="preserve">        id: "padrenuestro",</v>
      </c>
    </row>
    <row r="8" spans="2:32" ht="23" x14ac:dyDescent="0.35">
      <c r="C8" t="str">
        <f ca="1">PROPER(L1)</f>
        <v>Padre Nuestro</v>
      </c>
      <c r="L8" s="47" t="str">
        <f ca="1">_xlfn.CONCAT("        tt: ","""",C8,"""",",")</f>
        <v xml:space="preserve">        tt: "Padre Nuestro",</v>
      </c>
    </row>
    <row r="9" spans="2:32" ht="23" x14ac:dyDescent="0.35">
      <c r="C9" t="str">
        <f ca="1">PROPER(L1)</f>
        <v>Padre Nuestro</v>
      </c>
      <c r="L9" s="47" t="str">
        <f ca="1">_xlfn.CONCAT("        title: ","""",C9,"""",",")</f>
        <v xml:space="preserve">        title: "Padre Nuestro",</v>
      </c>
    </row>
    <row r="10" spans="2:32" ht="23" x14ac:dyDescent="0.35">
      <c r="C10" t="str">
        <f ca="1">VLOOKUP(C1,Table223[],4,FALSE)</f>
        <v>Tiempo de la Elección</v>
      </c>
      <c r="L10" s="47" t="str">
        <f ca="1">_xlfn.CONCAT("        ","subtitle: ","""",C10,"""",",")</f>
        <v xml:space="preserve">        subtitle: "Tiempo de la Elección",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193</v>
      </c>
      <c r="L16" s="47" t="str">
        <f ca="1">_xlfn.CONCAT("        dbno: ","""",C16,"""",",")</f>
        <v xml:space="preserve">        dbno: "193",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padrenuestro</v>
      </c>
      <c r="L19" s="47" t="str">
        <f ca="1">_xlfn.CONCAT("        audioSrc: ","""/audio/",C19,".mp3""",",")</f>
        <v xml:space="preserve">        audioSrc: "/audio/padrenuestro.mp3",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192</v>
      </c>
      <c r="C26" t="str">
        <f ca="1">VLOOKUP(B26,Table4[],13,FALSE)</f>
        <v>"/resucito/src/index.html?canto=letaniaspenitencialesii"</v>
      </c>
      <c r="L26" s="47" t="str">
        <f ca="1">_xlfn.CONCAT("        ant: ",C26,",")</f>
        <v xml:space="preserve">        ant: "/resucito/src/index.html?canto=letaniaspenitencialesii",</v>
      </c>
    </row>
    <row r="27" spans="2:40" ht="23" x14ac:dyDescent="0.35">
      <c r="B27">
        <f ca="1">+C1+1</f>
        <v>194</v>
      </c>
      <c r="C27" t="str">
        <f ca="1">VLOOKUP(B27,Table4[],13,FALSE)</f>
        <v>"/resucito/src/index.html?canto=plegariaeucaristicaiimodeloi"</v>
      </c>
      <c r="L27" s="47" t="str">
        <f ca="1">_xlfn.CONCAT("        sig: ",C27,",")</f>
        <v xml:space="preserve">        sig: "/resucito/src/index.html?canto=plegariaeucaristicaiimodeloi",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PADRE NUESTRO</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40" t="str">
        <f ca="1">UPPER(VLOOKUP(C1,Table223[],3,FALSE))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47" t="str">
        <f ca="1">_xlfn.CONCAT("        id: ","""",C7,"""",",")</f>
        <v xml:space="preserve">        id: "plegariaeucaristicaiimodeloi",</v>
      </c>
    </row>
    <row r="8" spans="2:32" ht="23" x14ac:dyDescent="0.35">
      <c r="C8" t="str">
        <f ca="1">PROPER(L1)</f>
        <v>Plegaria Eucarística Ii Modelo I</v>
      </c>
      <c r="L8" s="47" t="str">
        <f ca="1">_xlfn.CONCAT("        tt: ","""",C8,"""",",")</f>
        <v xml:space="preserve">        tt: "Plegaria Eucarística Ii Modelo I",</v>
      </c>
    </row>
    <row r="9" spans="2:32" ht="23" x14ac:dyDescent="0.35">
      <c r="C9" t="str">
        <f ca="1">PROPER(L1)</f>
        <v>Plegaria Eucarística Ii Modelo I</v>
      </c>
      <c r="L9" s="47" t="str">
        <f ca="1">_xlfn.CONCAT("        title: ","""",C9,"""",",")</f>
        <v xml:space="preserve">        title: "Plegaria Eucarística Ii Modelo I",</v>
      </c>
    </row>
    <row r="10" spans="2:32" ht="23" x14ac:dyDescent="0.35">
      <c r="C10" t="str">
        <f ca="1">VLOOKUP(C1,Table223[],4,FALSE)</f>
        <v>Modelo I</v>
      </c>
      <c r="L10" s="47" t="str">
        <f ca="1">_xlfn.CONCAT("        ","subtitle: ","""",C10,"""",",")</f>
        <v xml:space="preserve">        subtitle: "Modelo 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194</v>
      </c>
      <c r="L16" s="47" t="str">
        <f ca="1">_xlfn.CONCAT("        dbno: ","""",C16,"""",",")</f>
        <v xml:space="preserve">        dbno: "194",</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v>
      </c>
      <c r="L19" s="47" t="str">
        <f ca="1">_xlfn.CONCAT("        audioSrc: ","""/audio/",C19,".mp3""",",")</f>
        <v xml:space="preserve">        audioSrc: "/audio/plegariaeucaristicaiimodeloi.mp3",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193</v>
      </c>
      <c r="C26" t="str">
        <f ca="1">VLOOKUP(B26,Table4[],13,FALSE)</f>
        <v>"/resucito/src/index.html?canto=padrenuestro"</v>
      </c>
      <c r="L26" s="47" t="str">
        <f ca="1">_xlfn.CONCAT("        ant: ",C26,",")</f>
        <v xml:space="preserve">        ant: "/resucito/src/index.html?canto=padrenuestro",</v>
      </c>
    </row>
    <row r="27" spans="2:40" ht="23" x14ac:dyDescent="0.35">
      <c r="B27">
        <f ca="1">+C1+1</f>
        <v>195</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PLEGARIA EUCARÍSTICA II MODELO I</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194</v>
      </c>
      <c r="C26" t="str">
        <f ca="1">VLOOKUP(B26,Table4[],13,FALSE)</f>
        <v>"/resucito/src/index.html?canto=plegariaeucaristicaiimodeloi"</v>
      </c>
      <c r="L26" s="47" t="str">
        <f ca="1">_xlfn.CONCAT("        ant: ",C26,",")</f>
        <v xml:space="preserve">        ant: "/resucito/src/index.html?canto=plegariaeucaristicaiimodeloi",</v>
      </c>
    </row>
    <row r="27" spans="2:40" ht="23" x14ac:dyDescent="0.35">
      <c r="B27">
        <f ca="1">+C1+1</f>
        <v>196</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e">
        <f ca="1">_xlfn.CONCAT("]}, // ULTIMA LINEA DEL CANTO: ",L1)</f>
        <v>#N/A</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195</v>
      </c>
      <c r="C26" t="e">
        <f ca="1">VLOOKUP(B26,Table4[],13,FALSE)</f>
        <v>#N/A</v>
      </c>
      <c r="L26" s="47" t="e">
        <f ca="1">_xlfn.CONCAT("        ant: ",C26,",")</f>
        <v>#N/A</v>
      </c>
    </row>
    <row r="27" spans="2:40" ht="23" x14ac:dyDescent="0.35">
      <c r="B27">
        <f ca="1">+C1+1</f>
        <v>197</v>
      </c>
      <c r="C27" t="str">
        <f ca="1">VLOOKUP(B27,Table4[],13,FALSE)</f>
        <v>"/resucito/src/index.html?canto=plegariaeucaristicaiimodeloii"</v>
      </c>
      <c r="L27" s="47" t="str">
        <f ca="1">_xlfn.CONCAT("        sig: ",C27,",")</f>
        <v xml:space="preserve">        sig: "/resucito/src/index.html?canto=plegariaeucaristicaiimodeloii",</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e">
        <f ca="1">_xlfn.CONCAT("]}, // ULTIMA LINEA DEL CANTO: ",L1)</f>
        <v>#N/A</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40" t="str">
        <f ca="1">UPPER(VLOOKUP(C1,Table223[],3,FALSE))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47" t="str">
        <f ca="1">_xlfn.CONCAT("        id: ","""",C7,"""",",")</f>
        <v xml:space="preserve">        id: "plegariaeucaristicaiimodeloii",</v>
      </c>
    </row>
    <row r="8" spans="2:32" ht="23" x14ac:dyDescent="0.35">
      <c r="C8" t="str">
        <f ca="1">PROPER(L1)</f>
        <v>Plegaria Eucarística Ii Modelo Ii</v>
      </c>
      <c r="L8" s="47" t="str">
        <f ca="1">_xlfn.CONCAT("        tt: ","""",C8,"""",",")</f>
        <v xml:space="preserve">        tt: "Plegaria Eucarística Ii Modelo Ii",</v>
      </c>
    </row>
    <row r="9" spans="2:32" ht="23" x14ac:dyDescent="0.35">
      <c r="C9" t="str">
        <f ca="1">PROPER(L1)</f>
        <v>Plegaria Eucarística Ii Modelo Ii</v>
      </c>
      <c r="L9" s="47" t="str">
        <f ca="1">_xlfn.CONCAT("        title: ","""",C9,"""",",")</f>
        <v xml:space="preserve">        title: "Plegaria Eucarística Ii Modelo Ii",</v>
      </c>
    </row>
    <row r="10" spans="2:32" ht="23" x14ac:dyDescent="0.35">
      <c r="C10" t="str">
        <f ca="1">VLOOKUP(C1,Table223[],4,FALSE)</f>
        <v>Modelo II (1987)</v>
      </c>
      <c r="L10" s="47" t="str">
        <f ca="1">_xlfn.CONCAT("        ","subtitle: ","""",C10,"""",",")</f>
        <v xml:space="preserve">        subtitle: "Modelo II (1987)",</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197</v>
      </c>
      <c r="L16" s="47" t="str">
        <f ca="1">_xlfn.CONCAT("        dbno: ","""",C16,"""",",")</f>
        <v xml:space="preserve">        dbno: "197",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plegariaeucaristicaiimodeloii</v>
      </c>
      <c r="L19" s="47" t="str">
        <f ca="1">_xlfn.CONCAT("        audioSrc: ","""/audio/",C19,".mp3""",",")</f>
        <v xml:space="preserve">        audioSrc: "/audio/plegariaeucaristicaiimodeloii.mp3",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196</v>
      </c>
      <c r="C26" t="e">
        <f ca="1">VLOOKUP(B26,Table4[],13,FALSE)</f>
        <v>#N/A</v>
      </c>
      <c r="L26" s="47" t="e">
        <f ca="1">_xlfn.CONCAT("        ant: ",C26,",")</f>
        <v>#N/A</v>
      </c>
    </row>
    <row r="27" spans="2:40" ht="23" x14ac:dyDescent="0.35">
      <c r="B27">
        <f ca="1">+C1+1</f>
        <v>198</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PLEGARIA EUCARÍSTICA II MODELO II</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"/resucito/src/index.html?canto=aclamadalsenor"</v>
      </c>
      <c r="L26" s="47" t="str">
        <f>_xlfn.CONCAT("        ant: ",C26,",")</f>
        <v xml:space="preserve">        ant: "/resucito/src/index.html?canto=aclamadalsenor",</v>
      </c>
    </row>
    <row r="27" spans="2:40" ht="23" x14ac:dyDescent="0.35">
      <c r="B27">
        <f>+C1+1</f>
        <v>11</v>
      </c>
      <c r="C27" t="str">
        <f>VLOOKUP(B27,Table4[],13,FALSE)</f>
        <v>"/resucito/src/index.html?canto=alabadalsenorenelcielo"</v>
      </c>
      <c r="L27" s="47" t="str">
        <f>_xlfn.CONCAT("        sig: ",C27,",")</f>
        <v xml:space="preserve">        sig: "/resucito/src/index.html?canto=alabadalsenorenelcielo",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22" t="str">
        <f>VLOOKUP(C2,Table378[],7,FALSE)</f>
        <v>En el esplendor de la nube se oyó la voz del Padre:
«Éste es mi Hijo, el amado; escuchadlo».</v>
      </c>
      <c r="E1" s="122"/>
      <c r="F1" s="122"/>
      <c r="G1" s="122"/>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22"/>
      <c r="E2" s="122"/>
      <c r="F2" s="122"/>
      <c r="G2" s="122"/>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Q204"/>
  <sheetViews>
    <sheetView zoomScale="160" zoomScaleNormal="160" workbookViewId="0">
      <pane xSplit="2" ySplit="2" topLeftCell="C53" activePane="bottomRight" state="frozen"/>
      <selection activeCell="A2" sqref="A2"/>
      <selection pane="topRight" activeCell="C2" sqref="C2"/>
      <selection pane="bottomLeft" activeCell="A3" sqref="A3"/>
      <selection pane="bottomRight" activeCell="F59" sqref="F59"/>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s>
  <sheetData>
    <row r="1" spans="2:17" ht="65.25" customHeight="1" x14ac:dyDescent="0.35"/>
    <row r="2" spans="2:17"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row>
    <row r="3" spans="2:17"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row>
    <row r="4" spans="2:17"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row>
    <row r="5" spans="2:17"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row>
    <row r="6" spans="2:17"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row>
    <row r="7" spans="2:17"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row>
    <row r="8" spans="2:17"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row>
    <row r="9" spans="2:17"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row>
    <row r="10" spans="2:17"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row>
    <row r="11" spans="2:17"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row>
    <row r="12" spans="2:17"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row>
    <row r="13" spans="2:17"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row>
    <row r="14" spans="2:17"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row>
    <row r="15" spans="2:17"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row>
    <row r="16" spans="2:17"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row>
    <row r="17" spans="2:17"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row>
    <row r="18" spans="2:17"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row>
    <row r="19" spans="2:17"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row>
    <row r="20" spans="2:17"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row>
    <row r="21" spans="2:17"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row>
    <row r="22" spans="2:17"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row>
    <row r="23" spans="2:17"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row>
    <row r="24" spans="2:17"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row>
    <row r="25" spans="2:17"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row>
    <row r="26" spans="2:17"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row>
    <row r="27" spans="2:17"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row>
    <row r="28" spans="2:17"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row>
    <row r="29" spans="2:17"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row>
    <row r="30" spans="2:17"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row>
    <row r="31" spans="2:17"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row>
    <row r="32" spans="2:17"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row>
    <row r="33" spans="2:17"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row>
    <row r="34" spans="2:17"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row>
    <row r="35" spans="2:17"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row>
    <row r="36" spans="2:17"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row>
    <row r="37" spans="2:17"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row>
    <row r="38" spans="2:17"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row>
    <row r="39" spans="2:17"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row>
    <row r="40" spans="2:17"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row>
    <row r="41" spans="2:17"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row>
    <row r="42" spans="2:17"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row>
    <row r="43" spans="2:17"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row>
    <row r="44" spans="2:17"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row>
    <row r="45" spans="2:17"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row>
    <row r="46" spans="2:17"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row>
    <row r="47" spans="2:17"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row>
    <row r="48" spans="2:17"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row>
    <row r="49" spans="2:17"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row>
    <row r="50" spans="2:17"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row>
    <row r="51" spans="2:17"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row>
    <row r="52" spans="2:17"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row>
    <row r="53" spans="2:17"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row>
    <row r="54" spans="2:17"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row>
    <row r="55" spans="2:17"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row>
    <row r="56" spans="2:17"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row>
    <row r="57" spans="2:17"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row>
    <row r="58" spans="2:17"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row>
    <row r="59" spans="2:17"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row>
    <row r="60" spans="2:17"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row>
    <row r="61" spans="2:17"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row>
    <row r="62" spans="2:17"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row>
    <row r="63" spans="2:17"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row>
    <row r="64" spans="2:17"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row>
    <row r="65" spans="2:17"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row>
    <row r="66" spans="2:17"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row>
    <row r="67" spans="2:17" ht="58" x14ac:dyDescent="0.35">
      <c r="B67" s="119" t="s">
        <v>1518</v>
      </c>
      <c r="C67" s="105">
        <v>65</v>
      </c>
      <c r="D67" s="1" t="str">
        <f t="shared" ref="D67:D130" si="2">LOWER(_xlfn.CONCAT("ait",LEFT(E67,1)&amp;"s"&amp;F67&amp;G67))</f>
        <v>aitpsasa</v>
      </c>
      <c r="E67" s="1" t="s">
        <v>12</v>
      </c>
      <c r="F67" s="1" t="s">
        <v>1003</v>
      </c>
      <c r="G67" s="1" t="s">
        <v>1239</v>
      </c>
      <c r="H67" s="101" t="s">
        <v>1419</v>
      </c>
      <c r="I67" s="104" t="s">
        <v>1420</v>
      </c>
      <c r="J67" s="1" t="s">
        <v>1223</v>
      </c>
      <c r="K67" s="106" t="str">
        <f>_xlfn.CONCAT(Table378[[#This Row],[id]]," ",Table378[[#This Row],[Aleluya Año C]]," ",Table378[[#This Row],[Cita]])</f>
        <v>aitpsasa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row>
    <row r="68" spans="2:17"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row>
    <row r="69" spans="2:17"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row>
    <row r="70" spans="2:17"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row>
    <row r="71" spans="2:17"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row>
    <row r="72" spans="2:17"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row>
    <row r="73" spans="2:17"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row>
    <row r="74" spans="2:17" ht="29" x14ac:dyDescent="0.35">
      <c r="B74" s="119" t="s">
        <v>1525</v>
      </c>
      <c r="C74" s="105">
        <v>72</v>
      </c>
      <c r="D74" s="1" t="str">
        <f t="shared" si="2"/>
        <v>aitns25dicmvb</v>
      </c>
      <c r="E74" s="1" t="s">
        <v>30</v>
      </c>
      <c r="F74" s="1" t="s">
        <v>1378</v>
      </c>
      <c r="G74" s="1" t="s">
        <v>1240</v>
      </c>
      <c r="H74" s="101" t="s">
        <v>1370</v>
      </c>
      <c r="I74" s="104" t="s">
        <v>1372</v>
      </c>
      <c r="J74" s="1" t="s">
        <v>1223</v>
      </c>
      <c r="K74" s="106" t="str">
        <f>_xlfn.CONCAT(Table378[[#This Row],[id]]," ",Table378[[#This Row],[Aleluya Año C]]," ",Table378[[#This Row],[Cita]])</f>
        <v>aitns25dicmvb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row>
    <row r="75" spans="2:17" ht="43.5" x14ac:dyDescent="0.35">
      <c r="B75" s="119" t="s">
        <v>1526</v>
      </c>
      <c r="C75" s="105">
        <v>73</v>
      </c>
      <c r="D75" s="1" t="str">
        <f t="shared" si="2"/>
        <v>aitns25dicmmb</v>
      </c>
      <c r="E75" s="1" t="s">
        <v>30</v>
      </c>
      <c r="F75" s="1" t="s">
        <v>1377</v>
      </c>
      <c r="G75" s="1" t="s">
        <v>1240</v>
      </c>
      <c r="H75" s="101" t="s">
        <v>1371</v>
      </c>
      <c r="I75" s="104" t="s">
        <v>1373</v>
      </c>
      <c r="J75" s="1" t="s">
        <v>1223</v>
      </c>
      <c r="K75" s="106" t="str">
        <f>_xlfn.CONCAT(Table378[[#This Row],[id]]," ",Table378[[#This Row],[Aleluya Año C]]," ",Table378[[#This Row],[Cita]])</f>
        <v>aitns25dicmmb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row>
    <row r="76" spans="2:17" ht="29" x14ac:dyDescent="0.35">
      <c r="B76" s="119" t="s">
        <v>1527</v>
      </c>
      <c r="C76" s="105">
        <v>74</v>
      </c>
      <c r="D76" s="1" t="str">
        <f t="shared" si="2"/>
        <v>aitns25dicmab</v>
      </c>
      <c r="E76" s="1" t="s">
        <v>30</v>
      </c>
      <c r="F76" s="1" t="s">
        <v>1376</v>
      </c>
      <c r="G76" s="1" t="s">
        <v>1240</v>
      </c>
      <c r="H76" s="101" t="s">
        <v>1374</v>
      </c>
      <c r="I76" s="104" t="s">
        <v>1375</v>
      </c>
      <c r="J76" s="1" t="s">
        <v>1223</v>
      </c>
      <c r="K76" s="106" t="str">
        <f>_xlfn.CONCAT(Table378[[#This Row],[id]]," ",Table378[[#This Row],[Aleluya Año C]]," ",Table378[[#This Row],[Cita]])</f>
        <v>aitns25dicmab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row>
    <row r="77" spans="2:17" ht="43.5" x14ac:dyDescent="0.35">
      <c r="B77" s="119" t="s">
        <v>1528</v>
      </c>
      <c r="C77" s="105">
        <v>75</v>
      </c>
      <c r="D77" s="1" t="str">
        <f t="shared" si="2"/>
        <v>aitns25dicmdb</v>
      </c>
      <c r="E77" s="1" t="s">
        <v>30</v>
      </c>
      <c r="F77" s="1" t="s">
        <v>1381</v>
      </c>
      <c r="G77" s="1" t="s">
        <v>1240</v>
      </c>
      <c r="H77" s="101" t="s">
        <v>1379</v>
      </c>
      <c r="I77" s="104" t="s">
        <v>1380</v>
      </c>
      <c r="J77" s="1" t="s">
        <v>1223</v>
      </c>
      <c r="K77" s="106" t="str">
        <f>_xlfn.CONCAT(Table378[[#This Row],[id]]," ",Table378[[#This Row],[Aleluya Año C]]," ",Table378[[#This Row],[Cita]])</f>
        <v>aitns25dicmdb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row>
    <row r="78" spans="2:17" ht="58" x14ac:dyDescent="0.35">
      <c r="B78" s="119" t="s">
        <v>1529</v>
      </c>
      <c r="C78" s="105">
        <v>76</v>
      </c>
      <c r="D78" s="1" t="str">
        <f t="shared" si="2"/>
        <v>aitnssfb</v>
      </c>
      <c r="E78" s="1" t="s">
        <v>30</v>
      </c>
      <c r="F78" s="1" t="s">
        <v>1382</v>
      </c>
      <c r="G78" s="1" t="s">
        <v>1240</v>
      </c>
      <c r="H78" s="101" t="s">
        <v>1228</v>
      </c>
      <c r="I78" s="104" t="s">
        <v>1429</v>
      </c>
      <c r="J78" s="1" t="s">
        <v>1223</v>
      </c>
      <c r="K78" s="106" t="str">
        <f>_xlfn.CONCAT(Table378[[#This Row],[id]]," ",Table378[[#This Row],[Aleluya Año C]]," ",Table378[[#This Row],[Cita]])</f>
        <v>aitnssfb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row>
    <row r="79" spans="2:17" ht="43.5" x14ac:dyDescent="0.35">
      <c r="B79" s="119" t="s">
        <v>1530</v>
      </c>
      <c r="C79" s="105">
        <v>77</v>
      </c>
      <c r="D79" s="1" t="str">
        <f t="shared" si="2"/>
        <v>aitns1enerob</v>
      </c>
      <c r="E79" s="1" t="s">
        <v>30</v>
      </c>
      <c r="F79" s="1" t="s">
        <v>1383</v>
      </c>
      <c r="G79" s="1" t="s">
        <v>1240</v>
      </c>
      <c r="H79" s="101" t="s">
        <v>1430</v>
      </c>
      <c r="I79" s="104" t="s">
        <v>1384</v>
      </c>
      <c r="J79" s="1" t="s">
        <v>1223</v>
      </c>
      <c r="K79" s="106" t="str">
        <f>_xlfn.CONCAT(Table378[[#This Row],[id]]," ",Table378[[#This Row],[Aleluya Año C]]," ",Table378[[#This Row],[Cita]])</f>
        <v>aitns1enerob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row>
    <row r="80" spans="2:17" ht="40.5" x14ac:dyDescent="0.35">
      <c r="B80" s="119" t="s">
        <v>1531</v>
      </c>
      <c r="C80" s="105">
        <v>78</v>
      </c>
      <c r="D80" s="1" t="str">
        <f t="shared" si="2"/>
        <v>aitns2domingob</v>
      </c>
      <c r="E80" s="1" t="s">
        <v>30</v>
      </c>
      <c r="F80" s="1" t="s">
        <v>1385</v>
      </c>
      <c r="G80" s="1" t="s">
        <v>1240</v>
      </c>
      <c r="H80" s="101" t="s">
        <v>1386</v>
      </c>
      <c r="I80" s="104" t="s">
        <v>1387</v>
      </c>
      <c r="J80" s="1" t="s">
        <v>1223</v>
      </c>
      <c r="K80" s="106" t="str">
        <f>_xlfn.CONCAT(Table378[[#This Row],[id]]," ",Table378[[#This Row],[Aleluya Año C]]," ",Table378[[#This Row],[Cita]])</f>
        <v>aitns2domingob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row>
    <row r="81" spans="2:17" ht="29" x14ac:dyDescent="0.35">
      <c r="B81" s="119" t="s">
        <v>1532</v>
      </c>
      <c r="C81" s="105">
        <v>79</v>
      </c>
      <c r="D81" s="1" t="str">
        <f t="shared" si="2"/>
        <v>aitns6enerob</v>
      </c>
      <c r="E81" s="1" t="s">
        <v>30</v>
      </c>
      <c r="F81" s="1" t="s">
        <v>1388</v>
      </c>
      <c r="G81" s="1" t="s">
        <v>1240</v>
      </c>
      <c r="H81" s="101" t="s">
        <v>1389</v>
      </c>
      <c r="I81" s="104" t="s">
        <v>1390</v>
      </c>
      <c r="J81" s="1" t="s">
        <v>1223</v>
      </c>
      <c r="K81" s="106" t="str">
        <f>_xlfn.CONCAT(Table378[[#This Row],[id]]," ",Table378[[#This Row],[Aleluya Año C]]," ",Table378[[#This Row],[Cita]])</f>
        <v>aitns6enerob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row>
    <row r="82" spans="2:17"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row>
    <row r="83" spans="2:17"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row>
    <row r="84" spans="2:17"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row>
    <row r="85" spans="2:17"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row>
    <row r="86" spans="2:17"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row>
    <row r="87" spans="2:17"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row>
    <row r="88" spans="2:17"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row>
    <row r="89" spans="2:17"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row>
    <row r="90" spans="2:17"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row>
    <row r="91" spans="2:17"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row>
    <row r="92" spans="2:17"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row>
    <row r="93" spans="2:17"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row>
    <row r="94" spans="2:17"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row>
    <row r="95" spans="2:17"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row>
    <row r="96" spans="2:17"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row>
    <row r="97" spans="2:17"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row>
    <row r="98" spans="2:17"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row>
    <row r="99" spans="2:17"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row>
    <row r="100" spans="2:17"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row>
    <row r="101" spans="2:17"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row>
    <row r="102" spans="2:17"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row>
    <row r="103" spans="2:17"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row>
    <row r="104" spans="2:17"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row>
    <row r="105" spans="2:17"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row>
    <row r="106" spans="2:17"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row>
    <row r="107" spans="2:17"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row>
    <row r="108" spans="2:17"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row>
    <row r="109" spans="2:17"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row>
    <row r="110" spans="2:17"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row>
    <row r="111" spans="2:17"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row>
    <row r="112" spans="2:17"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row>
    <row r="113" spans="2:17"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row>
    <row r="114" spans="2:17"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row>
    <row r="115" spans="2:17"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row>
    <row r="116" spans="2:17"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row>
    <row r="117" spans="2:17"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row>
    <row r="118" spans="2:17"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row>
    <row r="119" spans="2:17"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row>
    <row r="120" spans="2:17"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row>
    <row r="121" spans="2:17"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row>
    <row r="122" spans="2:17"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row>
    <row r="123" spans="2:17"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row>
    <row r="124" spans="2:17"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row>
    <row r="125" spans="2:17"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row>
    <row r="126" spans="2:17"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row>
    <row r="127" spans="2:17"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row>
    <row r="128" spans="2:17"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row>
    <row r="129" spans="2:17"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row>
    <row r="130" spans="2:17"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row>
    <row r="131" spans="2:17"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row>
    <row r="132" spans="2:17"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row>
    <row r="133" spans="2:17"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row>
    <row r="134" spans="2:17"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row>
    <row r="135" spans="2:17"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row>
    <row r="136" spans="2:17"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row>
    <row r="137" spans="2:17"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row>
    <row r="138" spans="2:17"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row>
    <row r="139" spans="2:17"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row>
    <row r="140" spans="2:17"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row>
    <row r="141" spans="2:17"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row>
    <row r="142" spans="2:17"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row>
    <row r="143" spans="2:17"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row>
    <row r="144" spans="2:17"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row>
    <row r="145" spans="2:17"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row>
    <row r="146" spans="2:17"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row>
    <row r="147" spans="2:17"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row>
    <row r="148" spans="2:17"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row>
    <row r="149" spans="2:17"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row>
    <row r="150" spans="2:17"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row>
    <row r="151" spans="2:17"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row>
    <row r="152" spans="2:17"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row>
    <row r="153" spans="2:17"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row>
    <row r="154" spans="2:17"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row>
    <row r="155" spans="2:17"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row>
    <row r="156" spans="2:17"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row>
    <row r="157" spans="2:17"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row>
    <row r="158" spans="2:17"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row>
    <row r="159" spans="2:17"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row>
    <row r="160" spans="2:17"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row>
    <row r="161" spans="2:17"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row>
    <row r="162" spans="2:17"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row>
    <row r="163" spans="2:17"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row>
    <row r="164" spans="2:17"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row>
    <row r="165" spans="2:17"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row>
    <row r="166" spans="2:17"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row>
    <row r="167" spans="2:17"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row>
    <row r="168" spans="2:17"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row>
    <row r="169" spans="2:17"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row>
    <row r="170" spans="2:17"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row>
    <row r="171" spans="2:17"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row>
    <row r="172" spans="2:17"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row>
    <row r="173" spans="2:17"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row>
    <row r="174" spans="2:17"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row>
    <row r="175" spans="2:17"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row>
    <row r="176" spans="2:17"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row>
    <row r="177" spans="2:17"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row>
    <row r="178" spans="2:17"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row>
    <row r="179" spans="2:17"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row>
    <row r="180" spans="2:17"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row>
    <row r="181" spans="2:17"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row>
    <row r="182" spans="2:17"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row>
    <row r="183" spans="2:17" ht="58" x14ac:dyDescent="0.35">
      <c r="B183" s="119" t="s">
        <v>1633</v>
      </c>
      <c r="C183" s="105">
        <v>181</v>
      </c>
      <c r="D183" s="1" t="str">
        <f t="shared" si="4"/>
        <v>aitosscscc</v>
      </c>
      <c r="E183" s="1" t="s">
        <v>1202</v>
      </c>
      <c r="F183" s="1" t="s">
        <v>1427</v>
      </c>
      <c r="G183" s="1" t="s">
        <v>1199</v>
      </c>
      <c r="H183" s="101" t="s">
        <v>1425</v>
      </c>
      <c r="I183" s="104" t="s">
        <v>1426</v>
      </c>
      <c r="J183" s="1" t="s">
        <v>1223</v>
      </c>
      <c r="K183" s="106" t="str">
        <f>_xlfn.CONCAT(Table378[[#This Row],[id]]," ",Table378[[#This Row],[Aleluya Año C]]," ",Table378[[#This Row],[Cita]])</f>
        <v>aitosscscc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row>
    <row r="184" spans="2:17"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row>
    <row r="185" spans="2:17"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row>
    <row r="186" spans="2:17"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row>
    <row r="187" spans="2:17"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row>
    <row r="188" spans="2:17"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row>
    <row r="189" spans="2:17"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row>
    <row r="190" spans="2:17"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row>
    <row r="191" spans="2:17"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row>
    <row r="192" spans="2:17"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row>
    <row r="193" spans="2:17"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row>
    <row r="194" spans="2:17"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row>
    <row r="195" spans="2:17"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row>
    <row r="196" spans="2:17"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row>
    <row r="197" spans="2:17"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row>
    <row r="198" spans="2:17"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row>
    <row r="199" spans="2:17"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row>
    <row r="200" spans="2:17"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row>
    <row r="201" spans="2:17"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row>
    <row r="202" spans="2:17"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row>
    <row r="203" spans="2:17"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row>
    <row r="204" spans="2:17"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tabSelected="1" zoomScale="115" zoomScaleNormal="115" workbookViewId="0">
      <pane xSplit="2" ySplit="2" topLeftCell="F28" activePane="bottomRight" state="frozen"/>
      <selection pane="topRight" activeCell="C1" sqref="C1"/>
      <selection pane="bottomLeft" activeCell="A3" sqref="A3"/>
      <selection pane="bottomRight" activeCell="L48" sqref="L48"/>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22" t="str">
        <f>VLOOKUP(C2,Table378[],7,FALSE)</f>
        <v>Porque me has visto, Tomás, has creído
—dice el Señor—.
Dichosos los que crean sin haber visto.</v>
      </c>
      <c r="E1" s="122"/>
      <c r="F1" s="122"/>
      <c r="G1" s="122"/>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1512</v>
      </c>
      <c r="D2" s="122"/>
      <c r="E2" s="122"/>
      <c r="F2" s="122"/>
      <c r="G2" s="122"/>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PASCUA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PASCUA SEMANA II</v>
      </c>
      <c r="D5" s="117"/>
      <c r="E5" s="117"/>
      <c r="F5" s="117"/>
      <c r="G5" s="117"/>
      <c r="H5" s="117"/>
      <c r="I5" s="117"/>
      <c r="J5" s="117"/>
      <c r="K5" s="117"/>
      <c r="L5" s="46" t="s">
        <v>987</v>
      </c>
    </row>
    <row r="6" spans="1:32" ht="23" x14ac:dyDescent="0.35">
      <c r="C6" t="str">
        <f>VLOOKUP(C2,Table378[],1,FALSE)</f>
        <v>aitps2a</v>
      </c>
      <c r="D6" s="117"/>
      <c r="E6" s="117"/>
      <c r="F6" s="117"/>
      <c r="G6" s="117"/>
      <c r="H6" s="117"/>
      <c r="I6" s="117"/>
      <c r="J6" s="117"/>
      <c r="K6" s="117"/>
      <c r="L6" s="47" t="str">
        <f>_xlfn.CONCAT("        id: ","""",C6,"""",",")</f>
        <v xml:space="preserve">        id: "aitps2a",</v>
      </c>
    </row>
    <row r="7" spans="1:32" ht="23" x14ac:dyDescent="0.35">
      <c r="C7" t="str">
        <f>VLOOKUP(C2,Table378[],14,FALSE)</f>
        <v>aitps2</v>
      </c>
      <c r="D7" s="117"/>
      <c r="E7" s="117"/>
      <c r="F7" s="117"/>
      <c r="G7" s="117"/>
      <c r="H7" s="117"/>
      <c r="I7" s="117"/>
      <c r="J7" s="117"/>
      <c r="K7" s="117"/>
      <c r="L7" s="47" t="str">
        <f>_xlfn.CONCAT("        tt: ",C7,",")</f>
        <v xml:space="preserve">        tt: aitps2,</v>
      </c>
    </row>
    <row r="8" spans="1:32" ht="23" x14ac:dyDescent="0.35">
      <c r="C8" s="34" t="str">
        <f>VLOOKUP(C2,Table378[],14,FALSE)</f>
        <v>aitps2</v>
      </c>
      <c r="D8" s="117"/>
      <c r="E8" s="117"/>
      <c r="F8" s="117"/>
      <c r="G8" s="117"/>
      <c r="H8" s="117"/>
      <c r="I8" s="117"/>
      <c r="J8" s="117"/>
      <c r="K8" s="117"/>
      <c r="L8" s="47" t="str">
        <f>_xlfn.CONCAT("     title: ",C8,",")</f>
        <v xml:space="preserve">     title: aitps2,</v>
      </c>
    </row>
    <row r="9" spans="1:32" ht="23" x14ac:dyDescent="0.35">
      <c r="C9" t="str">
        <f>_xlfn.CONCAT("año",VLOOKUP(C2,Table378[],6,FALSE))</f>
        <v>añoa</v>
      </c>
      <c r="L9" s="47" t="str">
        <f>_xlfn.CONCAT("  ","subtitle: ",C9,"+""",", ","""","+",C6,",")</f>
        <v xml:space="preserve">  subtitle: añoa+", "+aitps2a,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aitps2a</v>
      </c>
      <c r="L18" s="47" t="s">
        <v>2344</v>
      </c>
      <c r="N18" t="str">
        <f>_xlfn.CONCAT("        audioSrc: ","""/audio/",C18,".mp3""",",")</f>
        <v xml:space="preserve">        audioSrc: "/audio/aitps2a.mp3",</v>
      </c>
    </row>
    <row r="19" spans="1:40" ht="23" x14ac:dyDescent="0.35">
      <c r="C19" t="str">
        <f>VLOOKUP(C2,Table378[],6,FALSE)</f>
        <v>a</v>
      </c>
      <c r="L19" s="45" t="s">
        <v>989</v>
      </c>
    </row>
    <row r="20" spans="1:40" ht="23" x14ac:dyDescent="0.35">
      <c r="C20" t="str">
        <f>VLOOKUP(C2,Table378[],15,FALSE)</f>
        <v>aitps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"/resucito/src/ainterleccional.html?canto=aitps1a",</v>
      </c>
      <c r="L25" s="47" t="str">
        <f>C25</f>
        <v>ant: "/resucito/src/ainterleccional.html?canto=aitps1a",</v>
      </c>
    </row>
    <row r="26" spans="1:40" ht="26" x14ac:dyDescent="0.6">
      <c r="B26">
        <f>C4+1</f>
        <v>3</v>
      </c>
      <c r="C26" s="111" t="str">
        <f>_xlfn.CONCAT("sig: ","""/resucito/src/ainterleccional.html?canto=",C20,B26,C19,"""",",")</f>
        <v>sig: "/resucito/src/ainterleccional.html?canto=aitps3a",</v>
      </c>
      <c r="L26" s="47" t="str">
        <f>C26</f>
        <v>sig: "/resucito/src/ainterleccional.html?canto=aitps3a",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aitps2a1</v>
      </c>
      <c r="D32" s="88"/>
      <c r="E32" s="88"/>
      <c r="F32" s="88"/>
      <c r="G32" s="88"/>
      <c r="H32" s="89"/>
      <c r="I32" s="89"/>
      <c r="J32" s="89"/>
      <c r="K32" s="89"/>
      <c r="L32" s="87" t="str">
        <f>_xlfn.CONCAT("            ","{ line: `${",C32,"} (Mi,m,20)(Re,,181)(Mi,m,352)`, sC: ","""","tc","""","},")</f>
        <v xml:space="preserve">            { line: `${aitps2a1}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aitps2a2</v>
      </c>
      <c r="D33" s="85"/>
      <c r="E33" s="85"/>
      <c r="F33" s="85"/>
      <c r="G33" s="85"/>
      <c r="H33" s="86"/>
      <c r="I33" s="86"/>
      <c r="J33" s="86"/>
      <c r="K33" s="86"/>
      <c r="L33" s="87" t="str">
        <f>_xlfn.CONCAT("            ","{ line: `${",C33,"} (Re,,181)(Mi,m,352)`, sC: ","""","bg","""","},")</f>
        <v xml:space="preserve">            { line: `${aitps2a2}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aitps2a3</v>
      </c>
      <c r="D34" s="88"/>
      <c r="E34" s="88"/>
      <c r="F34" s="88"/>
      <c r="G34" s="88"/>
      <c r="H34" s="89"/>
      <c r="I34" s="89"/>
      <c r="J34" s="89"/>
      <c r="K34" s="89"/>
      <c r="L34" s="87" t="str">
        <f>_xlfn.CONCAT("            ","{ line: `${",C34,"} (Re,,181)(Mi,m,352)`, sC: ","""","bg","""","},")</f>
        <v xml:space="preserve">            { line: `${aitps2a3}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aitps2a4</v>
      </c>
      <c r="D35" s="90"/>
      <c r="E35" s="90"/>
      <c r="F35" s="90"/>
      <c r="G35" s="90"/>
      <c r="H35" s="91"/>
      <c r="I35" s="91"/>
      <c r="J35" s="91"/>
      <c r="K35" s="91"/>
      <c r="L35" s="87" t="str">
        <f>_xlfn.CONCAT("            ","{ line: `${",C35,"} (Re,,181)(Mi,m,352)`, sC: ","""","bg","""","},")</f>
        <v xml:space="preserve">            { line: `${aitps2a4}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aitps2a1</v>
      </c>
      <c r="D41" s="88"/>
      <c r="E41" s="88"/>
      <c r="F41" s="88"/>
      <c r="G41" s="88"/>
      <c r="H41" s="89"/>
      <c r="I41" s="89"/>
      <c r="J41" s="89"/>
      <c r="K41" s="89"/>
      <c r="L41" s="87" t="str">
        <f>_xlfn.CONCAT("            ","{ line: `${",C41,"} (Do,,10)(Mi,,178)(La,m,342)`, sC: ","""","tc","""","},")</f>
        <v xml:space="preserve">            { line: `${aitps2a1}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aitps2a2</v>
      </c>
      <c r="D42" s="85"/>
      <c r="E42" s="85"/>
      <c r="F42" s="85"/>
      <c r="G42" s="85"/>
      <c r="H42" s="86"/>
      <c r="I42" s="86"/>
      <c r="J42" s="86"/>
      <c r="K42" s="86"/>
      <c r="L42" s="87" t="str">
        <f>_xlfn.CONCAT("            ","{ line: `${",C42,"} (Do,,151)(Mi,,252)(La,m,350)`, sC: ","""","bg","""","},")</f>
        <v xml:space="preserve">            { line: `${aitps2a2}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aitps2a3</v>
      </c>
      <c r="D43" s="88"/>
      <c r="E43" s="88"/>
      <c r="F43" s="88"/>
      <c r="G43" s="88"/>
      <c r="H43" s="89"/>
      <c r="I43" s="89"/>
      <c r="J43" s="89"/>
      <c r="K43" s="89"/>
      <c r="L43" s="87" t="str">
        <f>_xlfn.CONCAT("            ","{ line: `${",C43,"} (Do,,151)(Mi,,252)(La,m,350)`, sC: ","""","bg","""","},")</f>
        <v xml:space="preserve">            { line: `${aitps2a3}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aitps2a4</v>
      </c>
      <c r="D44" s="90"/>
      <c r="E44" s="90"/>
      <c r="F44" s="90"/>
      <c r="G44" s="90"/>
      <c r="H44" s="91"/>
      <c r="I44" s="91"/>
      <c r="J44" s="91"/>
      <c r="K44" s="91"/>
      <c r="L44" s="87" t="str">
        <f>_xlfn.CONCAT("            ","{ line: `${",C44,"} (Do,,151)(Mi,,252)(La,m,350)`, sC: ","""","bg","""","},")</f>
        <v xml:space="preserve">            { line: `${aitps2a4}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aitps2a1</v>
      </c>
      <c r="D49" s="88"/>
      <c r="E49" s="88"/>
      <c r="F49" s="88"/>
      <c r="G49" s="88"/>
      <c r="H49" s="89"/>
      <c r="I49" s="89"/>
      <c r="J49" s="89"/>
      <c r="K49" s="89"/>
      <c r="L49" s="87" t="str">
        <f>_xlfn.CONCAT("            ","{ line: `${",C49,"} (Mi,m,20)(La,,178)(Mi,m,342)`, sC: ","""","tc","""","},")</f>
        <v xml:space="preserve">            { line: `${aitps2a1}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aitps2a2</v>
      </c>
      <c r="D50" s="85"/>
      <c r="E50" s="85"/>
      <c r="F50" s="85"/>
      <c r="G50" s="85"/>
      <c r="H50" s="86"/>
      <c r="I50" s="86"/>
      <c r="J50" s="86"/>
      <c r="K50" s="86"/>
      <c r="L50" s="87" t="str">
        <f>_xlfn.CONCAT("            ","{ line: `${",C50,"} (La,,151)(Mi,m,252)`, sC: ","""","bg","""","},")</f>
        <v xml:space="preserve">            { line: `${aitps2a2}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aitps2a3</v>
      </c>
      <c r="D51" s="88"/>
      <c r="E51" s="88"/>
      <c r="F51" s="88"/>
      <c r="G51" s="88"/>
      <c r="H51" s="89"/>
      <c r="I51" s="89"/>
      <c r="J51" s="89"/>
      <c r="K51" s="89"/>
      <c r="L51" s="87" t="str">
        <f>_xlfn.CONCAT("            ","{ line: `${",C51,"} (La,,151)(Mi,m,252)`, sC: ","""","bg","""","},")</f>
        <v xml:space="preserve">            { line: `${aitps2a3}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aitps2a4</v>
      </c>
      <c r="D52" s="90"/>
      <c r="E52" s="90"/>
      <c r="F52" s="90"/>
      <c r="G52" s="90"/>
      <c r="H52" s="91"/>
      <c r="I52" s="91"/>
      <c r="J52" s="91"/>
      <c r="K52" s="91"/>
      <c r="L52" s="87" t="str">
        <f>_xlfn.CONCAT("            ","{ line: `${",C52,"} (Do,,151)(Mi,,252)(La,m,350)`, sC: ","""","bg","""","},")</f>
        <v xml:space="preserve">            { line: `${aitps2a4}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PASCUA SEMANA II</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code</vt:lpstr>
      <vt:lpstr>Indice</vt:lpstr>
      <vt:lpstr>Aleluya Interleccional (2)</vt:lpstr>
      <vt:lpstr>Aleluya</vt:lpstr>
      <vt:lpstr>Sheet1</vt:lpstr>
      <vt:lpstr>Index</vt:lpstr>
      <vt:lpstr>Aleluya-NoOrganizado</vt:lpstr>
      <vt:lpstr>Index Web</vt:lpstr>
      <vt:lpstr>cantosJS</vt:lpstr>
      <vt:lpstr>Find</vt:lpstr>
      <vt:lpstr>html</vt:lpstr>
      <vt:lpstr>ALELUYA INTERLECCIONAL s22</vt:lpstr>
      <vt:lpstr>GLORIA A DIOS EN LO ALTO DEL CI</vt:lpstr>
      <vt:lpstr>SANTO PALOMERAS 65 </vt:lpstr>
      <vt:lpstr>SANTO MELODÍA HEBRAICA</vt:lpstr>
      <vt:lpstr>Santo Palestina 74</vt:lpstr>
      <vt:lpstr>Santo Roma 77</vt:lpstr>
      <vt:lpstr>SANTO 1982</vt:lpstr>
      <vt:lpstr>SANTO 1988</vt:lpstr>
      <vt:lpstr>DICE EL SEÑOR A MI SEÑOR</vt:lpstr>
      <vt:lpstr>DICHOSO EL HOMBRE</vt:lpstr>
      <vt:lpstr>MARIA, MADRE MÍA</vt:lpstr>
      <vt:lpstr>OH LUZ GOZOSA</vt:lpstr>
      <vt:lpstr>INVOCACIÓN AL ESPIRITU SANTO</vt:lpstr>
      <vt:lpstr>ALELUYA ADVIENTO S I-4 (2)</vt:lpstr>
      <vt:lpstr>Aleluya Interleccional</vt:lpstr>
      <vt:lpstr>AInterleccional cp (2)</vt:lpstr>
      <vt:lpstr>Aleluya Interleccional</vt:lpstr>
      <vt:lpstr>Aleluya Interleccional cp</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2025-09-12T03:56:04Z</dcterms:modified>
</cp:coreProperties>
</file>