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tables/table3.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ctrlProps/ctrlProp3.xml" ContentType="application/vnd.ms-excel.controlproperties+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db\Github\docs\"/>
    </mc:Choice>
  </mc:AlternateContent>
  <xr:revisionPtr revIDLastSave="0" documentId="13_ncr:1_{9FFFEEFA-3318-42DB-8302-8043E5D66421}" xr6:coauthVersionLast="47" xr6:coauthVersionMax="47" xr10:uidLastSave="{00000000-0000-0000-0000-000000000000}"/>
  <bookViews>
    <workbookView xWindow="-120" yWindow="-120" windowWidth="51840" windowHeight="21120" activeTab="3" xr2:uid="{0D11F155-520B-4420-B62A-CF367B912470}"/>
  </bookViews>
  <sheets>
    <sheet name="Indice" sheetId="6" r:id="rId1"/>
    <sheet name="Index" sheetId="1" r:id="rId2"/>
    <sheet name="Index Web" sheetId="3" r:id="rId3"/>
    <sheet name="cantosJS" sheetId="2" r:id="rId4"/>
    <sheet name="Find" sheetId="5" r:id="rId5"/>
  </sheets>
  <definedNames>
    <definedName name="_xlnm.Print_Area" localSheetId="0">Indice!$A$1:$H$40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6" l="1" a="1"/>
  <c r="B1" i="6"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F3" i="5"/>
  <c r="F4" i="5"/>
  <c r="F5" i="5"/>
  <c r="F6" i="5"/>
  <c r="F7" i="5"/>
  <c r="F8" i="5"/>
  <c r="F9" i="5"/>
  <c r="F10" i="5"/>
  <c r="I10" i="5" s="1"/>
  <c r="F11" i="5"/>
  <c r="F12" i="5"/>
  <c r="F13" i="5"/>
  <c r="F14" i="5"/>
  <c r="F15" i="5"/>
  <c r="F16" i="5"/>
  <c r="F17" i="5"/>
  <c r="F18" i="5"/>
  <c r="I18" i="5" s="1"/>
  <c r="F19" i="5"/>
  <c r="F20" i="5"/>
  <c r="F21" i="5"/>
  <c r="F22" i="5"/>
  <c r="F23" i="5"/>
  <c r="F24" i="5"/>
  <c r="F25" i="5"/>
  <c r="F26" i="5"/>
  <c r="I26" i="5" s="1"/>
  <c r="F27" i="5"/>
  <c r="F28" i="5"/>
  <c r="F29" i="5"/>
  <c r="F30" i="5"/>
  <c r="F31" i="5"/>
  <c r="F32" i="5"/>
  <c r="F33" i="5"/>
  <c r="F34" i="5"/>
  <c r="I34" i="5" s="1"/>
  <c r="F35" i="5"/>
  <c r="F36" i="5"/>
  <c r="F37" i="5"/>
  <c r="F38" i="5"/>
  <c r="F39" i="5"/>
  <c r="F40" i="5"/>
  <c r="F41" i="5"/>
  <c r="F42" i="5"/>
  <c r="I42" i="5" s="1"/>
  <c r="F43" i="5"/>
  <c r="F44" i="5"/>
  <c r="F45" i="5"/>
  <c r="F46" i="5"/>
  <c r="F47" i="5"/>
  <c r="F48" i="5"/>
  <c r="F49" i="5"/>
  <c r="F50" i="5"/>
  <c r="I50" i="5" s="1"/>
  <c r="F51" i="5"/>
  <c r="F52" i="5"/>
  <c r="F53" i="5"/>
  <c r="F54" i="5"/>
  <c r="F55" i="5"/>
  <c r="F56" i="5"/>
  <c r="F57" i="5"/>
  <c r="F58" i="5"/>
  <c r="I58" i="5" s="1"/>
  <c r="F59" i="5"/>
  <c r="F60" i="5"/>
  <c r="F61" i="5"/>
  <c r="F62" i="5"/>
  <c r="F63" i="5"/>
  <c r="F64" i="5"/>
  <c r="F65" i="5"/>
  <c r="F66" i="5"/>
  <c r="I66" i="5" s="1"/>
  <c r="F67" i="5"/>
  <c r="F68" i="5"/>
  <c r="F69" i="5"/>
  <c r="F70" i="5"/>
  <c r="F71" i="5"/>
  <c r="F72" i="5"/>
  <c r="F73" i="5"/>
  <c r="F74" i="5"/>
  <c r="I74" i="5" s="1"/>
  <c r="F75" i="5"/>
  <c r="F76" i="5"/>
  <c r="F77" i="5"/>
  <c r="F78" i="5"/>
  <c r="F79" i="5"/>
  <c r="F80" i="5"/>
  <c r="F81" i="5"/>
  <c r="F82" i="5"/>
  <c r="I82" i="5" s="1"/>
  <c r="F83" i="5"/>
  <c r="F84" i="5"/>
  <c r="F85" i="5"/>
  <c r="F86" i="5"/>
  <c r="F87" i="5"/>
  <c r="F88" i="5"/>
  <c r="F89" i="5"/>
  <c r="F90" i="5"/>
  <c r="I90" i="5" s="1"/>
  <c r="F91" i="5"/>
  <c r="F92" i="5"/>
  <c r="F93" i="5"/>
  <c r="F94" i="5"/>
  <c r="F95" i="5"/>
  <c r="F96" i="5"/>
  <c r="F97" i="5"/>
  <c r="F98" i="5"/>
  <c r="I98" i="5" s="1"/>
  <c r="F99" i="5"/>
  <c r="F100" i="5"/>
  <c r="F101" i="5"/>
  <c r="F102" i="5"/>
  <c r="F103" i="5"/>
  <c r="F104" i="5"/>
  <c r="F105" i="5"/>
  <c r="F106" i="5"/>
  <c r="I106" i="5" s="1"/>
  <c r="F107" i="5"/>
  <c r="F108" i="5"/>
  <c r="F109" i="5"/>
  <c r="F110" i="5"/>
  <c r="F111" i="5"/>
  <c r="F112" i="5"/>
  <c r="F113" i="5"/>
  <c r="F114" i="5"/>
  <c r="I114" i="5" s="1"/>
  <c r="F115" i="5"/>
  <c r="F116" i="5"/>
  <c r="F117" i="5"/>
  <c r="F118" i="5"/>
  <c r="F119" i="5"/>
  <c r="F120" i="5"/>
  <c r="F121" i="5"/>
  <c r="F122" i="5"/>
  <c r="I122" i="5" s="1"/>
  <c r="F123" i="5"/>
  <c r="F124" i="5"/>
  <c r="F125" i="5"/>
  <c r="F126" i="5"/>
  <c r="F127" i="5"/>
  <c r="F128" i="5"/>
  <c r="F129" i="5"/>
  <c r="F130" i="5"/>
  <c r="I130" i="5" s="1"/>
  <c r="F131" i="5"/>
  <c r="F132" i="5"/>
  <c r="F133" i="5"/>
  <c r="F134" i="5"/>
  <c r="F135" i="5"/>
  <c r="F136" i="5"/>
  <c r="F137" i="5"/>
  <c r="F138" i="5"/>
  <c r="I138" i="5" s="1"/>
  <c r="F139" i="5"/>
  <c r="F140" i="5"/>
  <c r="F141" i="5"/>
  <c r="F142" i="5"/>
  <c r="F143" i="5"/>
  <c r="F144" i="5"/>
  <c r="F145" i="5"/>
  <c r="F146" i="5"/>
  <c r="I146" i="5" s="1"/>
  <c r="F147" i="5"/>
  <c r="F148" i="5"/>
  <c r="F149" i="5"/>
  <c r="F150" i="5"/>
  <c r="F151" i="5"/>
  <c r="F152" i="5"/>
  <c r="F153" i="5"/>
  <c r="F154" i="5"/>
  <c r="I154" i="5" s="1"/>
  <c r="F155" i="5"/>
  <c r="F156" i="5"/>
  <c r="F157" i="5"/>
  <c r="F158" i="5"/>
  <c r="F159" i="5"/>
  <c r="F160" i="5"/>
  <c r="F161" i="5"/>
  <c r="F162" i="5"/>
  <c r="I162" i="5" s="1"/>
  <c r="F163" i="5"/>
  <c r="F164" i="5"/>
  <c r="F165" i="5"/>
  <c r="F166" i="5"/>
  <c r="F167" i="5"/>
  <c r="F168" i="5"/>
  <c r="F169" i="5"/>
  <c r="F170" i="5"/>
  <c r="F171" i="5"/>
  <c r="F172" i="5"/>
  <c r="F173" i="5"/>
  <c r="F174" i="5"/>
  <c r="F175" i="5"/>
  <c r="F176" i="5"/>
  <c r="F177" i="5"/>
  <c r="F178" i="5"/>
  <c r="I178" i="5" s="1"/>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I170" i="5" s="1"/>
  <c r="E171" i="5"/>
  <c r="E172" i="5"/>
  <c r="E173" i="5"/>
  <c r="E174" i="5"/>
  <c r="E175" i="5"/>
  <c r="E176" i="5"/>
  <c r="E177" i="5"/>
  <c r="E178" i="5"/>
  <c r="E179" i="5"/>
  <c r="E180" i="5"/>
  <c r="E181" i="5"/>
  <c r="E182" i="5"/>
  <c r="E183" i="5"/>
  <c r="E184" i="5"/>
  <c r="E185" i="5"/>
  <c r="E186" i="5"/>
  <c r="I186" i="5" s="1"/>
  <c r="E187" i="5"/>
  <c r="E188" i="5"/>
  <c r="E189" i="5"/>
  <c r="E190" i="5"/>
  <c r="E191" i="5"/>
  <c r="E192" i="5"/>
  <c r="E193" i="5"/>
  <c r="E194" i="5"/>
  <c r="I194" i="5" s="1"/>
  <c r="E195" i="5"/>
  <c r="E196" i="5"/>
  <c r="E197" i="5"/>
  <c r="E198" i="5"/>
  <c r="E199" i="5"/>
  <c r="E200" i="5"/>
  <c r="E201" i="5"/>
  <c r="E202" i="5"/>
  <c r="I202" i="5" s="1"/>
  <c r="E203" i="5"/>
  <c r="E204" i="5"/>
  <c r="E205" i="5"/>
  <c r="E206" i="5"/>
  <c r="E207" i="5"/>
  <c r="E208" i="5"/>
  <c r="E209" i="5"/>
  <c r="E210" i="5"/>
  <c r="I210" i="5" s="1"/>
  <c r="E211" i="5"/>
  <c r="E212" i="5"/>
  <c r="E213" i="5"/>
  <c r="E214" i="5"/>
  <c r="E215" i="5"/>
  <c r="E216" i="5"/>
  <c r="E217" i="5"/>
  <c r="E218" i="5"/>
  <c r="I218" i="5" s="1"/>
  <c r="E219" i="5"/>
  <c r="E220" i="5"/>
  <c r="E221" i="5"/>
  <c r="E222" i="5"/>
  <c r="E223" i="5"/>
  <c r="E224" i="5"/>
  <c r="E225" i="5"/>
  <c r="E226" i="5"/>
  <c r="I226" i="5" s="1"/>
  <c r="E227" i="5"/>
  <c r="E228" i="5"/>
  <c r="E229" i="5"/>
  <c r="E230" i="5"/>
  <c r="E231" i="5"/>
  <c r="E232" i="5"/>
  <c r="E233" i="5"/>
  <c r="D3" i="5"/>
  <c r="I3" i="5" s="1"/>
  <c r="D4" i="5"/>
  <c r="I4" i="5" s="1"/>
  <c r="D5" i="5"/>
  <c r="I5" i="5" s="1"/>
  <c r="D6" i="5"/>
  <c r="I6" i="5" s="1"/>
  <c r="D7" i="5"/>
  <c r="I7" i="5" s="1"/>
  <c r="D8" i="5"/>
  <c r="I8" i="5" s="1"/>
  <c r="D9" i="5"/>
  <c r="D10" i="5"/>
  <c r="D11" i="5"/>
  <c r="I11" i="5" s="1"/>
  <c r="D12" i="5"/>
  <c r="I12" i="5" s="1"/>
  <c r="D13" i="5"/>
  <c r="I13" i="5" s="1"/>
  <c r="D14" i="5"/>
  <c r="I14" i="5" s="1"/>
  <c r="D15" i="5"/>
  <c r="I15" i="5" s="1"/>
  <c r="D16" i="5"/>
  <c r="I16" i="5" s="1"/>
  <c r="D17" i="5"/>
  <c r="D18" i="5"/>
  <c r="D19" i="5"/>
  <c r="I19" i="5" s="1"/>
  <c r="D20" i="5"/>
  <c r="I20" i="5" s="1"/>
  <c r="D21" i="5"/>
  <c r="I21" i="5" s="1"/>
  <c r="D22" i="5"/>
  <c r="I22" i="5" s="1"/>
  <c r="D23" i="5"/>
  <c r="I23" i="5" s="1"/>
  <c r="D24" i="5"/>
  <c r="I24" i="5" s="1"/>
  <c r="D25" i="5"/>
  <c r="D26" i="5"/>
  <c r="D27" i="5"/>
  <c r="I27" i="5" s="1"/>
  <c r="D28" i="5"/>
  <c r="I28" i="5" s="1"/>
  <c r="D29" i="5"/>
  <c r="I29" i="5" s="1"/>
  <c r="D30" i="5"/>
  <c r="I30" i="5" s="1"/>
  <c r="D31" i="5"/>
  <c r="I31" i="5" s="1"/>
  <c r="D32" i="5"/>
  <c r="I32" i="5" s="1"/>
  <c r="D33" i="5"/>
  <c r="D34" i="5"/>
  <c r="D35" i="5"/>
  <c r="I35" i="5" s="1"/>
  <c r="D36" i="5"/>
  <c r="I36" i="5" s="1"/>
  <c r="D37" i="5"/>
  <c r="I37" i="5" s="1"/>
  <c r="D38" i="5"/>
  <c r="I38" i="5" s="1"/>
  <c r="D39" i="5"/>
  <c r="I39" i="5" s="1"/>
  <c r="D40" i="5"/>
  <c r="I40" i="5" s="1"/>
  <c r="D41" i="5"/>
  <c r="D42" i="5"/>
  <c r="D43" i="5"/>
  <c r="I43" i="5" s="1"/>
  <c r="D44" i="5"/>
  <c r="I44" i="5" s="1"/>
  <c r="D45" i="5"/>
  <c r="I45" i="5" s="1"/>
  <c r="D46" i="5"/>
  <c r="I46" i="5" s="1"/>
  <c r="D47" i="5"/>
  <c r="I47" i="5" s="1"/>
  <c r="D48" i="5"/>
  <c r="I48" i="5" s="1"/>
  <c r="D49" i="5"/>
  <c r="D50" i="5"/>
  <c r="D51" i="5"/>
  <c r="I51" i="5" s="1"/>
  <c r="D52" i="5"/>
  <c r="I52" i="5" s="1"/>
  <c r="D53" i="5"/>
  <c r="I53" i="5" s="1"/>
  <c r="D54" i="5"/>
  <c r="I54" i="5" s="1"/>
  <c r="D55" i="5"/>
  <c r="I55" i="5" s="1"/>
  <c r="D56" i="5"/>
  <c r="I56" i="5" s="1"/>
  <c r="D57" i="5"/>
  <c r="D58" i="5"/>
  <c r="D59" i="5"/>
  <c r="I59" i="5" s="1"/>
  <c r="D60" i="5"/>
  <c r="I60" i="5" s="1"/>
  <c r="D61" i="5"/>
  <c r="I61" i="5" s="1"/>
  <c r="D62" i="5"/>
  <c r="I62" i="5" s="1"/>
  <c r="D63" i="5"/>
  <c r="I63" i="5" s="1"/>
  <c r="D64" i="5"/>
  <c r="I64" i="5" s="1"/>
  <c r="D65" i="5"/>
  <c r="D66" i="5"/>
  <c r="D67" i="5"/>
  <c r="I67" i="5" s="1"/>
  <c r="D68" i="5"/>
  <c r="I68" i="5" s="1"/>
  <c r="D69" i="5"/>
  <c r="I69" i="5" s="1"/>
  <c r="D70" i="5"/>
  <c r="I70" i="5" s="1"/>
  <c r="D71" i="5"/>
  <c r="I71" i="5" s="1"/>
  <c r="D72" i="5"/>
  <c r="I72" i="5" s="1"/>
  <c r="D73" i="5"/>
  <c r="D74" i="5"/>
  <c r="D75" i="5"/>
  <c r="I75" i="5" s="1"/>
  <c r="D76" i="5"/>
  <c r="I76" i="5" s="1"/>
  <c r="D77" i="5"/>
  <c r="I77" i="5" s="1"/>
  <c r="D78" i="5"/>
  <c r="I78" i="5" s="1"/>
  <c r="D79" i="5"/>
  <c r="I79" i="5" s="1"/>
  <c r="D80" i="5"/>
  <c r="I80" i="5" s="1"/>
  <c r="D81" i="5"/>
  <c r="D82" i="5"/>
  <c r="D83" i="5"/>
  <c r="I83" i="5" s="1"/>
  <c r="D84" i="5"/>
  <c r="I84" i="5" s="1"/>
  <c r="D85" i="5"/>
  <c r="I85" i="5" s="1"/>
  <c r="D86" i="5"/>
  <c r="I86" i="5" s="1"/>
  <c r="D87" i="5"/>
  <c r="I87" i="5" s="1"/>
  <c r="D88" i="5"/>
  <c r="I88" i="5" s="1"/>
  <c r="D89" i="5"/>
  <c r="D90" i="5"/>
  <c r="D91" i="5"/>
  <c r="I91" i="5" s="1"/>
  <c r="D92" i="5"/>
  <c r="I92" i="5" s="1"/>
  <c r="D93" i="5"/>
  <c r="I93" i="5" s="1"/>
  <c r="D94" i="5"/>
  <c r="I94" i="5" s="1"/>
  <c r="D95" i="5"/>
  <c r="I95" i="5" s="1"/>
  <c r="D96" i="5"/>
  <c r="I96" i="5" s="1"/>
  <c r="D97" i="5"/>
  <c r="D98" i="5"/>
  <c r="D99" i="5"/>
  <c r="I99" i="5" s="1"/>
  <c r="D100" i="5"/>
  <c r="I100" i="5" s="1"/>
  <c r="D101" i="5"/>
  <c r="I101" i="5" s="1"/>
  <c r="D102" i="5"/>
  <c r="I102" i="5" s="1"/>
  <c r="D103" i="5"/>
  <c r="I103" i="5" s="1"/>
  <c r="D104" i="5"/>
  <c r="I104" i="5" s="1"/>
  <c r="D105" i="5"/>
  <c r="D106" i="5"/>
  <c r="D107" i="5"/>
  <c r="I107" i="5" s="1"/>
  <c r="D108" i="5"/>
  <c r="I108" i="5" s="1"/>
  <c r="D109" i="5"/>
  <c r="I109" i="5" s="1"/>
  <c r="D110" i="5"/>
  <c r="I110" i="5" s="1"/>
  <c r="D111" i="5"/>
  <c r="I111" i="5" s="1"/>
  <c r="D112" i="5"/>
  <c r="I112" i="5" s="1"/>
  <c r="D113" i="5"/>
  <c r="D114" i="5"/>
  <c r="D115" i="5"/>
  <c r="I115" i="5" s="1"/>
  <c r="D116" i="5"/>
  <c r="I116" i="5" s="1"/>
  <c r="D117" i="5"/>
  <c r="I117" i="5" s="1"/>
  <c r="D118" i="5"/>
  <c r="I118" i="5" s="1"/>
  <c r="D119" i="5"/>
  <c r="I119" i="5" s="1"/>
  <c r="D120" i="5"/>
  <c r="I120" i="5" s="1"/>
  <c r="D121" i="5"/>
  <c r="D122" i="5"/>
  <c r="D123" i="5"/>
  <c r="I123" i="5" s="1"/>
  <c r="D124" i="5"/>
  <c r="I124" i="5" s="1"/>
  <c r="D125" i="5"/>
  <c r="I125" i="5" s="1"/>
  <c r="D126" i="5"/>
  <c r="I126" i="5" s="1"/>
  <c r="D127" i="5"/>
  <c r="I127" i="5" s="1"/>
  <c r="D128" i="5"/>
  <c r="I128" i="5" s="1"/>
  <c r="D129" i="5"/>
  <c r="D130" i="5"/>
  <c r="D131" i="5"/>
  <c r="I131" i="5" s="1"/>
  <c r="D132" i="5"/>
  <c r="I132" i="5" s="1"/>
  <c r="D133" i="5"/>
  <c r="I133" i="5" s="1"/>
  <c r="D134" i="5"/>
  <c r="I134" i="5" s="1"/>
  <c r="D135" i="5"/>
  <c r="I135" i="5" s="1"/>
  <c r="D136" i="5"/>
  <c r="I136" i="5" s="1"/>
  <c r="D137" i="5"/>
  <c r="D138" i="5"/>
  <c r="D139" i="5"/>
  <c r="I139" i="5" s="1"/>
  <c r="D140" i="5"/>
  <c r="I140" i="5" s="1"/>
  <c r="D141" i="5"/>
  <c r="I141" i="5" s="1"/>
  <c r="D142" i="5"/>
  <c r="I142" i="5" s="1"/>
  <c r="D143" i="5"/>
  <c r="I143" i="5" s="1"/>
  <c r="D144" i="5"/>
  <c r="I144" i="5" s="1"/>
  <c r="D145" i="5"/>
  <c r="D146" i="5"/>
  <c r="D147" i="5"/>
  <c r="I147" i="5" s="1"/>
  <c r="D148" i="5"/>
  <c r="I148" i="5" s="1"/>
  <c r="D149" i="5"/>
  <c r="I149" i="5" s="1"/>
  <c r="D150" i="5"/>
  <c r="I150" i="5" s="1"/>
  <c r="D151" i="5"/>
  <c r="I151" i="5" s="1"/>
  <c r="D152" i="5"/>
  <c r="I152" i="5" s="1"/>
  <c r="D153" i="5"/>
  <c r="D154" i="5"/>
  <c r="D155" i="5"/>
  <c r="I155" i="5" s="1"/>
  <c r="D156" i="5"/>
  <c r="I156" i="5" s="1"/>
  <c r="D157" i="5"/>
  <c r="I157" i="5" s="1"/>
  <c r="D158" i="5"/>
  <c r="I158" i="5" s="1"/>
  <c r="D159" i="5"/>
  <c r="I159" i="5" s="1"/>
  <c r="D160" i="5"/>
  <c r="I160" i="5" s="1"/>
  <c r="D161" i="5"/>
  <c r="D162" i="5"/>
  <c r="D163" i="5"/>
  <c r="I163" i="5" s="1"/>
  <c r="D164" i="5"/>
  <c r="I164" i="5" s="1"/>
  <c r="D165" i="5"/>
  <c r="I165" i="5" s="1"/>
  <c r="D166" i="5"/>
  <c r="I166" i="5" s="1"/>
  <c r="D167" i="5"/>
  <c r="I167" i="5" s="1"/>
  <c r="D168" i="5"/>
  <c r="I168" i="5" s="1"/>
  <c r="D169" i="5"/>
  <c r="D170" i="5"/>
  <c r="D171" i="5"/>
  <c r="I171" i="5" s="1"/>
  <c r="D172" i="5"/>
  <c r="I172" i="5" s="1"/>
  <c r="D173" i="5"/>
  <c r="I173" i="5" s="1"/>
  <c r="D174" i="5"/>
  <c r="I174" i="5" s="1"/>
  <c r="D175" i="5"/>
  <c r="I175" i="5" s="1"/>
  <c r="D176" i="5"/>
  <c r="I176" i="5" s="1"/>
  <c r="D177" i="5"/>
  <c r="D178" i="5"/>
  <c r="D179" i="5"/>
  <c r="I179" i="5" s="1"/>
  <c r="D180" i="5"/>
  <c r="I180" i="5" s="1"/>
  <c r="D181" i="5"/>
  <c r="I181" i="5" s="1"/>
  <c r="D182" i="5"/>
  <c r="I182" i="5" s="1"/>
  <c r="D183" i="5"/>
  <c r="I183" i="5" s="1"/>
  <c r="D184" i="5"/>
  <c r="I184" i="5" s="1"/>
  <c r="D185" i="5"/>
  <c r="D186" i="5"/>
  <c r="D187" i="5"/>
  <c r="I187" i="5" s="1"/>
  <c r="D188" i="5"/>
  <c r="I188" i="5" s="1"/>
  <c r="D189" i="5"/>
  <c r="I189" i="5" s="1"/>
  <c r="D190" i="5"/>
  <c r="I190" i="5" s="1"/>
  <c r="D191" i="5"/>
  <c r="I191" i="5" s="1"/>
  <c r="D192" i="5"/>
  <c r="I192" i="5" s="1"/>
  <c r="D193" i="5"/>
  <c r="D194" i="5"/>
  <c r="D195" i="5"/>
  <c r="D196" i="5"/>
  <c r="I196" i="5" s="1"/>
  <c r="D197" i="5"/>
  <c r="I197" i="5" s="1"/>
  <c r="D198" i="5"/>
  <c r="I198" i="5" s="1"/>
  <c r="D199" i="5"/>
  <c r="I199" i="5" s="1"/>
  <c r="D200" i="5"/>
  <c r="I200" i="5" s="1"/>
  <c r="D201" i="5"/>
  <c r="D202" i="5"/>
  <c r="D203" i="5"/>
  <c r="D204" i="5"/>
  <c r="I204" i="5" s="1"/>
  <c r="D205" i="5"/>
  <c r="I205" i="5" s="1"/>
  <c r="D206" i="5"/>
  <c r="I206" i="5" s="1"/>
  <c r="D207" i="5"/>
  <c r="I207" i="5" s="1"/>
  <c r="D208" i="5"/>
  <c r="I208" i="5" s="1"/>
  <c r="D209" i="5"/>
  <c r="D210" i="5"/>
  <c r="D211" i="5"/>
  <c r="D212" i="5"/>
  <c r="I212" i="5" s="1"/>
  <c r="D213" i="5"/>
  <c r="I213" i="5" s="1"/>
  <c r="D214" i="5"/>
  <c r="I214" i="5" s="1"/>
  <c r="D215" i="5"/>
  <c r="I215" i="5" s="1"/>
  <c r="D216" i="5"/>
  <c r="I216" i="5" s="1"/>
  <c r="D217" i="5"/>
  <c r="D218" i="5"/>
  <c r="D219" i="5"/>
  <c r="D220" i="5"/>
  <c r="I220" i="5" s="1"/>
  <c r="D221" i="5"/>
  <c r="I221" i="5" s="1"/>
  <c r="D222" i="5"/>
  <c r="I222" i="5" s="1"/>
  <c r="D223" i="5"/>
  <c r="I223" i="5" s="1"/>
  <c r="D224" i="5"/>
  <c r="I224" i="5" s="1"/>
  <c r="D225" i="5"/>
  <c r="D226" i="5"/>
  <c r="D227" i="5"/>
  <c r="D228" i="5"/>
  <c r="I228" i="5" s="1"/>
  <c r="D229" i="5"/>
  <c r="I229" i="5" s="1"/>
  <c r="D230" i="5"/>
  <c r="I230" i="5" s="1"/>
  <c r="D231" i="5"/>
  <c r="I231" i="5" s="1"/>
  <c r="D232" i="5"/>
  <c r="I232" i="5" s="1"/>
  <c r="D233" i="5"/>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N129" i="3"/>
  <c r="N233" i="2"/>
  <c r="J233" i="2"/>
  <c r="H233" i="2"/>
  <c r="N232" i="2"/>
  <c r="J232" i="2"/>
  <c r="H232" i="2"/>
  <c r="N231" i="2"/>
  <c r="J231" i="2"/>
  <c r="H231" i="2"/>
  <c r="N230" i="2"/>
  <c r="J230" i="2"/>
  <c r="H230" i="2"/>
  <c r="N229" i="2"/>
  <c r="J229" i="2"/>
  <c r="H229" i="2"/>
  <c r="N228" i="2"/>
  <c r="J228" i="2"/>
  <c r="H228" i="2"/>
  <c r="N227" i="2"/>
  <c r="J227" i="2"/>
  <c r="H227" i="2"/>
  <c r="N226" i="2"/>
  <c r="J226" i="2"/>
  <c r="H226" i="2"/>
  <c r="N225" i="2"/>
  <c r="J225" i="2"/>
  <c r="H225" i="2"/>
  <c r="N224" i="2"/>
  <c r="J224" i="2"/>
  <c r="H224" i="2"/>
  <c r="N223" i="2"/>
  <c r="J223" i="2"/>
  <c r="H223" i="2"/>
  <c r="N222" i="2"/>
  <c r="J222" i="2"/>
  <c r="H222" i="2"/>
  <c r="N221" i="2"/>
  <c r="J221" i="2"/>
  <c r="H221" i="2"/>
  <c r="N220" i="2"/>
  <c r="J220" i="2"/>
  <c r="H220" i="2"/>
  <c r="N219" i="2"/>
  <c r="J219" i="2"/>
  <c r="H219" i="2"/>
  <c r="N218" i="2"/>
  <c r="J218" i="2"/>
  <c r="H218" i="2"/>
  <c r="N217" i="2"/>
  <c r="J217" i="2"/>
  <c r="H217" i="2"/>
  <c r="N216" i="2"/>
  <c r="J216" i="2"/>
  <c r="H216" i="2"/>
  <c r="N215" i="2"/>
  <c r="J215" i="2"/>
  <c r="H215" i="2"/>
  <c r="N214" i="2"/>
  <c r="J214" i="2"/>
  <c r="H214" i="2"/>
  <c r="N213" i="2"/>
  <c r="J213" i="2"/>
  <c r="H213" i="2"/>
  <c r="N212" i="2"/>
  <c r="J212" i="2"/>
  <c r="H212" i="2"/>
  <c r="N211" i="2"/>
  <c r="J211" i="2"/>
  <c r="H211" i="2"/>
  <c r="N210" i="2"/>
  <c r="J210" i="2"/>
  <c r="H210" i="2"/>
  <c r="N209" i="2"/>
  <c r="J209" i="2"/>
  <c r="H209" i="2"/>
  <c r="N208" i="2"/>
  <c r="J208" i="2"/>
  <c r="H208" i="2"/>
  <c r="N207" i="2"/>
  <c r="J207" i="2"/>
  <c r="H207" i="2"/>
  <c r="N206" i="2"/>
  <c r="J206" i="2"/>
  <c r="H206" i="2"/>
  <c r="N205" i="2"/>
  <c r="J205" i="2"/>
  <c r="H205" i="2"/>
  <c r="N204" i="2"/>
  <c r="J204" i="2"/>
  <c r="H204" i="2"/>
  <c r="N203" i="2"/>
  <c r="J203" i="2"/>
  <c r="H203" i="2"/>
  <c r="N202" i="2"/>
  <c r="J202" i="2"/>
  <c r="H202" i="2"/>
  <c r="N201" i="2"/>
  <c r="J201" i="2"/>
  <c r="H201" i="2"/>
  <c r="N200" i="2"/>
  <c r="J200" i="2"/>
  <c r="H200" i="2"/>
  <c r="N199" i="2"/>
  <c r="J199" i="2"/>
  <c r="H199" i="2"/>
  <c r="N198" i="2"/>
  <c r="J198" i="2"/>
  <c r="H198" i="2"/>
  <c r="N197" i="2"/>
  <c r="J197" i="2"/>
  <c r="H197" i="2"/>
  <c r="N196" i="2"/>
  <c r="J196" i="2"/>
  <c r="H196" i="2"/>
  <c r="N195" i="2"/>
  <c r="J195" i="2"/>
  <c r="H195" i="2"/>
  <c r="N194" i="2"/>
  <c r="J194" i="2"/>
  <c r="H194" i="2"/>
  <c r="N193" i="2"/>
  <c r="J193" i="2"/>
  <c r="H193" i="2"/>
  <c r="N192" i="2"/>
  <c r="J192" i="2"/>
  <c r="H192" i="2"/>
  <c r="N191" i="2"/>
  <c r="J191" i="2"/>
  <c r="H191" i="2"/>
  <c r="N190" i="2"/>
  <c r="J190" i="2"/>
  <c r="H190" i="2"/>
  <c r="N189" i="2"/>
  <c r="J189" i="2"/>
  <c r="H189" i="2"/>
  <c r="N188" i="2"/>
  <c r="J188" i="2"/>
  <c r="H188" i="2"/>
  <c r="N187" i="2"/>
  <c r="J187" i="2"/>
  <c r="H187" i="2"/>
  <c r="N186" i="2"/>
  <c r="J186" i="2"/>
  <c r="H186" i="2"/>
  <c r="N185" i="2"/>
  <c r="J185" i="2"/>
  <c r="H185" i="2"/>
  <c r="N184" i="2"/>
  <c r="J184" i="2"/>
  <c r="H184" i="2"/>
  <c r="N183" i="2"/>
  <c r="J183" i="2"/>
  <c r="H183" i="2"/>
  <c r="N182" i="2"/>
  <c r="J182" i="2"/>
  <c r="H182" i="2"/>
  <c r="N181" i="2"/>
  <c r="J181" i="2"/>
  <c r="H181" i="2"/>
  <c r="N180" i="2"/>
  <c r="J180" i="2"/>
  <c r="H180" i="2"/>
  <c r="N179" i="2"/>
  <c r="J179" i="2"/>
  <c r="H179" i="2"/>
  <c r="N178" i="2"/>
  <c r="J178" i="2"/>
  <c r="H178" i="2"/>
  <c r="N177" i="2"/>
  <c r="J177" i="2"/>
  <c r="H177" i="2"/>
  <c r="N176" i="2"/>
  <c r="J176" i="2"/>
  <c r="H176" i="2"/>
  <c r="N175" i="2"/>
  <c r="J175" i="2"/>
  <c r="H175" i="2"/>
  <c r="N174" i="2"/>
  <c r="J174" i="2"/>
  <c r="H174" i="2"/>
  <c r="N173" i="2"/>
  <c r="J173" i="2"/>
  <c r="H173" i="2"/>
  <c r="N172" i="2"/>
  <c r="J172" i="2"/>
  <c r="H172" i="2"/>
  <c r="N171" i="2"/>
  <c r="J171" i="2"/>
  <c r="H171" i="2"/>
  <c r="N170" i="2"/>
  <c r="J170" i="2"/>
  <c r="H170" i="2"/>
  <c r="N169" i="2"/>
  <c r="J169" i="2"/>
  <c r="H169" i="2"/>
  <c r="N168" i="2"/>
  <c r="J168" i="2"/>
  <c r="H168" i="2"/>
  <c r="N167" i="2"/>
  <c r="J167" i="2"/>
  <c r="H167" i="2"/>
  <c r="N166" i="2"/>
  <c r="J166" i="2"/>
  <c r="H166" i="2"/>
  <c r="N165" i="2"/>
  <c r="J165" i="2"/>
  <c r="H165" i="2"/>
  <c r="N164" i="2"/>
  <c r="J164" i="2"/>
  <c r="H164" i="2"/>
  <c r="N163" i="2"/>
  <c r="J163" i="2"/>
  <c r="H163" i="2"/>
  <c r="N162" i="2"/>
  <c r="J162" i="2"/>
  <c r="H162" i="2"/>
  <c r="N161" i="2"/>
  <c r="J161" i="2"/>
  <c r="H161" i="2"/>
  <c r="N160" i="2"/>
  <c r="J160" i="2"/>
  <c r="H160" i="2"/>
  <c r="N159" i="2"/>
  <c r="J159" i="2"/>
  <c r="H159" i="2"/>
  <c r="N158" i="2"/>
  <c r="J158" i="2"/>
  <c r="H158" i="2"/>
  <c r="N157" i="2"/>
  <c r="J157" i="2"/>
  <c r="H157" i="2"/>
  <c r="N156" i="2"/>
  <c r="J156" i="2"/>
  <c r="H156" i="2"/>
  <c r="N155" i="2"/>
  <c r="J155" i="2"/>
  <c r="H155" i="2"/>
  <c r="N154" i="2"/>
  <c r="J154" i="2"/>
  <c r="H154" i="2"/>
  <c r="N153" i="2"/>
  <c r="J153" i="2"/>
  <c r="H153" i="2"/>
  <c r="N152" i="2"/>
  <c r="J152" i="2"/>
  <c r="H152" i="2"/>
  <c r="N151" i="2"/>
  <c r="J151" i="2"/>
  <c r="H151" i="2"/>
  <c r="N150" i="2"/>
  <c r="J150" i="2"/>
  <c r="H150" i="2"/>
  <c r="N149" i="2"/>
  <c r="J149" i="2"/>
  <c r="H149" i="2"/>
  <c r="N148" i="2"/>
  <c r="J148" i="2"/>
  <c r="H148" i="2"/>
  <c r="N147" i="2"/>
  <c r="J147" i="2"/>
  <c r="H147" i="2"/>
  <c r="N146" i="2"/>
  <c r="J146" i="2"/>
  <c r="H146" i="2"/>
  <c r="N145" i="2"/>
  <c r="J145" i="2"/>
  <c r="H145" i="2"/>
  <c r="N144" i="2"/>
  <c r="J144" i="2"/>
  <c r="H144" i="2"/>
  <c r="N143" i="2"/>
  <c r="J143" i="2"/>
  <c r="H143" i="2"/>
  <c r="N142" i="2"/>
  <c r="J142" i="2"/>
  <c r="H142" i="2"/>
  <c r="N141" i="2"/>
  <c r="J141" i="2"/>
  <c r="H141" i="2"/>
  <c r="N140" i="2"/>
  <c r="J140" i="2"/>
  <c r="H140" i="2"/>
  <c r="N139" i="2"/>
  <c r="J139" i="2"/>
  <c r="H139" i="2"/>
  <c r="N138" i="2"/>
  <c r="J138" i="2"/>
  <c r="H138" i="2"/>
  <c r="N137" i="2"/>
  <c r="J137" i="2"/>
  <c r="H137" i="2"/>
  <c r="N136" i="2"/>
  <c r="J136" i="2"/>
  <c r="H136" i="2"/>
  <c r="N135" i="2"/>
  <c r="J135" i="2"/>
  <c r="H135" i="2"/>
  <c r="N134" i="2"/>
  <c r="J134" i="2"/>
  <c r="H134" i="2"/>
  <c r="N133" i="2"/>
  <c r="J133" i="2"/>
  <c r="H133" i="2"/>
  <c r="N132" i="2"/>
  <c r="J132" i="2"/>
  <c r="H132" i="2"/>
  <c r="N131" i="2"/>
  <c r="J131" i="2"/>
  <c r="H131" i="2"/>
  <c r="N130" i="2"/>
  <c r="J130" i="2"/>
  <c r="H130" i="2"/>
  <c r="N129" i="2"/>
  <c r="L129" i="2"/>
  <c r="J129" i="2"/>
  <c r="H129" i="2"/>
  <c r="N128" i="2"/>
  <c r="J128" i="2"/>
  <c r="H128" i="2"/>
  <c r="N127" i="2"/>
  <c r="J127" i="2"/>
  <c r="H127" i="2"/>
  <c r="N126" i="2"/>
  <c r="J126" i="2"/>
  <c r="H126" i="2"/>
  <c r="N125" i="2"/>
  <c r="J125" i="2"/>
  <c r="H125" i="2"/>
  <c r="N124" i="2"/>
  <c r="J124" i="2"/>
  <c r="H124" i="2"/>
  <c r="N123" i="2"/>
  <c r="J123" i="2"/>
  <c r="H123" i="2"/>
  <c r="N122" i="2"/>
  <c r="J122" i="2"/>
  <c r="H122" i="2"/>
  <c r="N121" i="2"/>
  <c r="J121" i="2"/>
  <c r="H121" i="2"/>
  <c r="N120" i="2"/>
  <c r="J120" i="2"/>
  <c r="H120" i="2"/>
  <c r="N119" i="2"/>
  <c r="J119" i="2"/>
  <c r="H119" i="2"/>
  <c r="N118" i="2"/>
  <c r="J118" i="2"/>
  <c r="H118" i="2"/>
  <c r="N117" i="2"/>
  <c r="J117" i="2"/>
  <c r="H117" i="2"/>
  <c r="N116" i="2"/>
  <c r="J116" i="2"/>
  <c r="H116" i="2"/>
  <c r="N115" i="2"/>
  <c r="J115" i="2"/>
  <c r="H115" i="2"/>
  <c r="N114" i="2"/>
  <c r="J114" i="2"/>
  <c r="H114" i="2"/>
  <c r="N113" i="2"/>
  <c r="J113" i="2"/>
  <c r="H113" i="2"/>
  <c r="N112" i="2"/>
  <c r="J112" i="2"/>
  <c r="H112" i="2"/>
  <c r="N111" i="2"/>
  <c r="J111" i="2"/>
  <c r="H111" i="2"/>
  <c r="N110" i="2"/>
  <c r="J110" i="2"/>
  <c r="H110" i="2"/>
  <c r="N109" i="2"/>
  <c r="J109" i="2"/>
  <c r="H109" i="2"/>
  <c r="N108" i="2"/>
  <c r="J108" i="2"/>
  <c r="H108" i="2"/>
  <c r="N107" i="2"/>
  <c r="J107" i="2"/>
  <c r="H107" i="2"/>
  <c r="N106" i="2"/>
  <c r="J106" i="2"/>
  <c r="H106" i="2"/>
  <c r="N105" i="2"/>
  <c r="J105" i="2"/>
  <c r="H105" i="2"/>
  <c r="N104" i="2"/>
  <c r="J104" i="2"/>
  <c r="H104" i="2"/>
  <c r="N103" i="2"/>
  <c r="J103" i="2"/>
  <c r="H103" i="2"/>
  <c r="N102" i="2"/>
  <c r="J102" i="2"/>
  <c r="H102" i="2"/>
  <c r="N101" i="2"/>
  <c r="J101" i="2"/>
  <c r="H101" i="2"/>
  <c r="N100" i="2"/>
  <c r="J100" i="2"/>
  <c r="H100" i="2"/>
  <c r="N99" i="2"/>
  <c r="J99" i="2"/>
  <c r="H99" i="2"/>
  <c r="N98" i="2"/>
  <c r="J98" i="2"/>
  <c r="H98" i="2"/>
  <c r="N97" i="2"/>
  <c r="J97" i="2"/>
  <c r="H97" i="2"/>
  <c r="N96" i="2"/>
  <c r="J96" i="2"/>
  <c r="H96" i="2"/>
  <c r="N95" i="2"/>
  <c r="J95" i="2"/>
  <c r="H95" i="2"/>
  <c r="N94" i="2"/>
  <c r="J94" i="2"/>
  <c r="H94" i="2"/>
  <c r="N93" i="2"/>
  <c r="J93" i="2"/>
  <c r="H93" i="2"/>
  <c r="N92" i="2"/>
  <c r="J92" i="2"/>
  <c r="H92" i="2"/>
  <c r="N91" i="2"/>
  <c r="J91" i="2"/>
  <c r="H91" i="2"/>
  <c r="N90" i="2"/>
  <c r="J90" i="2"/>
  <c r="H90" i="2"/>
  <c r="N89" i="2"/>
  <c r="J89" i="2"/>
  <c r="H89" i="2"/>
  <c r="N88" i="2"/>
  <c r="J88" i="2"/>
  <c r="H88" i="2"/>
  <c r="N87" i="2"/>
  <c r="J87" i="2"/>
  <c r="H87" i="2"/>
  <c r="N86" i="2"/>
  <c r="J86" i="2"/>
  <c r="H86" i="2"/>
  <c r="N85" i="2"/>
  <c r="J85" i="2"/>
  <c r="H85" i="2"/>
  <c r="N84" i="2"/>
  <c r="J84" i="2"/>
  <c r="H84" i="2"/>
  <c r="N83" i="2"/>
  <c r="J83" i="2"/>
  <c r="H83" i="2"/>
  <c r="N82" i="2"/>
  <c r="J82" i="2"/>
  <c r="H82" i="2"/>
  <c r="N81" i="2"/>
  <c r="J81" i="2"/>
  <c r="H81" i="2"/>
  <c r="N80" i="2"/>
  <c r="J80" i="2"/>
  <c r="H80" i="2"/>
  <c r="N79" i="2"/>
  <c r="J79" i="2"/>
  <c r="H79" i="2"/>
  <c r="N78" i="2"/>
  <c r="J78" i="2"/>
  <c r="H78" i="2"/>
  <c r="N77" i="2"/>
  <c r="J77" i="2"/>
  <c r="H77" i="2"/>
  <c r="N76" i="2"/>
  <c r="J76" i="2"/>
  <c r="H76" i="2"/>
  <c r="N75" i="2"/>
  <c r="J75" i="2"/>
  <c r="H75" i="2"/>
  <c r="N74" i="2"/>
  <c r="J74" i="2"/>
  <c r="H74" i="2"/>
  <c r="N73" i="2"/>
  <c r="J73" i="2"/>
  <c r="H73" i="2"/>
  <c r="N72" i="2"/>
  <c r="J72" i="2"/>
  <c r="H72" i="2"/>
  <c r="N71" i="2"/>
  <c r="J71" i="2"/>
  <c r="H71" i="2"/>
  <c r="N70" i="2"/>
  <c r="J70" i="2"/>
  <c r="H70" i="2"/>
  <c r="N69" i="2"/>
  <c r="J69" i="2"/>
  <c r="H69" i="2"/>
  <c r="N68" i="2"/>
  <c r="J68" i="2"/>
  <c r="H68" i="2"/>
  <c r="N67" i="2"/>
  <c r="J67" i="2"/>
  <c r="H67" i="2"/>
  <c r="N66" i="2"/>
  <c r="J66" i="2"/>
  <c r="H66" i="2"/>
  <c r="N65" i="2"/>
  <c r="J65" i="2"/>
  <c r="H65" i="2"/>
  <c r="N64" i="2"/>
  <c r="J64" i="2"/>
  <c r="H64" i="2"/>
  <c r="N63" i="2"/>
  <c r="J63" i="2"/>
  <c r="H63" i="2"/>
  <c r="N62" i="2"/>
  <c r="J62" i="2"/>
  <c r="H62" i="2"/>
  <c r="N61" i="2"/>
  <c r="J61" i="2"/>
  <c r="H61" i="2"/>
  <c r="N60" i="2"/>
  <c r="J60" i="2"/>
  <c r="H60" i="2"/>
  <c r="N59" i="2"/>
  <c r="J59" i="2"/>
  <c r="H59" i="2"/>
  <c r="N58" i="2"/>
  <c r="J58" i="2"/>
  <c r="H58" i="2"/>
  <c r="N57" i="2"/>
  <c r="J57" i="2"/>
  <c r="H57" i="2"/>
  <c r="N56" i="2"/>
  <c r="J56" i="2"/>
  <c r="H56" i="2"/>
  <c r="N55" i="2"/>
  <c r="J55" i="2"/>
  <c r="H55" i="2"/>
  <c r="N54" i="2"/>
  <c r="J54" i="2"/>
  <c r="H54" i="2"/>
  <c r="N53" i="2"/>
  <c r="J53" i="2"/>
  <c r="H53" i="2"/>
  <c r="N52" i="2"/>
  <c r="J52" i="2"/>
  <c r="H52" i="2"/>
  <c r="N51" i="2"/>
  <c r="J51" i="2"/>
  <c r="H51" i="2"/>
  <c r="N50" i="2"/>
  <c r="J50" i="2"/>
  <c r="H50" i="2"/>
  <c r="N49" i="2"/>
  <c r="J49" i="2"/>
  <c r="H49" i="2"/>
  <c r="N48" i="2"/>
  <c r="J48" i="2"/>
  <c r="H48" i="2"/>
  <c r="N47" i="2"/>
  <c r="J47" i="2"/>
  <c r="H47" i="2"/>
  <c r="N46" i="2"/>
  <c r="J46" i="2"/>
  <c r="H46" i="2"/>
  <c r="N45" i="2"/>
  <c r="J45" i="2"/>
  <c r="H45" i="2"/>
  <c r="N44" i="2"/>
  <c r="J44" i="2"/>
  <c r="H44" i="2"/>
  <c r="N43" i="2"/>
  <c r="J43" i="2"/>
  <c r="H43" i="2"/>
  <c r="N42" i="2"/>
  <c r="J42" i="2"/>
  <c r="H42" i="2"/>
  <c r="N41" i="2"/>
  <c r="J41" i="2"/>
  <c r="H41" i="2"/>
  <c r="N40" i="2"/>
  <c r="J40" i="2"/>
  <c r="H40" i="2"/>
  <c r="N39" i="2"/>
  <c r="J39" i="2"/>
  <c r="H39" i="2"/>
  <c r="N38" i="2"/>
  <c r="J38" i="2"/>
  <c r="H38" i="2"/>
  <c r="N37" i="2"/>
  <c r="J37" i="2"/>
  <c r="H37" i="2"/>
  <c r="N36" i="2"/>
  <c r="J36" i="2"/>
  <c r="H36" i="2"/>
  <c r="N35" i="2"/>
  <c r="J35" i="2"/>
  <c r="H35" i="2"/>
  <c r="N34" i="2"/>
  <c r="J34" i="2"/>
  <c r="H34" i="2"/>
  <c r="N33" i="2"/>
  <c r="J33" i="2"/>
  <c r="H33" i="2"/>
  <c r="N32" i="2"/>
  <c r="J32" i="2"/>
  <c r="H32" i="2"/>
  <c r="N31" i="2"/>
  <c r="J31" i="2"/>
  <c r="H31" i="2"/>
  <c r="N30" i="2"/>
  <c r="J30" i="2"/>
  <c r="H30" i="2"/>
  <c r="N29" i="2"/>
  <c r="J29" i="2"/>
  <c r="H29" i="2"/>
  <c r="N28" i="2"/>
  <c r="J28" i="2"/>
  <c r="H28" i="2"/>
  <c r="N27" i="2"/>
  <c r="J27" i="2"/>
  <c r="H27" i="2"/>
  <c r="N26" i="2"/>
  <c r="J26" i="2"/>
  <c r="H26" i="2"/>
  <c r="N25" i="2"/>
  <c r="J25" i="2"/>
  <c r="H25" i="2"/>
  <c r="N24" i="2"/>
  <c r="J24" i="2"/>
  <c r="H24" i="2"/>
  <c r="N23" i="2"/>
  <c r="J23" i="2"/>
  <c r="H23" i="2"/>
  <c r="N22" i="2"/>
  <c r="J22" i="2"/>
  <c r="H22" i="2"/>
  <c r="N21" i="2"/>
  <c r="J21" i="2"/>
  <c r="H21" i="2"/>
  <c r="N20" i="2"/>
  <c r="J20" i="2"/>
  <c r="H20" i="2"/>
  <c r="N19" i="2"/>
  <c r="J19" i="2"/>
  <c r="H19" i="2"/>
  <c r="N18" i="2"/>
  <c r="J18" i="2"/>
  <c r="H18" i="2"/>
  <c r="N17" i="2"/>
  <c r="J17" i="2"/>
  <c r="H17" i="2"/>
  <c r="N16" i="2"/>
  <c r="J16" i="2"/>
  <c r="H16" i="2"/>
  <c r="N15" i="2"/>
  <c r="J15" i="2"/>
  <c r="H15" i="2"/>
  <c r="N14" i="2"/>
  <c r="J14" i="2"/>
  <c r="H14" i="2"/>
  <c r="N13" i="2"/>
  <c r="J13" i="2"/>
  <c r="H13" i="2"/>
  <c r="N12" i="2"/>
  <c r="J12" i="2"/>
  <c r="H12" i="2"/>
  <c r="N11" i="2"/>
  <c r="J11" i="2"/>
  <c r="H11" i="2"/>
  <c r="N10" i="2"/>
  <c r="J10" i="2"/>
  <c r="H10" i="2"/>
  <c r="N9" i="2"/>
  <c r="J9" i="2"/>
  <c r="H9" i="2"/>
  <c r="N8" i="2"/>
  <c r="J8" i="2"/>
  <c r="H8" i="2"/>
  <c r="N7" i="2"/>
  <c r="J7" i="2"/>
  <c r="H7" i="2"/>
  <c r="N6" i="2"/>
  <c r="J6" i="2"/>
  <c r="H6" i="2"/>
  <c r="N233" i="3"/>
  <c r="L233" i="2" s="1"/>
  <c r="N232" i="3"/>
  <c r="L232" i="2" s="1"/>
  <c r="N231" i="3"/>
  <c r="L231" i="2" s="1"/>
  <c r="N230" i="3"/>
  <c r="L230" i="2" s="1"/>
  <c r="N229" i="3"/>
  <c r="L229" i="2" s="1"/>
  <c r="N228" i="3"/>
  <c r="L228" i="2" s="1"/>
  <c r="N227" i="3"/>
  <c r="L227" i="2" s="1"/>
  <c r="N226" i="3"/>
  <c r="L226" i="2" s="1"/>
  <c r="N225" i="3"/>
  <c r="L225" i="2" s="1"/>
  <c r="N224" i="3"/>
  <c r="L224" i="2" s="1"/>
  <c r="N223" i="3"/>
  <c r="L223" i="2" s="1"/>
  <c r="N222" i="3"/>
  <c r="L222" i="2" s="1"/>
  <c r="N221" i="3"/>
  <c r="L221" i="2" s="1"/>
  <c r="N220" i="3"/>
  <c r="L220" i="2" s="1"/>
  <c r="N219" i="3"/>
  <c r="L219" i="2" s="1"/>
  <c r="N218" i="3"/>
  <c r="L218" i="2" s="1"/>
  <c r="N217" i="3"/>
  <c r="L217" i="2" s="1"/>
  <c r="N216" i="3"/>
  <c r="L216" i="2" s="1"/>
  <c r="N215" i="3"/>
  <c r="L215" i="2" s="1"/>
  <c r="N214" i="3"/>
  <c r="L214" i="2" s="1"/>
  <c r="N213" i="3"/>
  <c r="L213" i="2" s="1"/>
  <c r="N212" i="3"/>
  <c r="L212" i="2" s="1"/>
  <c r="N211" i="3"/>
  <c r="L211" i="2" s="1"/>
  <c r="N210" i="3"/>
  <c r="L210" i="2" s="1"/>
  <c r="N209" i="3"/>
  <c r="L209" i="2" s="1"/>
  <c r="N208" i="3"/>
  <c r="L208" i="2" s="1"/>
  <c r="N207" i="3"/>
  <c r="L207" i="2" s="1"/>
  <c r="N206" i="3"/>
  <c r="L206" i="2" s="1"/>
  <c r="N205" i="3"/>
  <c r="L205" i="2" s="1"/>
  <c r="N204" i="3"/>
  <c r="L204" i="2" s="1"/>
  <c r="N203" i="3"/>
  <c r="L203" i="2" s="1"/>
  <c r="N202" i="3"/>
  <c r="L202" i="2" s="1"/>
  <c r="N201" i="3"/>
  <c r="L201" i="2" s="1"/>
  <c r="N200" i="3"/>
  <c r="L200" i="2" s="1"/>
  <c r="N199" i="3"/>
  <c r="L199" i="2" s="1"/>
  <c r="N198" i="3"/>
  <c r="L198" i="2" s="1"/>
  <c r="N197" i="3"/>
  <c r="L197" i="2" s="1"/>
  <c r="N196" i="3"/>
  <c r="L196" i="2" s="1"/>
  <c r="N195" i="3"/>
  <c r="L195" i="2" s="1"/>
  <c r="N194" i="3"/>
  <c r="L194" i="2" s="1"/>
  <c r="N193" i="3"/>
  <c r="L193" i="2" s="1"/>
  <c r="N192" i="3"/>
  <c r="L192" i="2" s="1"/>
  <c r="N191" i="3"/>
  <c r="L191" i="2" s="1"/>
  <c r="N190" i="3"/>
  <c r="L190" i="2" s="1"/>
  <c r="N189" i="3"/>
  <c r="L189" i="2" s="1"/>
  <c r="N188" i="3"/>
  <c r="L188" i="2" s="1"/>
  <c r="N187" i="3"/>
  <c r="L187" i="2" s="1"/>
  <c r="N186" i="3"/>
  <c r="L186" i="2" s="1"/>
  <c r="N185" i="3"/>
  <c r="L185" i="2" s="1"/>
  <c r="N184" i="3"/>
  <c r="L184" i="2" s="1"/>
  <c r="N183" i="3"/>
  <c r="L183" i="2" s="1"/>
  <c r="N182" i="3"/>
  <c r="L182" i="2" s="1"/>
  <c r="N181" i="3"/>
  <c r="L181" i="2" s="1"/>
  <c r="N180" i="3"/>
  <c r="L180" i="2" s="1"/>
  <c r="N179" i="3"/>
  <c r="L179" i="2" s="1"/>
  <c r="N178" i="3"/>
  <c r="L178" i="2" s="1"/>
  <c r="N177" i="3"/>
  <c r="L177" i="2" s="1"/>
  <c r="N176" i="3"/>
  <c r="L176" i="2" s="1"/>
  <c r="N175" i="3"/>
  <c r="L175" i="2" s="1"/>
  <c r="N174" i="3"/>
  <c r="L174" i="2" s="1"/>
  <c r="N173" i="3"/>
  <c r="L173" i="2" s="1"/>
  <c r="N172" i="3"/>
  <c r="L172" i="2" s="1"/>
  <c r="N171" i="3"/>
  <c r="L171" i="2" s="1"/>
  <c r="N170" i="3"/>
  <c r="L170" i="2" s="1"/>
  <c r="N169" i="3"/>
  <c r="L169" i="2" s="1"/>
  <c r="N168" i="3"/>
  <c r="L168" i="2" s="1"/>
  <c r="N167" i="3"/>
  <c r="L167" i="2" s="1"/>
  <c r="N166" i="3"/>
  <c r="L166" i="2" s="1"/>
  <c r="N165" i="3"/>
  <c r="L165" i="2" s="1"/>
  <c r="N164" i="3"/>
  <c r="L164" i="2" s="1"/>
  <c r="N163" i="3"/>
  <c r="L163" i="2" s="1"/>
  <c r="N162" i="3"/>
  <c r="L162" i="2" s="1"/>
  <c r="N161" i="3"/>
  <c r="L161" i="2" s="1"/>
  <c r="N160" i="3"/>
  <c r="L160" i="2" s="1"/>
  <c r="N159" i="3"/>
  <c r="L159" i="2" s="1"/>
  <c r="N158" i="3"/>
  <c r="L158" i="2" s="1"/>
  <c r="N157" i="3"/>
  <c r="L157" i="2" s="1"/>
  <c r="N156" i="3"/>
  <c r="L156" i="2" s="1"/>
  <c r="N155" i="3"/>
  <c r="L155" i="2" s="1"/>
  <c r="N154" i="3"/>
  <c r="L154" i="2" s="1"/>
  <c r="N153" i="3"/>
  <c r="L153" i="2" s="1"/>
  <c r="N152" i="3"/>
  <c r="L152" i="2" s="1"/>
  <c r="N151" i="3"/>
  <c r="L151" i="2" s="1"/>
  <c r="N150" i="3"/>
  <c r="L150" i="2" s="1"/>
  <c r="N149" i="3"/>
  <c r="L149" i="2" s="1"/>
  <c r="N148" i="3"/>
  <c r="L148" i="2" s="1"/>
  <c r="N147" i="3"/>
  <c r="L147" i="2" s="1"/>
  <c r="N146" i="3"/>
  <c r="L146" i="2" s="1"/>
  <c r="N145" i="3"/>
  <c r="L145" i="2" s="1"/>
  <c r="N144" i="3"/>
  <c r="L144" i="2" s="1"/>
  <c r="N143" i="3"/>
  <c r="L143" i="2" s="1"/>
  <c r="N142" i="3"/>
  <c r="L142" i="2" s="1"/>
  <c r="N141" i="3"/>
  <c r="L141" i="2" s="1"/>
  <c r="N140" i="3"/>
  <c r="L140" i="2" s="1"/>
  <c r="N139" i="3"/>
  <c r="L139" i="2" s="1"/>
  <c r="N138" i="3"/>
  <c r="L138" i="2" s="1"/>
  <c r="N137" i="3"/>
  <c r="L137" i="2" s="1"/>
  <c r="N136" i="3"/>
  <c r="L136" i="2" s="1"/>
  <c r="N135" i="3"/>
  <c r="L135" i="2" s="1"/>
  <c r="N134" i="3"/>
  <c r="L134" i="2" s="1"/>
  <c r="N133" i="3"/>
  <c r="L133" i="2" s="1"/>
  <c r="N132" i="3"/>
  <c r="L132" i="2" s="1"/>
  <c r="N131" i="3"/>
  <c r="L131" i="2" s="1"/>
  <c r="N130" i="3"/>
  <c r="L130" i="2" s="1"/>
  <c r="N128" i="3"/>
  <c r="L128" i="2" s="1"/>
  <c r="N127" i="3"/>
  <c r="L127" i="2" s="1"/>
  <c r="N126" i="3"/>
  <c r="L126" i="2" s="1"/>
  <c r="N125" i="3"/>
  <c r="L125" i="2" s="1"/>
  <c r="N124" i="3"/>
  <c r="L124" i="2" s="1"/>
  <c r="N123" i="3"/>
  <c r="L123" i="2" s="1"/>
  <c r="N122" i="3"/>
  <c r="L122" i="2" s="1"/>
  <c r="N121" i="3"/>
  <c r="L121" i="2" s="1"/>
  <c r="N120" i="3"/>
  <c r="L120" i="2" s="1"/>
  <c r="N119" i="3"/>
  <c r="L119" i="2" s="1"/>
  <c r="N118" i="3"/>
  <c r="L118" i="2" s="1"/>
  <c r="N117" i="3"/>
  <c r="L117" i="2" s="1"/>
  <c r="N116" i="3"/>
  <c r="L116" i="2" s="1"/>
  <c r="N115" i="3"/>
  <c r="L115" i="2" s="1"/>
  <c r="N114" i="3"/>
  <c r="L114" i="2" s="1"/>
  <c r="N113" i="3"/>
  <c r="L113" i="2" s="1"/>
  <c r="N112" i="3"/>
  <c r="L112" i="2" s="1"/>
  <c r="N111" i="3"/>
  <c r="L111" i="2" s="1"/>
  <c r="N110" i="3"/>
  <c r="L110" i="2" s="1"/>
  <c r="N109" i="3"/>
  <c r="L109" i="2" s="1"/>
  <c r="N108" i="3"/>
  <c r="L108" i="2" s="1"/>
  <c r="N107" i="3"/>
  <c r="L107" i="2" s="1"/>
  <c r="N106" i="3"/>
  <c r="L106" i="2" s="1"/>
  <c r="N105" i="3"/>
  <c r="L105" i="2" s="1"/>
  <c r="N104" i="3"/>
  <c r="L104" i="2" s="1"/>
  <c r="N103" i="3"/>
  <c r="L103" i="2" s="1"/>
  <c r="N102" i="3"/>
  <c r="L102" i="2" s="1"/>
  <c r="N101" i="3"/>
  <c r="L101" i="2" s="1"/>
  <c r="N100" i="3"/>
  <c r="L100" i="2" s="1"/>
  <c r="N99" i="3"/>
  <c r="L99" i="2" s="1"/>
  <c r="N98" i="3"/>
  <c r="L98" i="2" s="1"/>
  <c r="N97" i="3"/>
  <c r="L97" i="2" s="1"/>
  <c r="N96" i="3"/>
  <c r="L96" i="2" s="1"/>
  <c r="N95" i="3"/>
  <c r="L95" i="2" s="1"/>
  <c r="N94" i="3"/>
  <c r="L94" i="2" s="1"/>
  <c r="N93" i="3"/>
  <c r="L93" i="2" s="1"/>
  <c r="N92" i="3"/>
  <c r="L92" i="2" s="1"/>
  <c r="N91" i="3"/>
  <c r="L91" i="2" s="1"/>
  <c r="N90" i="3"/>
  <c r="L90" i="2" s="1"/>
  <c r="N89" i="3"/>
  <c r="L89" i="2" s="1"/>
  <c r="N88" i="3"/>
  <c r="L88" i="2" s="1"/>
  <c r="N87" i="3"/>
  <c r="L87" i="2" s="1"/>
  <c r="N86" i="3"/>
  <c r="L86" i="2" s="1"/>
  <c r="N85" i="3"/>
  <c r="L85" i="2" s="1"/>
  <c r="N84" i="3"/>
  <c r="L84" i="2" s="1"/>
  <c r="N83" i="3"/>
  <c r="L83" i="2" s="1"/>
  <c r="N82" i="3"/>
  <c r="L82" i="2" s="1"/>
  <c r="N81" i="3"/>
  <c r="L81" i="2" s="1"/>
  <c r="N80" i="3"/>
  <c r="L80" i="2" s="1"/>
  <c r="N79" i="3"/>
  <c r="L79" i="2" s="1"/>
  <c r="N78" i="3"/>
  <c r="L78" i="2" s="1"/>
  <c r="N77" i="3"/>
  <c r="L77" i="2" s="1"/>
  <c r="N76" i="3"/>
  <c r="L76" i="2" s="1"/>
  <c r="N75" i="3"/>
  <c r="L75" i="2" s="1"/>
  <c r="N74" i="3"/>
  <c r="L74" i="2" s="1"/>
  <c r="N73" i="3"/>
  <c r="L73" i="2" s="1"/>
  <c r="N72" i="3"/>
  <c r="L72" i="2" s="1"/>
  <c r="N71" i="3"/>
  <c r="L71" i="2" s="1"/>
  <c r="N70" i="3"/>
  <c r="L70" i="2" s="1"/>
  <c r="N69" i="3"/>
  <c r="L69" i="2" s="1"/>
  <c r="N68" i="3"/>
  <c r="L68" i="2" s="1"/>
  <c r="N67" i="3"/>
  <c r="L67" i="2" s="1"/>
  <c r="N66" i="3"/>
  <c r="L66" i="2" s="1"/>
  <c r="N65" i="3"/>
  <c r="L65" i="2" s="1"/>
  <c r="N64" i="3"/>
  <c r="L64" i="2" s="1"/>
  <c r="N63" i="3"/>
  <c r="L63" i="2" s="1"/>
  <c r="N62" i="3"/>
  <c r="L62" i="2" s="1"/>
  <c r="N61" i="3"/>
  <c r="L61" i="2" s="1"/>
  <c r="N60" i="3"/>
  <c r="L60" i="2" s="1"/>
  <c r="N59" i="3"/>
  <c r="L59" i="2" s="1"/>
  <c r="N58" i="3"/>
  <c r="L58" i="2" s="1"/>
  <c r="N57" i="3"/>
  <c r="L57" i="2" s="1"/>
  <c r="N56" i="3"/>
  <c r="L56" i="2" s="1"/>
  <c r="N55" i="3"/>
  <c r="L55" i="2" s="1"/>
  <c r="N54" i="3"/>
  <c r="L54" i="2" s="1"/>
  <c r="N53" i="3"/>
  <c r="L53" i="2" s="1"/>
  <c r="N52" i="3"/>
  <c r="L52" i="2" s="1"/>
  <c r="N51" i="3"/>
  <c r="L51" i="2" s="1"/>
  <c r="N50" i="3"/>
  <c r="L50" i="2" s="1"/>
  <c r="N49" i="3"/>
  <c r="L49" i="2" s="1"/>
  <c r="N48" i="3"/>
  <c r="L48" i="2" s="1"/>
  <c r="N47" i="3"/>
  <c r="L47" i="2" s="1"/>
  <c r="N46" i="3"/>
  <c r="L46" i="2" s="1"/>
  <c r="N45" i="3"/>
  <c r="L45" i="2" s="1"/>
  <c r="N44" i="3"/>
  <c r="L44" i="2" s="1"/>
  <c r="N43" i="3"/>
  <c r="L43" i="2" s="1"/>
  <c r="N42" i="3"/>
  <c r="L42" i="2" s="1"/>
  <c r="N41" i="3"/>
  <c r="L41" i="2" s="1"/>
  <c r="N40" i="3"/>
  <c r="L40" i="2" s="1"/>
  <c r="N39" i="3"/>
  <c r="L39" i="2" s="1"/>
  <c r="N38" i="3"/>
  <c r="L38" i="2" s="1"/>
  <c r="N37" i="3"/>
  <c r="L37" i="2" s="1"/>
  <c r="N36" i="3"/>
  <c r="L36" i="2" s="1"/>
  <c r="N35" i="3"/>
  <c r="L35" i="2" s="1"/>
  <c r="N34" i="3"/>
  <c r="L34" i="2" s="1"/>
  <c r="N33" i="3"/>
  <c r="L33" i="2" s="1"/>
  <c r="N32" i="3"/>
  <c r="L32" i="2" s="1"/>
  <c r="N31" i="3"/>
  <c r="L31" i="2" s="1"/>
  <c r="N30" i="3"/>
  <c r="L30" i="2" s="1"/>
  <c r="N29" i="3"/>
  <c r="L29" i="2" s="1"/>
  <c r="N28" i="3"/>
  <c r="L28" i="2" s="1"/>
  <c r="N27" i="3"/>
  <c r="L27" i="2" s="1"/>
  <c r="N26" i="3"/>
  <c r="L26" i="2" s="1"/>
  <c r="N25" i="3"/>
  <c r="L25" i="2" s="1"/>
  <c r="N24" i="3"/>
  <c r="L24" i="2" s="1"/>
  <c r="N23" i="3"/>
  <c r="L23" i="2" s="1"/>
  <c r="N22" i="3"/>
  <c r="L22" i="2" s="1"/>
  <c r="N21" i="3"/>
  <c r="L21" i="2" s="1"/>
  <c r="N20" i="3"/>
  <c r="L20" i="2" s="1"/>
  <c r="N19" i="3"/>
  <c r="L19" i="2" s="1"/>
  <c r="N18" i="3"/>
  <c r="L18" i="2" s="1"/>
  <c r="N17" i="3"/>
  <c r="L17" i="2" s="1"/>
  <c r="N16" i="3"/>
  <c r="L16" i="2" s="1"/>
  <c r="N15" i="3"/>
  <c r="L15" i="2" s="1"/>
  <c r="N14" i="3"/>
  <c r="L14" i="2" s="1"/>
  <c r="N13" i="3"/>
  <c r="L13" i="2" s="1"/>
  <c r="N12" i="3"/>
  <c r="L12" i="2" s="1"/>
  <c r="N11" i="3"/>
  <c r="L11" i="2" s="1"/>
  <c r="N10" i="3"/>
  <c r="L10" i="2" s="1"/>
  <c r="N9" i="3"/>
  <c r="L9" i="2" s="1"/>
  <c r="N8" i="3"/>
  <c r="L8" i="2" s="1"/>
  <c r="N7" i="3"/>
  <c r="L7" i="2" s="1"/>
  <c r="N6" i="3"/>
  <c r="L6" i="2" s="1"/>
  <c r="N5" i="3"/>
  <c r="L5" i="2" s="1"/>
  <c r="N4" i="3"/>
  <c r="L4" i="2" s="1"/>
  <c r="N3" i="3"/>
  <c r="L3" i="2" s="1"/>
  <c r="J5" i="2"/>
  <c r="H5" i="2"/>
  <c r="J4" i="2"/>
  <c r="H4" i="2"/>
  <c r="J3" i="2"/>
  <c r="N5" i="2"/>
  <c r="N4" i="2"/>
  <c r="N3" i="2"/>
  <c r="C1" i="3"/>
  <c r="D1" i="3" s="1"/>
  <c r="E1" i="3" s="1"/>
  <c r="F1" i="3" s="1"/>
  <c r="G1" i="3" s="1"/>
  <c r="H1" i="3" s="1"/>
  <c r="I1" i="3" s="1"/>
  <c r="J1" i="3" s="1"/>
  <c r="K1" i="3" s="1"/>
  <c r="L1" i="3" s="1"/>
  <c r="M1" i="3" s="1"/>
  <c r="N1" i="3" s="1"/>
  <c r="B1" i="3"/>
  <c r="H3" i="2"/>
  <c r="F3" i="2"/>
  <c r="I227" i="5" l="1"/>
  <c r="I203" i="5"/>
  <c r="I219" i="5"/>
  <c r="I211" i="5"/>
  <c r="I195" i="5"/>
  <c r="I233" i="5"/>
  <c r="I225" i="5"/>
  <c r="I217" i="5"/>
  <c r="I209" i="5"/>
  <c r="I201" i="5"/>
  <c r="I193" i="5"/>
  <c r="I185" i="5"/>
  <c r="I177" i="5"/>
  <c r="I169" i="5"/>
  <c r="I161" i="5"/>
  <c r="I153" i="5"/>
  <c r="I145" i="5"/>
  <c r="I137" i="5"/>
  <c r="I129" i="5"/>
  <c r="I121" i="5"/>
  <c r="I113" i="5"/>
  <c r="I105" i="5"/>
  <c r="I97" i="5"/>
  <c r="I89" i="5"/>
  <c r="I81" i="5"/>
  <c r="I73" i="5"/>
  <c r="I65" i="5"/>
  <c r="I57" i="5"/>
  <c r="I49" i="5"/>
  <c r="I41" i="5"/>
  <c r="I33" i="5"/>
  <c r="I25" i="5"/>
  <c r="I17" i="5"/>
  <c r="I9" i="5"/>
  <c r="F233" i="2" l="1"/>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D233" i="2"/>
  <c r="D232" i="2"/>
  <c r="D231" i="2"/>
  <c r="D230" i="2"/>
  <c r="D229" i="2"/>
  <c r="D228" i="2"/>
  <c r="Q228" i="2" s="1"/>
  <c r="D227" i="2"/>
  <c r="Q227" i="2" s="1"/>
  <c r="D226" i="2"/>
  <c r="Q226" i="2" s="1"/>
  <c r="D225" i="2"/>
  <c r="D224" i="2"/>
  <c r="D223" i="2"/>
  <c r="D222" i="2"/>
  <c r="D221" i="2"/>
  <c r="D220" i="2"/>
  <c r="Q220" i="2" s="1"/>
  <c r="D219" i="2"/>
  <c r="Q219" i="2" s="1"/>
  <c r="D218" i="2"/>
  <c r="Q218" i="2" s="1"/>
  <c r="D217" i="2"/>
  <c r="D216" i="2"/>
  <c r="D215" i="2"/>
  <c r="D214" i="2"/>
  <c r="D213" i="2"/>
  <c r="D212" i="2"/>
  <c r="Q212" i="2" s="1"/>
  <c r="D211" i="2"/>
  <c r="Q211" i="2" s="1"/>
  <c r="D210" i="2"/>
  <c r="Q210" i="2" s="1"/>
  <c r="D209" i="2"/>
  <c r="D208" i="2"/>
  <c r="D207" i="2"/>
  <c r="D206" i="2"/>
  <c r="D205" i="2"/>
  <c r="D204" i="2"/>
  <c r="Q204" i="2" s="1"/>
  <c r="D203" i="2"/>
  <c r="Q203" i="2" s="1"/>
  <c r="D202" i="2"/>
  <c r="Q202" i="2" s="1"/>
  <c r="D201" i="2"/>
  <c r="D200" i="2"/>
  <c r="D199" i="2"/>
  <c r="D198" i="2"/>
  <c r="D197" i="2"/>
  <c r="D196" i="2"/>
  <c r="Q196" i="2" s="1"/>
  <c r="D195" i="2"/>
  <c r="Q195" i="2" s="1"/>
  <c r="D194" i="2"/>
  <c r="Q194" i="2" s="1"/>
  <c r="D193" i="2"/>
  <c r="D192" i="2"/>
  <c r="D191" i="2"/>
  <c r="D190" i="2"/>
  <c r="D189" i="2"/>
  <c r="D188" i="2"/>
  <c r="Q188" i="2" s="1"/>
  <c r="D187" i="2"/>
  <c r="Q187" i="2" s="1"/>
  <c r="D186" i="2"/>
  <c r="Q186" i="2" s="1"/>
  <c r="D185" i="2"/>
  <c r="D184" i="2"/>
  <c r="D183" i="2"/>
  <c r="D182" i="2"/>
  <c r="D181" i="2"/>
  <c r="D180" i="2"/>
  <c r="Q180" i="2" s="1"/>
  <c r="D179" i="2"/>
  <c r="Q179" i="2" s="1"/>
  <c r="D178" i="2"/>
  <c r="D177" i="2"/>
  <c r="D176" i="2"/>
  <c r="D175" i="2"/>
  <c r="D174" i="2"/>
  <c r="D173" i="2"/>
  <c r="D172" i="2"/>
  <c r="Q172" i="2" s="1"/>
  <c r="D171" i="2"/>
  <c r="Q171" i="2" s="1"/>
  <c r="D170" i="2"/>
  <c r="D169" i="2"/>
  <c r="D168" i="2"/>
  <c r="D167" i="2"/>
  <c r="D166" i="2"/>
  <c r="D165" i="2"/>
  <c r="D164" i="2"/>
  <c r="D163" i="2"/>
  <c r="Q163" i="2" s="1"/>
  <c r="D162" i="2"/>
  <c r="D161" i="2"/>
  <c r="D160" i="2"/>
  <c r="D159" i="2"/>
  <c r="D158" i="2"/>
  <c r="D157" i="2"/>
  <c r="D156" i="2"/>
  <c r="D155" i="2"/>
  <c r="Q155" i="2" s="1"/>
  <c r="D154" i="2"/>
  <c r="D153" i="2"/>
  <c r="D152" i="2"/>
  <c r="D151" i="2"/>
  <c r="D150" i="2"/>
  <c r="D149" i="2"/>
  <c r="D148" i="2"/>
  <c r="D147" i="2"/>
  <c r="Q147" i="2" s="1"/>
  <c r="D146" i="2"/>
  <c r="D145" i="2"/>
  <c r="D144" i="2"/>
  <c r="D143" i="2"/>
  <c r="D142" i="2"/>
  <c r="D141" i="2"/>
  <c r="D140" i="2"/>
  <c r="D139" i="2"/>
  <c r="Q139" i="2" s="1"/>
  <c r="D138" i="2"/>
  <c r="D137" i="2"/>
  <c r="D136" i="2"/>
  <c r="D135" i="2"/>
  <c r="D134" i="2"/>
  <c r="D133" i="2"/>
  <c r="D132" i="2"/>
  <c r="D131" i="2"/>
  <c r="Q131" i="2" s="1"/>
  <c r="D130" i="2"/>
  <c r="D129" i="2"/>
  <c r="D128" i="2"/>
  <c r="D127" i="2"/>
  <c r="D126" i="2"/>
  <c r="D125" i="2"/>
  <c r="D124" i="2"/>
  <c r="D123" i="2"/>
  <c r="Q123" i="2" s="1"/>
  <c r="D122" i="2"/>
  <c r="D121" i="2"/>
  <c r="D120" i="2"/>
  <c r="D119" i="2"/>
  <c r="D118" i="2"/>
  <c r="D117" i="2"/>
  <c r="D116" i="2"/>
  <c r="D115" i="2"/>
  <c r="Q115" i="2" s="1"/>
  <c r="D114" i="2"/>
  <c r="D113" i="2"/>
  <c r="D112" i="2"/>
  <c r="D111" i="2"/>
  <c r="D110" i="2"/>
  <c r="D109" i="2"/>
  <c r="D108" i="2"/>
  <c r="D107" i="2"/>
  <c r="Q107" i="2" s="1"/>
  <c r="D106" i="2"/>
  <c r="D105" i="2"/>
  <c r="D104" i="2"/>
  <c r="D103" i="2"/>
  <c r="D102" i="2"/>
  <c r="D101" i="2"/>
  <c r="D100" i="2"/>
  <c r="D99" i="2"/>
  <c r="Q99" i="2" s="1"/>
  <c r="D98" i="2"/>
  <c r="D97" i="2"/>
  <c r="D96" i="2"/>
  <c r="D95" i="2"/>
  <c r="D94" i="2"/>
  <c r="D93" i="2"/>
  <c r="D92" i="2"/>
  <c r="D91" i="2"/>
  <c r="Q91" i="2" s="1"/>
  <c r="D90" i="2"/>
  <c r="D89" i="2"/>
  <c r="D88" i="2"/>
  <c r="D87" i="2"/>
  <c r="D86" i="2"/>
  <c r="D85" i="2"/>
  <c r="D84" i="2"/>
  <c r="D83" i="2"/>
  <c r="Q83" i="2" s="1"/>
  <c r="D82" i="2"/>
  <c r="D81" i="2"/>
  <c r="D80" i="2"/>
  <c r="D79" i="2"/>
  <c r="D78" i="2"/>
  <c r="D77" i="2"/>
  <c r="D76" i="2"/>
  <c r="D75" i="2"/>
  <c r="Q75" i="2" s="1"/>
  <c r="D74" i="2"/>
  <c r="D73" i="2"/>
  <c r="D72" i="2"/>
  <c r="D71" i="2"/>
  <c r="D70" i="2"/>
  <c r="D69" i="2"/>
  <c r="D68" i="2"/>
  <c r="D67" i="2"/>
  <c r="Q67" i="2" s="1"/>
  <c r="D66" i="2"/>
  <c r="D65" i="2"/>
  <c r="D64" i="2"/>
  <c r="D63" i="2"/>
  <c r="D62" i="2"/>
  <c r="D61" i="2"/>
  <c r="D60" i="2"/>
  <c r="D59" i="2"/>
  <c r="Q59" i="2" s="1"/>
  <c r="D58" i="2"/>
  <c r="D57" i="2"/>
  <c r="D56" i="2"/>
  <c r="D55" i="2"/>
  <c r="D54" i="2"/>
  <c r="D53" i="2"/>
  <c r="D52" i="2"/>
  <c r="D51" i="2"/>
  <c r="Q51" i="2" s="1"/>
  <c r="D50" i="2"/>
  <c r="Q50" i="2" s="1"/>
  <c r="D49" i="2"/>
  <c r="D48" i="2"/>
  <c r="D47" i="2"/>
  <c r="D46" i="2"/>
  <c r="D45" i="2"/>
  <c r="D44" i="2"/>
  <c r="D43" i="2"/>
  <c r="Q43" i="2" s="1"/>
  <c r="D42" i="2"/>
  <c r="Q42" i="2" s="1"/>
  <c r="D41" i="2"/>
  <c r="D40" i="2"/>
  <c r="D39" i="2"/>
  <c r="D38" i="2"/>
  <c r="D37" i="2"/>
  <c r="D36" i="2"/>
  <c r="D35" i="2"/>
  <c r="Q35" i="2" s="1"/>
  <c r="D34" i="2"/>
  <c r="Q34" i="2" s="1"/>
  <c r="D33" i="2"/>
  <c r="D32" i="2"/>
  <c r="D31" i="2"/>
  <c r="D30" i="2"/>
  <c r="D29" i="2"/>
  <c r="D28" i="2"/>
  <c r="D27" i="2"/>
  <c r="Q27" i="2" s="1"/>
  <c r="D26" i="2"/>
  <c r="Q26" i="2" s="1"/>
  <c r="D25" i="2"/>
  <c r="D24" i="2"/>
  <c r="D23" i="2"/>
  <c r="D22" i="2"/>
  <c r="D21" i="2"/>
  <c r="D20" i="2"/>
  <c r="D19" i="2"/>
  <c r="Q19" i="2" s="1"/>
  <c r="D18" i="2"/>
  <c r="Q18" i="2" s="1"/>
  <c r="D17" i="2"/>
  <c r="D16" i="2"/>
  <c r="D15" i="2"/>
  <c r="D14" i="2"/>
  <c r="D13" i="2"/>
  <c r="D12" i="2"/>
  <c r="D11" i="2"/>
  <c r="Q11" i="2" s="1"/>
  <c r="D10" i="2"/>
  <c r="Q10" i="2" s="1"/>
  <c r="D9" i="2"/>
  <c r="D8" i="2"/>
  <c r="D7" i="2"/>
  <c r="D6" i="2"/>
  <c r="D5" i="2"/>
  <c r="D4" i="2"/>
  <c r="D3" i="2"/>
  <c r="Q3" i="2" s="1"/>
  <c r="Q44" i="2" l="1"/>
  <c r="Q68" i="2"/>
  <c r="Q100" i="2"/>
  <c r="Q116" i="2"/>
  <c r="Q132" i="2"/>
  <c r="Q148" i="2"/>
  <c r="Q164" i="2"/>
  <c r="Q12" i="2"/>
  <c r="Q36" i="2"/>
  <c r="Q52" i="2"/>
  <c r="Q92" i="2"/>
  <c r="Q108" i="2"/>
  <c r="Q124" i="2"/>
  <c r="Q140" i="2"/>
  <c r="Q156" i="2"/>
  <c r="Q28" i="2"/>
  <c r="Q76" i="2"/>
  <c r="Q20" i="2"/>
  <c r="Q84" i="2"/>
  <c r="Q4" i="2"/>
  <c r="Q60" i="2"/>
  <c r="Q231" i="2"/>
  <c r="Q151" i="2"/>
  <c r="Q159" i="2"/>
  <c r="Q167" i="2"/>
  <c r="Q175" i="2"/>
  <c r="Q183" i="2"/>
  <c r="Q191" i="2"/>
  <c r="Q199" i="2"/>
  <c r="Q207" i="2"/>
  <c r="Q215" i="2"/>
  <c r="Q223" i="2"/>
  <c r="Q7" i="2"/>
  <c r="Q39" i="2"/>
  <c r="Q71" i="2"/>
  <c r="Q95" i="2"/>
  <c r="Q135" i="2"/>
  <c r="Q23" i="2"/>
  <c r="Q31" i="2"/>
  <c r="Q55" i="2"/>
  <c r="Q79" i="2"/>
  <c r="Q111" i="2"/>
  <c r="Q127" i="2"/>
  <c r="Q143" i="2"/>
  <c r="Q15" i="2"/>
  <c r="Q47" i="2"/>
  <c r="Q63" i="2"/>
  <c r="Q87" i="2"/>
  <c r="Q103" i="2"/>
  <c r="Q119" i="2"/>
  <c r="Q9" i="2"/>
  <c r="Q17" i="2"/>
  <c r="Q25" i="2"/>
  <c r="Q33" i="2"/>
  <c r="Q41" i="2"/>
  <c r="Q49" i="2"/>
  <c r="Q57" i="2"/>
  <c r="Q65" i="2"/>
  <c r="Q73" i="2"/>
  <c r="Q81" i="2"/>
  <c r="Q89" i="2"/>
  <c r="Q97" i="2"/>
  <c r="Q105" i="2"/>
  <c r="Q113" i="2"/>
  <c r="Q121" i="2"/>
  <c r="Q129" i="2"/>
  <c r="Q137" i="2"/>
  <c r="Q145" i="2"/>
  <c r="Q153" i="2"/>
  <c r="Q161" i="2"/>
  <c r="Q169" i="2"/>
  <c r="Q177" i="2"/>
  <c r="Q185" i="2"/>
  <c r="Q193" i="2"/>
  <c r="Q201" i="2"/>
  <c r="Q209" i="2"/>
  <c r="Q217" i="2"/>
  <c r="Q225" i="2"/>
  <c r="Q233" i="2"/>
  <c r="Q58" i="2"/>
  <c r="Q66" i="2"/>
  <c r="Q74" i="2"/>
  <c r="Q82" i="2"/>
  <c r="Q90" i="2"/>
  <c r="Q98" i="2"/>
  <c r="Q106" i="2"/>
  <c r="Q114" i="2"/>
  <c r="Q122" i="2"/>
  <c r="Q130" i="2"/>
  <c r="Q138" i="2"/>
  <c r="Q146" i="2"/>
  <c r="Q154" i="2"/>
  <c r="Q162" i="2"/>
  <c r="Q170" i="2"/>
  <c r="Q178" i="2"/>
  <c r="Q6" i="2"/>
  <c r="Q14" i="2"/>
  <c r="Q22" i="2"/>
  <c r="Q30" i="2"/>
  <c r="Q38" i="2"/>
  <c r="Q46" i="2"/>
  <c r="Q54" i="2"/>
  <c r="Q62" i="2"/>
  <c r="Q70" i="2"/>
  <c r="Q78" i="2"/>
  <c r="Q86" i="2"/>
  <c r="Q94" i="2"/>
  <c r="Q102" i="2"/>
  <c r="Q110" i="2"/>
  <c r="Q118" i="2"/>
  <c r="Q126" i="2"/>
  <c r="Q134" i="2"/>
  <c r="Q142" i="2"/>
  <c r="Q150" i="2"/>
  <c r="Q158" i="2"/>
  <c r="Q166" i="2"/>
  <c r="Q174" i="2"/>
  <c r="Q182" i="2"/>
  <c r="Q190" i="2"/>
  <c r="Q198" i="2"/>
  <c r="Q206" i="2"/>
  <c r="Q214" i="2"/>
  <c r="Q222" i="2"/>
  <c r="Q230" i="2"/>
  <c r="Q5" i="2"/>
  <c r="Q13" i="2"/>
  <c r="Q21" i="2"/>
  <c r="Q29" i="2"/>
  <c r="Q37" i="2"/>
  <c r="Q45" i="2"/>
  <c r="Q53" i="2"/>
  <c r="Q61" i="2"/>
  <c r="Q69" i="2"/>
  <c r="Q77" i="2"/>
  <c r="Q85" i="2"/>
  <c r="Q93" i="2"/>
  <c r="Q101" i="2"/>
  <c r="Q109" i="2"/>
  <c r="Q117" i="2"/>
  <c r="Q125" i="2"/>
  <c r="Q133" i="2"/>
  <c r="Q141" i="2"/>
  <c r="Q149" i="2"/>
  <c r="Q157" i="2"/>
  <c r="Q165" i="2"/>
  <c r="Q173" i="2"/>
  <c r="Q181" i="2"/>
  <c r="Q189" i="2"/>
  <c r="Q197" i="2"/>
  <c r="Q205" i="2"/>
  <c r="Q213" i="2"/>
  <c r="Q221" i="2"/>
  <c r="Q229" i="2"/>
  <c r="Q8" i="2"/>
  <c r="Q16" i="2"/>
  <c r="Q24" i="2"/>
  <c r="Q32" i="2"/>
  <c r="Q40" i="2"/>
  <c r="Q48" i="2"/>
  <c r="Q56" i="2"/>
  <c r="Q64" i="2"/>
  <c r="Q72" i="2"/>
  <c r="Q80" i="2"/>
  <c r="Q88" i="2"/>
  <c r="Q96" i="2"/>
  <c r="Q104" i="2"/>
  <c r="Q112" i="2"/>
  <c r="Q120" i="2"/>
  <c r="Q128" i="2"/>
  <c r="Q136" i="2"/>
  <c r="Q144" i="2"/>
  <c r="Q152" i="2"/>
  <c r="Q160" i="2"/>
  <c r="Q168" i="2"/>
  <c r="Q176" i="2"/>
  <c r="Q184" i="2"/>
  <c r="Q192" i="2"/>
  <c r="Q200" i="2"/>
  <c r="Q208" i="2"/>
  <c r="Q216" i="2"/>
  <c r="Q224" i="2"/>
  <c r="Q2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D2" authorId="0" shapeId="0" xr:uid="{9CBAB1A0-9BE1-47E2-8DB5-168494EEA12B}">
      <text>
        <r>
          <rPr>
            <b/>
            <sz val="9"/>
            <color indexed="81"/>
            <rFont val="Tahoma"/>
            <family val="2"/>
          </rPr>
          <t>David Baez:</t>
        </r>
        <r>
          <rPr>
            <sz val="9"/>
            <color indexed="81"/>
            <rFont val="Tahoma"/>
            <family val="2"/>
          </rPr>
          <t xml:space="preserve">
=VLOOKUP(A2,'[Resucitó Letra D.xlsm]data-Cantos'!$A$3:$AP$235,11,FALSE)</t>
        </r>
      </text>
    </comment>
    <comment ref="M2" authorId="0" shapeId="0" xr:uid="{B69E181E-D768-4F4A-8E95-C4CE9153064D}">
      <text>
        <r>
          <rPr>
            <b/>
            <sz val="9"/>
            <color indexed="81"/>
            <rFont val="Tahoma"/>
            <family val="2"/>
          </rPr>
          <t>David Baez:</t>
        </r>
        <r>
          <rPr>
            <sz val="9"/>
            <color indexed="81"/>
            <rFont val="Tahoma"/>
            <family val="2"/>
          </rPr>
          <t xml:space="preserve">
=LET(
   texto, [@Cantos],
   caracteres, {"Á";"É";"Í";"Ó";"Ú";"Ñ";"á";"é";"í";"ó";"ú";"ñ";" ";".";"-";","},
   reemplazos, {"a";"e";"i";"o";"u";"n";"a";"e";"i";"o";"u";"n";"";"";"";""},
   LOWER(
      REDUCE(
         texto,
         SEQUENCE(COUNTA(caracteres)),
         LAMBDA(acc,i, SUBSTITUTE(acc, INDEX(caracteres, i), INDEX(reemplazos, i)))
      )
   )
)</t>
        </r>
      </text>
    </comment>
    <comment ref="N2" authorId="0" shapeId="0" xr:uid="{87E0807A-8E6F-4C99-A866-D41F938DDBB6}">
      <text>
        <r>
          <rPr>
            <b/>
            <sz val="9"/>
            <color indexed="81"/>
            <rFont val="Tahoma"/>
            <family val="2"/>
          </rPr>
          <t>David Baez:</t>
        </r>
        <r>
          <rPr>
            <sz val="9"/>
            <color indexed="81"/>
            <rFont val="Tahoma"/>
            <family val="2"/>
          </rPr>
          <t xml:space="preserve">
="""" &amp; TEXTJOIN(""",""",TRUE,Table223[@[Categoria1]:[Categoria7]]) &amp; """"</t>
        </r>
      </text>
    </comment>
    <comment ref="O2" authorId="0" shapeId="0" xr:uid="{337FB135-23FB-43EA-AA3A-F7A25FC77942}">
      <text>
        <r>
          <rPr>
            <b/>
            <sz val="9"/>
            <color indexed="81"/>
            <rFont val="Tahoma"/>
            <family val="2"/>
          </rPr>
          <t>David Baez:</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<sst xmlns="http://schemas.openxmlformats.org/spreadsheetml/2006/main" count="4317" uniqueCount="983">
  <si>
    <t>Pg</t>
  </si>
  <si>
    <t>Cantos</t>
  </si>
  <si>
    <t>Categoria1</t>
  </si>
  <si>
    <t>Categoria2</t>
  </si>
  <si>
    <t>Categoria3</t>
  </si>
  <si>
    <t>Categoria4</t>
  </si>
  <si>
    <t>Categoria5</t>
  </si>
  <si>
    <t>Categoria6</t>
  </si>
  <si>
    <t>Categoria7</t>
  </si>
  <si>
    <t>Categoria8</t>
  </si>
  <si>
    <t>Categoria9</t>
  </si>
  <si>
    <t>A la víctima pascual</t>
  </si>
  <si>
    <t>Pascua</t>
  </si>
  <si>
    <t>Pentecostés</t>
  </si>
  <si>
    <t>A nadie demos ocasión de tropiezo</t>
  </si>
  <si>
    <t>Nuevo Testamento</t>
  </si>
  <si>
    <t>A ti levanto mis ojos</t>
  </si>
  <si>
    <t>Cuaresma</t>
  </si>
  <si>
    <t>Antiguo Testamento</t>
  </si>
  <si>
    <t>A ti, Señor, en mi clamor imploro</t>
  </si>
  <si>
    <t>A ti, Señor, levanto mi alma</t>
  </si>
  <si>
    <t>A ti, Señor, se debe la alabanza en Sión</t>
  </si>
  <si>
    <t>Abbá, Padre</t>
  </si>
  <si>
    <t>Entrada</t>
  </si>
  <si>
    <t>Abraham</t>
  </si>
  <si>
    <t>Aclamad al Señor</t>
  </si>
  <si>
    <t>Al despertar</t>
  </si>
  <si>
    <t xml:space="preserve">Alabad al Señor en el cielo </t>
  </si>
  <si>
    <t>Alegría, ha nacido el Salvador</t>
  </si>
  <si>
    <t>Adviento</t>
  </si>
  <si>
    <t>Navidad</t>
  </si>
  <si>
    <t>Niños</t>
  </si>
  <si>
    <t xml:space="preserve">Aleluya, Alabad al Señor </t>
  </si>
  <si>
    <t>Aleluya, bendecid al Señor</t>
  </si>
  <si>
    <t>Paz</t>
  </si>
  <si>
    <t>Aleluya, ya llegó el Reino</t>
  </si>
  <si>
    <t>Alzaos puertas</t>
  </si>
  <si>
    <t>Amén, amén, amén</t>
  </si>
  <si>
    <t>Amo al Señor</t>
  </si>
  <si>
    <t>Aquedah</t>
  </si>
  <si>
    <t>Así habla el amén</t>
  </si>
  <si>
    <t>Ave María I</t>
  </si>
  <si>
    <t>Vírgen María</t>
  </si>
  <si>
    <t>Ave María II (1984}</t>
  </si>
  <si>
    <t>Babilonia criminal</t>
  </si>
  <si>
    <t>Balaam</t>
  </si>
  <si>
    <t>Final</t>
  </si>
  <si>
    <t>Bendeciré al Señor en todo tiempo</t>
  </si>
  <si>
    <t>Comunión</t>
  </si>
  <si>
    <t>Bendice, alma mía, a Yahveh</t>
  </si>
  <si>
    <t>Bendita eres tú, María</t>
  </si>
  <si>
    <t xml:space="preserve">Bendito eres, Señor </t>
  </si>
  <si>
    <t>Bendito sea Dios</t>
  </si>
  <si>
    <t xml:space="preserve">Benedictus </t>
  </si>
  <si>
    <t xml:space="preserve">Cantad a Dios </t>
  </si>
  <si>
    <t>Cantad al Señor</t>
  </si>
  <si>
    <t xml:space="preserve">Cántico de los tres jóvenes </t>
  </si>
  <si>
    <t>Canto de Moisés</t>
  </si>
  <si>
    <t>Caritas Christi urget nos</t>
  </si>
  <si>
    <t>Carmen 63</t>
  </si>
  <si>
    <t xml:space="preserve">Como condenados a muerte </t>
  </si>
  <si>
    <t>Cómo es maravilloso</t>
  </si>
  <si>
    <t>Como la cierva</t>
  </si>
  <si>
    <t>Como oveja que ve</t>
  </si>
  <si>
    <t>Fracción Del Pan</t>
  </si>
  <si>
    <t>Consolad a mi pueblo</t>
  </si>
  <si>
    <t>Cristo es la luz</t>
  </si>
  <si>
    <t xml:space="preserve">Cuando el Señor </t>
  </si>
  <si>
    <t>Cuando Israel salió de Egipto</t>
  </si>
  <si>
    <t>Dayenú</t>
  </si>
  <si>
    <t>De Profundis</t>
  </si>
  <si>
    <t>Decidle a los de corazón cansado</t>
  </si>
  <si>
    <t xml:space="preserve">Delante de los ángeles </t>
  </si>
  <si>
    <t>Día de reposo</t>
  </si>
  <si>
    <t>Dice el Señor a mi Señor</t>
  </si>
  <si>
    <t xml:space="preserve">Dichoso el hombre </t>
  </si>
  <si>
    <t>El combate escatológico</t>
  </si>
  <si>
    <t>El Espíritu del Señor está sobre mí</t>
  </si>
  <si>
    <t>El jacal de los pastores</t>
  </si>
  <si>
    <t>El lagarero</t>
  </si>
  <si>
    <t>El Mesías león</t>
  </si>
  <si>
    <t xml:space="preserve">El necio piensa que Dios no </t>
  </si>
  <si>
    <t>El pueblo que caminaba en las tinieblas</t>
  </si>
  <si>
    <t>El Señor anuncia una noticia</t>
  </si>
  <si>
    <t>El Señor es mi pastor</t>
  </si>
  <si>
    <t>El Señor me ha dado</t>
  </si>
  <si>
    <t xml:space="preserve">Elí, Elí, lamá sabactaní </t>
  </si>
  <si>
    <t>En medio de aquel gentío</t>
  </si>
  <si>
    <t>En una noche oscura</t>
  </si>
  <si>
    <t>Eres digno de tomar el libro</t>
  </si>
  <si>
    <t>Eres hermoso</t>
  </si>
  <si>
    <t>Es paciente</t>
  </si>
  <si>
    <t xml:space="preserve">Escóndeme en lo oculto de </t>
  </si>
  <si>
    <t>Escuchad, islas lejanas</t>
  </si>
  <si>
    <t xml:space="preserve">Este es el día en que actuó </t>
  </si>
  <si>
    <t>Este es el mandamiento mío</t>
  </si>
  <si>
    <t>Evenu shalom alejem</t>
  </si>
  <si>
    <t>Extiendo mis manos</t>
  </si>
  <si>
    <t>Exultad, justos, en el Señor</t>
  </si>
  <si>
    <t xml:space="preserve">Felicidad para el hombre </t>
  </si>
  <si>
    <t>Gracias a Yahveh</t>
  </si>
  <si>
    <t>Gritad jubilosos</t>
  </si>
  <si>
    <t>Hacia ti, morada santa</t>
  </si>
  <si>
    <t>Hasta cuándo</t>
  </si>
  <si>
    <t>He aquí mi siervo</t>
  </si>
  <si>
    <t>He aquí que vengo presto</t>
  </si>
  <si>
    <t>He esperado en el Señor</t>
  </si>
  <si>
    <t>Hijas de Jerusalén</t>
  </si>
  <si>
    <t>Himno a Cristo luz</t>
  </si>
  <si>
    <t>Himno a la caridad</t>
  </si>
  <si>
    <t>Himno a la kenosis</t>
  </si>
  <si>
    <t>Himno de Adviento</t>
  </si>
  <si>
    <t>Himno de la Ascensión</t>
  </si>
  <si>
    <t>Himno de Pascua</t>
  </si>
  <si>
    <t>Huye, amado mío</t>
  </si>
  <si>
    <t>Id y anunciad a mis hermanos</t>
  </si>
  <si>
    <t>Improperios</t>
  </si>
  <si>
    <t>Jerusalén reconstruida</t>
  </si>
  <si>
    <t xml:space="preserve">Jesús recorría todas las </t>
  </si>
  <si>
    <t>La cordera de Dios</t>
  </si>
  <si>
    <t>La espada</t>
  </si>
  <si>
    <t>La marcha es dura</t>
  </si>
  <si>
    <t>La Salve</t>
  </si>
  <si>
    <t>La siega de las naciones</t>
  </si>
  <si>
    <t>La voz de mi amado</t>
  </si>
  <si>
    <t>Las armas de la luz</t>
  </si>
  <si>
    <t>Lauda Sión</t>
  </si>
  <si>
    <t>Levanto mis ojos a los montes</t>
  </si>
  <si>
    <t>Llegue hasta tu presencia mi clamor</t>
  </si>
  <si>
    <t>Llévame al cielo</t>
  </si>
  <si>
    <t>Magníficat</t>
  </si>
  <si>
    <t>María, casa de bendición</t>
  </si>
  <si>
    <t>María de Jasna Góra</t>
  </si>
  <si>
    <t>María, madre de la Iglesia</t>
  </si>
  <si>
    <t>María, madre del camino ardiente</t>
  </si>
  <si>
    <t>María, pequeña María</t>
  </si>
  <si>
    <t>Me enseñarás el camino de la vida</t>
  </si>
  <si>
    <t xml:space="preserve">Me has seducido, Señor </t>
  </si>
  <si>
    <t>Mirad qué estupendo</t>
  </si>
  <si>
    <t>Misericordia, Dios mío</t>
  </si>
  <si>
    <t>Misericordia mía, misericordia</t>
  </si>
  <si>
    <t xml:space="preserve">Mucho me han perseguido </t>
  </si>
  <si>
    <t>No está aquí, resucitó</t>
  </si>
  <si>
    <t>No hay en él parecer</t>
  </si>
  <si>
    <t>Noli me tangere</t>
  </si>
  <si>
    <t>Oh cielos, lloved de lo alto</t>
  </si>
  <si>
    <t xml:space="preserve">Oh Dios, por tu nombre </t>
  </si>
  <si>
    <t xml:space="preserve">Oh Dios, tú eres mi Dios </t>
  </si>
  <si>
    <t>Oh Jesús, amor mío</t>
  </si>
  <si>
    <t>Oh muerte ¿dónde está tu victoria?</t>
  </si>
  <si>
    <t>Oh Señor, nuestro Dios</t>
  </si>
  <si>
    <t>Os tomaré de entre las naciones</t>
  </si>
  <si>
    <t>Paloma incorrupta</t>
  </si>
  <si>
    <t>Por el amor de mis amigos</t>
  </si>
  <si>
    <t>Por qué esta noche es diferente</t>
  </si>
  <si>
    <t>Por qué las gentes conjuran</t>
  </si>
  <si>
    <t>Porque mi yugo es suave</t>
  </si>
  <si>
    <t>Qué amables son tus moradas</t>
  </si>
  <si>
    <t xml:space="preserve">Qué estupendo, qué alegría </t>
  </si>
  <si>
    <t>Quién es esta que sube del desierto</t>
  </si>
  <si>
    <t>Quién nos separará</t>
  </si>
  <si>
    <t>Quiero andar, madre, a Jerusalén</t>
  </si>
  <si>
    <t>Quiero cantar</t>
  </si>
  <si>
    <t>Resucitó</t>
  </si>
  <si>
    <t>Resurrexit</t>
  </si>
  <si>
    <t>Salve, reina de los cielos</t>
  </si>
  <si>
    <t>Se encontraron dos ángeles</t>
  </si>
  <si>
    <t>Señor, ayúdame a no dudar de ti</t>
  </si>
  <si>
    <t>Señor, no me corrijas en tu cólera</t>
  </si>
  <si>
    <t xml:space="preserve">Sermón de la montaña </t>
  </si>
  <si>
    <t>Shlom lej Mariam</t>
  </si>
  <si>
    <t>Si el Señor no construye la casa</t>
  </si>
  <si>
    <t>Si habéis resucitado con Cristo</t>
  </si>
  <si>
    <t xml:space="preserve">Si hoy escucháis su voz </t>
  </si>
  <si>
    <t>Si me he refugiado en el Señor</t>
  </si>
  <si>
    <t>Sión, madre de todos los pueblos</t>
  </si>
  <si>
    <t>Sola a Solo</t>
  </si>
  <si>
    <t>Stabat Mater dolorosa</t>
  </si>
  <si>
    <t>Sube Dios entre aclamaciones</t>
  </si>
  <si>
    <t>Te estoy llamando, Señor</t>
  </si>
  <si>
    <t>Te he manifestado mi pecado</t>
  </si>
  <si>
    <t>Tú has cubierto de vergüenza la muerte</t>
  </si>
  <si>
    <t>Tú que eres fiel</t>
  </si>
  <si>
    <t>Un retoño brota del tronco de Jesé</t>
  </si>
  <si>
    <t>Una gran señal</t>
  </si>
  <si>
    <t>Urí, urí, urá</t>
  </si>
  <si>
    <t>Vamos ya, pastores</t>
  </si>
  <si>
    <t>Ven del Líbano</t>
  </si>
  <si>
    <t>Ven, Espíritu Santo</t>
  </si>
  <si>
    <t>Ven, Hijo del Hombre</t>
  </si>
  <si>
    <t>Veni creator</t>
  </si>
  <si>
    <t>Viene el Señor</t>
  </si>
  <si>
    <t>Virgen de la maravilla</t>
  </si>
  <si>
    <t>Vivid alegres</t>
  </si>
  <si>
    <t>Vosotros sois la luz del mundo</t>
  </si>
  <si>
    <t>Ya viene mi Dios</t>
  </si>
  <si>
    <t>Yahveh, tú eres mi Dios</t>
  </si>
  <si>
    <t>Yo te amo, Señor</t>
  </si>
  <si>
    <t>Yo vengo a reunir</t>
  </si>
  <si>
    <t>Zaqueo</t>
  </si>
  <si>
    <t>Aclamaciones a la oración de los fieles</t>
  </si>
  <si>
    <t>Aleluya interleccional</t>
  </si>
  <si>
    <t>Aleluya Pascual</t>
  </si>
  <si>
    <t>Antífona para el evangelio</t>
  </si>
  <si>
    <t>Bendición del agua</t>
  </si>
  <si>
    <t>Celebración penitencial (bendición penitencial )</t>
  </si>
  <si>
    <t>Cordero de Dios</t>
  </si>
  <si>
    <t>Credo</t>
  </si>
  <si>
    <t>Gloria a Dios en lo alto del cielo</t>
  </si>
  <si>
    <t>Orinario</t>
  </si>
  <si>
    <t>Letanías de los santos</t>
  </si>
  <si>
    <t>Letanías penitenciales i</t>
  </si>
  <si>
    <t>Penitencial</t>
  </si>
  <si>
    <t>Padre nuestro</t>
  </si>
  <si>
    <t>Plegaria eucarística ii Modelo I</t>
  </si>
  <si>
    <t>Plegaria eucarística ii Modelo II</t>
  </si>
  <si>
    <t xml:space="preserve">Plegaria eucarística iv </t>
  </si>
  <si>
    <t>Prefacio para Adviento y Navidad</t>
  </si>
  <si>
    <t>Prefacio para el tiempo Pascual</t>
  </si>
  <si>
    <t>Pregón Pascual</t>
  </si>
  <si>
    <t>Salmodia para el evangelio</t>
  </si>
  <si>
    <t>Salmodia para el rosario</t>
  </si>
  <si>
    <t>Salmodia para el salmo responsorial</t>
  </si>
  <si>
    <t>Salmodias para la oración de los fieles</t>
  </si>
  <si>
    <t>Salmodias para laudes</t>
  </si>
  <si>
    <t xml:space="preserve">Santo Palomeras 65 </t>
  </si>
  <si>
    <t>Santo Melodía hebraica</t>
  </si>
  <si>
    <t>Santo Palestina 74</t>
  </si>
  <si>
    <t>Santo Roma 77</t>
  </si>
  <si>
    <t>Santo 1982</t>
  </si>
  <si>
    <t>Santo 1988</t>
  </si>
  <si>
    <t>Te deum</t>
  </si>
  <si>
    <t>Como el impulso que siente la ira</t>
  </si>
  <si>
    <t>Cuando dormía</t>
  </si>
  <si>
    <t>Débora</t>
  </si>
  <si>
    <t>El mismo Dios</t>
  </si>
  <si>
    <t xml:space="preserve">El sembrador </t>
  </si>
  <si>
    <t>He aquí que nuestro espejo es el Señor</t>
  </si>
  <si>
    <t>Himno a la Cruz Gloriosa</t>
  </si>
  <si>
    <t xml:space="preserve">Jacob </t>
  </si>
  <si>
    <t>Ninguno puede servir a dos señores</t>
  </si>
  <si>
    <t xml:space="preserve">No resistáis al mal </t>
  </si>
  <si>
    <t>No sufras por los malvados</t>
  </si>
  <si>
    <t>Oh Señor, mi corazón ya no es ambicioso</t>
  </si>
  <si>
    <t>Señor, tú me escrutas y conoces</t>
  </si>
  <si>
    <t xml:space="preserve">Shemá Israel </t>
  </si>
  <si>
    <t>Sientate solitario y silencioso</t>
  </si>
  <si>
    <t>Tú eres mi esperanza, Señor</t>
  </si>
  <si>
    <t>A la cena del Cordero</t>
  </si>
  <si>
    <t xml:space="preserve">Adónde te escondiste, amado </t>
  </si>
  <si>
    <t>Como destila la miel</t>
  </si>
  <si>
    <t xml:space="preserve">Como lirio entre los cardos </t>
  </si>
  <si>
    <t>Hermosa eres, amiga mía</t>
  </si>
  <si>
    <t xml:space="preserve">La paloma voló </t>
  </si>
  <si>
    <t xml:space="preserve">Me robaste el corazón </t>
  </si>
  <si>
    <t xml:space="preserve">Suba el esposo al leño de su tálamo </t>
  </si>
  <si>
    <t>// Datos de los cantos</t>
  </si>
  <si>
    <r>
      <t>const</t>
    </r>
    <r>
      <rPr>
        <sz val="13"/>
        <color rgb="FFD4D4D4"/>
        <rFont val="Consolas"/>
        <family val="3"/>
      </rPr>
      <t xml:space="preserve"> songs = [</t>
    </r>
  </si>
  <si>
    <t>id</t>
  </si>
  <si>
    <t>pg</t>
  </si>
  <si>
    <t>ID</t>
  </si>
  <si>
    <t>{id:</t>
  </si>
  <si>
    <t>Precatecumenado</t>
  </si>
  <si>
    <t>Catecumenado</t>
  </si>
  <si>
    <t>Categoria</t>
  </si>
  <si>
    <t>Subtitulo</t>
  </si>
  <si>
    <t xml:space="preserve">Secuencia de Pascua - Himno lat. «Victimae paschall laudes» </t>
  </si>
  <si>
    <t>2ª Corintios 6,3ss</t>
  </si>
  <si>
    <t>Salmo 123 (122)</t>
  </si>
  <si>
    <t>Salmo 142 (141)</t>
  </si>
  <si>
    <t>Salmo 25 (24)</t>
  </si>
  <si>
    <t>Salmo 65 (64)</t>
  </si>
  <si>
    <t>Romanos 8,15–17</t>
  </si>
  <si>
    <t>Génesis 18,1–5 – Teofanía de Mambré</t>
  </si>
  <si>
    <t>Salmo 100 (99)</t>
  </si>
  <si>
    <t xml:space="preserve">Salmo 17 (16) </t>
  </si>
  <si>
    <t xml:space="preserve">Salmo 148 </t>
  </si>
  <si>
    <t>Villancico (Kiko Argüello)</t>
  </si>
  <si>
    <t>Salmo 150</t>
  </si>
  <si>
    <t>Salmo 1.34 (1.33) - Melodía hebraica</t>
  </si>
  <si>
    <t>Apocalipsis 19,6-9</t>
  </si>
  <si>
    <t>Salmo 24 (23)</t>
  </si>
  <si>
    <t xml:space="preserve">Apocalipsis 7,12-14 </t>
  </si>
  <si>
    <t>Salmo 116 (114-115)</t>
  </si>
  <si>
    <t>Gn 22,1-19 - Del Targum Neofiti sobre el sacrificio de Isaac</t>
  </si>
  <si>
    <t>Ap 3,14-20</t>
  </si>
  <si>
    <t>Nm 23,7-24</t>
  </si>
  <si>
    <t>Lucas 1,42-45</t>
  </si>
  <si>
    <t>Daniel 3,52-57</t>
  </si>
  <si>
    <t>Efesios 1,3-13</t>
  </si>
  <si>
    <t>Lucas 1,67-80</t>
  </si>
  <si>
    <t>Salmo 67 (68) 2.4-7</t>
  </si>
  <si>
    <t>Salmo 117 (116)</t>
  </si>
  <si>
    <t>Daniel 3,57-58</t>
  </si>
  <si>
    <t>Éxodo 15,1-18</t>
  </si>
  <si>
    <t>2ª Corintios 5,14.15.17.21</t>
  </si>
  <si>
    <t>(Rabindranath Tagore)*</t>
  </si>
  <si>
    <t>1ª Corintios 4,9-13</t>
  </si>
  <si>
    <t>Salmo 133 (132)</t>
  </si>
  <si>
    <t>Salmo 42-43 (41-42)</t>
  </si>
  <si>
    <t>Kontáklon (Romano el Meloda)</t>
  </si>
  <si>
    <t xml:space="preserve">Isaías 40,1-11 - Melodía hebraica </t>
  </si>
  <si>
    <t>Himno - Juan 8,12; 14,6</t>
  </si>
  <si>
    <t>Salmo 126 (125)</t>
  </si>
  <si>
    <t>Salmo 114 (113)</t>
  </si>
  <si>
    <t>De la Hagadá de Pésaj hebrea</t>
  </si>
  <si>
    <t>Salmo 130 (129)</t>
  </si>
  <si>
    <t>Isaías 35,4ss</t>
  </si>
  <si>
    <t>Salmo 138 (137)</t>
  </si>
  <si>
    <t>Juan 8,52</t>
  </si>
  <si>
    <t>Salmo 110 (109)</t>
  </si>
  <si>
    <t>Salmo 1</t>
  </si>
  <si>
    <t>Apocalipsis 19,11-20</t>
  </si>
  <si>
    <t>Lucas 4,18 – Isaías 61,1-3</t>
  </si>
  <si>
    <t>Cantar de los Cantares 1,2-8</t>
  </si>
  <si>
    <t>Isaías 63,1-6</t>
  </si>
  <si>
    <t>Comentario al Apocalipsis (Victorino de Pettau)</t>
  </si>
  <si>
    <t>Salmo 14 (13)</t>
  </si>
  <si>
    <t>Isaías 9,1-5</t>
  </si>
  <si>
    <t>Salmo 68 (67)</t>
  </si>
  <si>
    <t>Salmo 23 (22)</t>
  </si>
  <si>
    <t>Isaías 50,4-10  - Tercer canto del Siervo de Yahveh</t>
  </si>
  <si>
    <t>Salmo 22 (21)</t>
  </si>
  <si>
    <t>Lucas 8,42b-48</t>
  </si>
  <si>
    <t>Subida al Monte Carmelo – San Juan de la Cruz</t>
  </si>
  <si>
    <t>Apocalipsis 5,9ss</t>
  </si>
  <si>
    <t xml:space="preserve">Salmo 45 (44) </t>
  </si>
  <si>
    <t xml:space="preserve">Himno al Espíritu Santo (Kiko Argüello) </t>
  </si>
  <si>
    <t>Salmo 27 (26)</t>
  </si>
  <si>
    <t>Isaias 49,1-16 - Segundo canto de Siervo de Yahveh</t>
  </si>
  <si>
    <t>Melodía hebraica</t>
  </si>
  <si>
    <t>Oda XXVII de Salomón</t>
  </si>
  <si>
    <t>Isaías 12,1ss</t>
  </si>
  <si>
    <t>Himno procesional eucarístico (Kiko Argüello)</t>
  </si>
  <si>
    <t>Isaías 42,1-4; Mateo 12,18-21 - Primer canto de Siervo de Yahveh</t>
  </si>
  <si>
    <t>Apocalipsis 22,12-16</t>
  </si>
  <si>
    <t>Salmo 40 (39)</t>
  </si>
  <si>
    <t>Lucas 23,28-46</t>
  </si>
  <si>
    <t>Himno vespertino (San Gregorio Nacianceno)</t>
  </si>
  <si>
    <t>1 Corintios 13,1-7</t>
  </si>
  <si>
    <t>Filipenses 2,1-11</t>
  </si>
  <si>
    <t>Himno lat. «Vox clara ecce Intonat»</t>
  </si>
  <si>
    <t xml:space="preserve">Himno de Laudes del tiempo Pascual, de la Ascensión a Pentecostés  / Himno de la liturgia de las horas </t>
  </si>
  <si>
    <t>Himno lat. «Aurora lucis rutiiat»</t>
  </si>
  <si>
    <t>Cantar de los Cantares 8,10-14</t>
  </si>
  <si>
    <t>Mateo 28,10.16-20</t>
  </si>
  <si>
    <t>Adoración de la santa Cruz el Viernes santo</t>
  </si>
  <si>
    <t>Tobias 13,11-17</t>
  </si>
  <si>
    <t xml:space="preserve">Mateo 9,35ss; 10 </t>
  </si>
  <si>
    <t>Mateo 1,18s; 2,13s.18</t>
  </si>
  <si>
    <t>Ezequiel 21,14-22</t>
  </si>
  <si>
    <t>Espiritual negro «Go down, Moses»</t>
  </si>
  <si>
    <t>Himno lat. «Salve Regina»</t>
  </si>
  <si>
    <t>Juan 4,31-38</t>
  </si>
  <si>
    <t>Cantar de los Cantares 2,8-17</t>
  </si>
  <si>
    <t>cf Efesios 6,11.ss</t>
  </si>
  <si>
    <t xml:space="preserve">Secuencia del Corpus Christi (Santo Tomas de Aquino) </t>
  </si>
  <si>
    <t>Filipenses 1,23</t>
  </si>
  <si>
    <t>Lucas 1,46-55</t>
  </si>
  <si>
    <t>Juan 2,1–11 – Las Bodas de Caná</t>
  </si>
  <si>
    <t xml:space="preserve">Himno a la Virgen de Jasna Göra, Częstochowa Polonia (Kiko Argüello) </t>
  </si>
  <si>
    <t>Juan 19,26-34</t>
  </si>
  <si>
    <t>Himno a la Virgen del Tercer Milenio (Kiko Argüello)</t>
  </si>
  <si>
    <t>Himno a la Virgen María (Kiko Argüello)</t>
  </si>
  <si>
    <t>Jeremias 20,7-18</t>
  </si>
  <si>
    <t>Mateo 28,1-8</t>
  </si>
  <si>
    <t>Isaías 53,2ss - Cuarto canto del Siervo de Yahveh</t>
  </si>
  <si>
    <t>Juan 20,15-17</t>
  </si>
  <si>
    <t>Isaías 45,8</t>
  </si>
  <si>
    <t>(Kiko Argüello)</t>
  </si>
  <si>
    <t>1 Corintios 15</t>
  </si>
  <si>
    <t>Salmo 8</t>
  </si>
  <si>
    <t>Ezequiel 36,24-28</t>
  </si>
  <si>
    <t>Kontákion (Romano el Meloda)</t>
  </si>
  <si>
    <t xml:space="preserve">Hchos de los Apostoles 2,1-13 </t>
  </si>
  <si>
    <t>Haggadá de Pesaj - Melodía hebraica</t>
  </si>
  <si>
    <t>Salmo 2</t>
  </si>
  <si>
    <t>Mateo 11,28ss</t>
  </si>
  <si>
    <t>Cantar de los Cantares 8,5-7</t>
  </si>
  <si>
    <t>Romanos 8,34-39</t>
  </si>
  <si>
    <t>Canto sefardí</t>
  </si>
  <si>
    <t>Juan 11,25s</t>
  </si>
  <si>
    <t>Himno lat. «Ave, Regina Caelorum»</t>
  </si>
  <si>
    <t>Salmo 6</t>
  </si>
  <si>
    <t>Lucas 6,20-38</t>
  </si>
  <si>
    <t>Ave María en arameo antiguo</t>
  </si>
  <si>
    <t>Colosense 3,1-4</t>
  </si>
  <si>
    <t>Himno latin</t>
  </si>
  <si>
    <t>Homilía Pascual (Melltón de Sardes)</t>
  </si>
  <si>
    <t>Isaías 11,1-11</t>
  </si>
  <si>
    <t>Apocalipsis 12</t>
  </si>
  <si>
    <t>Cantar de los cantares 4,8ss</t>
  </si>
  <si>
    <t>Secuencia de Pentecostés - Himno latin. «Veni, Sancte Spiritus»</t>
  </si>
  <si>
    <t>Apocalipsis 21,17ss</t>
  </si>
  <si>
    <t>Salmo 93 (92) - Apocalipsis 1,5-7</t>
  </si>
  <si>
    <t>(Dante Allghlerl)</t>
  </si>
  <si>
    <t>Filipenses 4,4ss</t>
  </si>
  <si>
    <t xml:space="preserve">Mateo 5,14ss </t>
  </si>
  <si>
    <t>Isaías 25,1-8</t>
  </si>
  <si>
    <t>Isaías 66,18-21</t>
  </si>
  <si>
    <t>Lucas 19,1-10</t>
  </si>
  <si>
    <t>Respuestas a las oraciones de los fieles, Modelo I, II, III, IV</t>
  </si>
  <si>
    <t>Modelo I, II, III</t>
  </si>
  <si>
    <t>Apropiado para el tiempo Pascual</t>
  </si>
  <si>
    <t>Tiempo de Cuaresma</t>
  </si>
  <si>
    <t>De la liturgia bautismal de la Vigilia Pascual</t>
  </si>
  <si>
    <t>Acción de gracias</t>
  </si>
  <si>
    <t>Después de la consagración</t>
  </si>
  <si>
    <t>Símbolo Apostólico</t>
  </si>
  <si>
    <t>Himno Litúrgico</t>
  </si>
  <si>
    <t>Letanía para la Celebración Penitencial – modelo abreviado</t>
  </si>
  <si>
    <t>Letanía para la Celebración Penitencial</t>
  </si>
  <si>
    <t>Tiempo de la Elección</t>
  </si>
  <si>
    <t>Modelo I</t>
  </si>
  <si>
    <t>Modelo II (1987)</t>
  </si>
  <si>
    <t>(1988)</t>
  </si>
  <si>
    <t>Prefacio IV de Adviento*</t>
  </si>
  <si>
    <t>Prefacio I de Pascua*</t>
  </si>
  <si>
    <t>«Exsultet»</t>
  </si>
  <si>
    <t xml:space="preserve">Juan 3,11-20 </t>
  </si>
  <si>
    <t>Santo Rosario</t>
  </si>
  <si>
    <t>Para las solemnidades</t>
  </si>
  <si>
    <t>Modelo I, II, III, IV, V</t>
  </si>
  <si>
    <t>Palomeras 65</t>
  </si>
  <si>
    <t xml:space="preserve">Melodía hebraica </t>
  </si>
  <si>
    <t>Palestina 74</t>
  </si>
  <si>
    <t>Roma 77</t>
  </si>
  <si>
    <t>Himno</t>
  </si>
  <si>
    <t>Oda VII de Salomón</t>
  </si>
  <si>
    <t xml:space="preserve">Cantar de los Cantares 5,2ss </t>
  </si>
  <si>
    <t>Jueces 5</t>
  </si>
  <si>
    <t>2 Corintios 4,6-12</t>
  </si>
  <si>
    <t>Marcos 4,3ss</t>
  </si>
  <si>
    <t>Oda XIII de Salomón</t>
  </si>
  <si>
    <t>Homilía La Santa Pascua (Anónimo s. II)</t>
  </si>
  <si>
    <t xml:space="preserve">Genesis 32,23-29 </t>
  </si>
  <si>
    <t xml:space="preserve">Mateo 6,24-33 </t>
  </si>
  <si>
    <t>Mateo 5,38ss</t>
  </si>
  <si>
    <t>Lamentaciones 3</t>
  </si>
  <si>
    <t>Oda XXIX de Salomón</t>
  </si>
  <si>
    <t>Himno lat. «Ad cenam Agni providi»</t>
  </si>
  <si>
    <t xml:space="preserve">Cántico espiritual (San Juan de la Cruz) </t>
  </si>
  <si>
    <t>Oda XL de Salomón</t>
  </si>
  <si>
    <t xml:space="preserve">Cantar de los cantares 1,13ss </t>
  </si>
  <si>
    <t>Cantar de los cantares 6-7</t>
  </si>
  <si>
    <t>Oda XXIV de Salomón</t>
  </si>
  <si>
    <t>Cantar de los cantares 4,9 - 5,1</t>
  </si>
  <si>
    <t>Himno (San Quodvultdeus)</t>
  </si>
  <si>
    <t>Salmo 137 (136)</t>
  </si>
  <si>
    <t>Salmo 34 (33)</t>
  </si>
  <si>
    <t>Salmo 103 (102)</t>
  </si>
  <si>
    <t>Salmo 118 (117)</t>
  </si>
  <si>
    <t>Salmo 33 (32)</t>
  </si>
  <si>
    <t>Salmo 128 (127)</t>
  </si>
  <si>
    <t>Salmo 136 (135) - Melodía hebraica</t>
  </si>
  <si>
    <t>Salmo 13 (12)</t>
  </si>
  <si>
    <t>Salmo 121 (120)</t>
  </si>
  <si>
    <t>Salmo 119 (118)</t>
  </si>
  <si>
    <t>Salmo 16 (15)</t>
  </si>
  <si>
    <t>Salmo 51(50)</t>
  </si>
  <si>
    <t>Salmo 51 (50)</t>
  </si>
  <si>
    <t>Salmo 129 (128)</t>
  </si>
  <si>
    <t>Salmo 54 (53)</t>
  </si>
  <si>
    <t>Salmo 63 (62)</t>
  </si>
  <si>
    <t xml:space="preserve">Salmo 122 (121) - Melodía hebraica </t>
  </si>
  <si>
    <t>Salmo 84 (83)</t>
  </si>
  <si>
    <t>Salmo 57 (56)</t>
  </si>
  <si>
    <t>Salmo 127 (126)</t>
  </si>
  <si>
    <t>Salmo 95 (94)</t>
  </si>
  <si>
    <t>Salmo 11(10)</t>
  </si>
  <si>
    <t>Salmo 87 (86)</t>
  </si>
  <si>
    <t>Salmo 47 (46)</t>
  </si>
  <si>
    <t>Salmo 141 (140)</t>
  </si>
  <si>
    <t>Salmo 32 (31)</t>
  </si>
  <si>
    <t>Salmo 143 (142)</t>
  </si>
  <si>
    <t>Salmo 18 (17)</t>
  </si>
  <si>
    <t>Salmo 37 (36)</t>
  </si>
  <si>
    <t>Salmo 131 (130)</t>
  </si>
  <si>
    <t>Salmo 139 (138)</t>
  </si>
  <si>
    <t>Lucas  1,28ss</t>
  </si>
  <si>
    <t xml:space="preserve">Lucas  1,28ss - 1984 </t>
  </si>
  <si>
    <t>Juan 15,12ss</t>
  </si>
  <si>
    <t>Deuteronomio 6,4-9</t>
  </si>
  <si>
    <t>NameNoSpace</t>
  </si>
  <si>
    <t>alavictimapascual</t>
  </si>
  <si>
    <t>anadiedemosocasiondetropiezo</t>
  </si>
  <si>
    <t>atilevantomisojos</t>
  </si>
  <si>
    <t>atisenorenmiclamorimploro</t>
  </si>
  <si>
    <t>atisenorlevantomialma</t>
  </si>
  <si>
    <t>atisenorsedebelaalabanzaension</t>
  </si>
  <si>
    <t>abbapadre</t>
  </si>
  <si>
    <t>abraham</t>
  </si>
  <si>
    <t>aclamadalsenor</t>
  </si>
  <si>
    <t>aldespertar</t>
  </si>
  <si>
    <t>alabadalsenorenelcielo</t>
  </si>
  <si>
    <t>alegriahanacidoelsalvador</t>
  </si>
  <si>
    <t>aleluyaalabadalsenor</t>
  </si>
  <si>
    <t>aleluyabendecidalsenor</t>
  </si>
  <si>
    <t>aleluyayallegoelreino</t>
  </si>
  <si>
    <t>alzaospuertas</t>
  </si>
  <si>
    <t>amenamenamen</t>
  </si>
  <si>
    <t>amoalsenor</t>
  </si>
  <si>
    <t>aquedah</t>
  </si>
  <si>
    <t>asihablaelamen</t>
  </si>
  <si>
    <t>avemariai</t>
  </si>
  <si>
    <t>babiloniacriminal</t>
  </si>
  <si>
    <t>balaam</t>
  </si>
  <si>
    <t>bendecirealsenorentodotiempo</t>
  </si>
  <si>
    <t>bendicealmamiaayahveh</t>
  </si>
  <si>
    <t>benditaerestumaria</t>
  </si>
  <si>
    <t>benditoeressenor</t>
  </si>
  <si>
    <t>benditoseadios</t>
  </si>
  <si>
    <t>benedictus</t>
  </si>
  <si>
    <t>cantadadios</t>
  </si>
  <si>
    <t>cantadalsenor</t>
  </si>
  <si>
    <t>canticodelostresjovenes</t>
  </si>
  <si>
    <t>cantodemoises</t>
  </si>
  <si>
    <t>caritaschristiurgetnos</t>
  </si>
  <si>
    <t>carmen63</t>
  </si>
  <si>
    <t>comocondenadosamuerte</t>
  </si>
  <si>
    <t>comoesmaravilloso</t>
  </si>
  <si>
    <t>comolacierva</t>
  </si>
  <si>
    <t>comoovejaqueve</t>
  </si>
  <si>
    <t>consoladamipueblo</t>
  </si>
  <si>
    <t>cristoeslaluz</t>
  </si>
  <si>
    <t>cuandoelsenor</t>
  </si>
  <si>
    <t>cuandoisraelsaliodeegipto</t>
  </si>
  <si>
    <t>dayenu</t>
  </si>
  <si>
    <t>deprofundis</t>
  </si>
  <si>
    <t>decidlealosdecorazoncansado</t>
  </si>
  <si>
    <t>delantedelosangeles</t>
  </si>
  <si>
    <t>diadereposo</t>
  </si>
  <si>
    <t>diceelsenoramisenor</t>
  </si>
  <si>
    <t>dichosoelhombre</t>
  </si>
  <si>
    <t>elcombateescatologico</t>
  </si>
  <si>
    <t>elespiritudelsenorestasobremi</t>
  </si>
  <si>
    <t>eljacaldelospastores</t>
  </si>
  <si>
    <t>ellagarero</t>
  </si>
  <si>
    <t>elmesiasleon</t>
  </si>
  <si>
    <t>elneciopiensaquediosno</t>
  </si>
  <si>
    <t>elpuebloquecaminabaenlastinieblas</t>
  </si>
  <si>
    <t>elsenoranunciaunanoticia</t>
  </si>
  <si>
    <t>elsenoresmipastor</t>
  </si>
  <si>
    <t>elsenormehadado</t>
  </si>
  <si>
    <t>elielilamasabactani</t>
  </si>
  <si>
    <t>enmediodeaquelgentio</t>
  </si>
  <si>
    <t>enunanocheoscura</t>
  </si>
  <si>
    <t>eresdignodetomarellibro</t>
  </si>
  <si>
    <t>ereshermoso</t>
  </si>
  <si>
    <t>espaciente</t>
  </si>
  <si>
    <t>escondemeenloocultode</t>
  </si>
  <si>
    <t>escuchadislaslejanas</t>
  </si>
  <si>
    <t>esteeseldiaenqueactuo</t>
  </si>
  <si>
    <t>esteeselmandamientomio</t>
  </si>
  <si>
    <t>evenushalomalejem</t>
  </si>
  <si>
    <t>extiendomismanos</t>
  </si>
  <si>
    <t>exultadjustosenelsenor</t>
  </si>
  <si>
    <t>felicidadparaelhombre</t>
  </si>
  <si>
    <t>graciasayahveh</t>
  </si>
  <si>
    <t>gritadjubilosos</t>
  </si>
  <si>
    <t>haciatimoradasanta</t>
  </si>
  <si>
    <t>hastacuando</t>
  </si>
  <si>
    <t>heaquimisiervo</t>
  </si>
  <si>
    <t>heaquiquevengopresto</t>
  </si>
  <si>
    <t>heesperadoenelsenor</t>
  </si>
  <si>
    <t>hijasdejerusalen</t>
  </si>
  <si>
    <t>himnoacristoluz</t>
  </si>
  <si>
    <t>himnoalacaridad</t>
  </si>
  <si>
    <t>himnoalakenosis</t>
  </si>
  <si>
    <t>himnodeadviento</t>
  </si>
  <si>
    <t>himnodelaascension</t>
  </si>
  <si>
    <t>himnodepascua</t>
  </si>
  <si>
    <t>huyeamadomio</t>
  </si>
  <si>
    <t>idyanunciadamishermanos</t>
  </si>
  <si>
    <t>improperios</t>
  </si>
  <si>
    <t>jerusalenreconstruida</t>
  </si>
  <si>
    <t>jesusrecorriatodaslas</t>
  </si>
  <si>
    <t>lacorderadedios</t>
  </si>
  <si>
    <t>laespada</t>
  </si>
  <si>
    <t>lamarchaesdura</t>
  </si>
  <si>
    <t>lasalve</t>
  </si>
  <si>
    <t>lasiegadelasnaciones</t>
  </si>
  <si>
    <t>lavozdemiamado</t>
  </si>
  <si>
    <t>lasarmasdelaluz</t>
  </si>
  <si>
    <t>laudasion</t>
  </si>
  <si>
    <t>levantomisojosalosmontes</t>
  </si>
  <si>
    <t>lleguehastatupresenciamiclamor</t>
  </si>
  <si>
    <t>llevamealcielo</t>
  </si>
  <si>
    <t>magnificat</t>
  </si>
  <si>
    <t>mariacasadebendicion</t>
  </si>
  <si>
    <t>mariadejasnagora</t>
  </si>
  <si>
    <t>mariamadredelaiglesia</t>
  </si>
  <si>
    <t>mariamadredelcaminoardiente</t>
  </si>
  <si>
    <t>mariapequenamaria</t>
  </si>
  <si>
    <t>meensenaraselcaminodelavida</t>
  </si>
  <si>
    <t>mehasseducidosenor</t>
  </si>
  <si>
    <t>miradqueestupendo</t>
  </si>
  <si>
    <t>misericordiadiosmio</t>
  </si>
  <si>
    <t>misericordiamiamisericordia</t>
  </si>
  <si>
    <t>muchomehanperseguido</t>
  </si>
  <si>
    <t>noestaaquiresucito</t>
  </si>
  <si>
    <t>nohayenelparecer</t>
  </si>
  <si>
    <t>nolimetangere</t>
  </si>
  <si>
    <t>ohcieloslloveddeloalto</t>
  </si>
  <si>
    <t>ohdiosportunombre</t>
  </si>
  <si>
    <t>ohdiostueresmidios</t>
  </si>
  <si>
    <t>ohjesusamormio</t>
  </si>
  <si>
    <t>ohmuerte¿dondeestatuvictoria?</t>
  </si>
  <si>
    <t>ohsenornuestrodios</t>
  </si>
  <si>
    <t>ostomaredeentrelasnaciones</t>
  </si>
  <si>
    <t>palomaincorrupta</t>
  </si>
  <si>
    <t>pentecostes</t>
  </si>
  <si>
    <t>porelamordemisamigos</t>
  </si>
  <si>
    <t>porqueestanocheesdiferente</t>
  </si>
  <si>
    <t>porquelasgentesconjuran</t>
  </si>
  <si>
    <t>porquemiyugoessuave</t>
  </si>
  <si>
    <t>queamablessontusmoradas</t>
  </si>
  <si>
    <t>queestupendoquealegria</t>
  </si>
  <si>
    <t>quienesestaquesubedeldesierto</t>
  </si>
  <si>
    <t>quiennosseparara</t>
  </si>
  <si>
    <t>quieroandarmadreajerusalen</t>
  </si>
  <si>
    <t>quierocantar</t>
  </si>
  <si>
    <t>resucito</t>
  </si>
  <si>
    <t>resurrexit</t>
  </si>
  <si>
    <t>salvereinadeloscielos</t>
  </si>
  <si>
    <t>seencontrarondosangeles</t>
  </si>
  <si>
    <t>senorayudameanodudardeti</t>
  </si>
  <si>
    <t>senornomecorrijasentucolera</t>
  </si>
  <si>
    <t>sermondelamontana</t>
  </si>
  <si>
    <t>shlomlejmariam</t>
  </si>
  <si>
    <t>sielsenornoconstruyelacasa</t>
  </si>
  <si>
    <t>sihabeisresucitadoconcristo</t>
  </si>
  <si>
    <t>sihoyescuchaissuvoz</t>
  </si>
  <si>
    <t>simeherefugiadoenelsenor</t>
  </si>
  <si>
    <t>sionmadredetodoslospueblos</t>
  </si>
  <si>
    <t>solaasolo</t>
  </si>
  <si>
    <t>stabatmaterdolorosa</t>
  </si>
  <si>
    <t>subediosentreaclamaciones</t>
  </si>
  <si>
    <t>teestoyllamandosenor</t>
  </si>
  <si>
    <t>tehemanifestadomipecado</t>
  </si>
  <si>
    <t>tuhascubiertodevergüenzalamuerte</t>
  </si>
  <si>
    <t>tuqueeresfiel</t>
  </si>
  <si>
    <t>unretonobrotadeltroncodejese</t>
  </si>
  <si>
    <t>unagransenal</t>
  </si>
  <si>
    <t>uriuriura</t>
  </si>
  <si>
    <t>vamosyapastores</t>
  </si>
  <si>
    <t>vendellibano</t>
  </si>
  <si>
    <t>venespiritusanto</t>
  </si>
  <si>
    <t>venhijodelhombre</t>
  </si>
  <si>
    <t>venicreator</t>
  </si>
  <si>
    <t>vieneelsenor</t>
  </si>
  <si>
    <t>virgendelamaravilla</t>
  </si>
  <si>
    <t>vividalegres</t>
  </si>
  <si>
    <t>vosotrossoislaluzdelmundo</t>
  </si>
  <si>
    <t>yavienemidios</t>
  </si>
  <si>
    <t>yahvehtueresmidios</t>
  </si>
  <si>
    <t>yoteamosenor</t>
  </si>
  <si>
    <t>yovengoareunir</t>
  </si>
  <si>
    <t>zaqueo</t>
  </si>
  <si>
    <t>aclamacionesalaoraciondelosfieles</t>
  </si>
  <si>
    <t>aleluyainterleccional</t>
  </si>
  <si>
    <t>aleluyapascual</t>
  </si>
  <si>
    <t>antifonaparaelevangelio</t>
  </si>
  <si>
    <t>bendiciondelagua</t>
  </si>
  <si>
    <t>celebracionpenitencial(bendicionpenitencial)</t>
  </si>
  <si>
    <t>corderodedios</t>
  </si>
  <si>
    <t>credo</t>
  </si>
  <si>
    <t>gloriaadiosenloaltodelcielo</t>
  </si>
  <si>
    <t>letaniasdelossantos</t>
  </si>
  <si>
    <t>letaniaspenitencialesi</t>
  </si>
  <si>
    <t>padrenuestro</t>
  </si>
  <si>
    <t>plegariaeucaristicaiimodeloi</t>
  </si>
  <si>
    <t>plegariaeucaristicaiimodeloii</t>
  </si>
  <si>
    <t>plegariaeucaristicaiv</t>
  </si>
  <si>
    <t>prefacioparaadvientoynavidad</t>
  </si>
  <si>
    <t>prefacioparaeltiempopascual</t>
  </si>
  <si>
    <t>pregonpascual</t>
  </si>
  <si>
    <t>salmodiaparaelevangelio</t>
  </si>
  <si>
    <t>salmodiaparaelrosario</t>
  </si>
  <si>
    <t>salmodiaparaelsalmoresponsorial</t>
  </si>
  <si>
    <t>salmodiasparalaoraciondelosfieles</t>
  </si>
  <si>
    <t>salmodiasparalaudes</t>
  </si>
  <si>
    <t>santopalomeras65</t>
  </si>
  <si>
    <t>santomelodiahebraica</t>
  </si>
  <si>
    <t>santopalestina74</t>
  </si>
  <si>
    <t>santoroma77</t>
  </si>
  <si>
    <t>santo1982</t>
  </si>
  <si>
    <t>santo1988</t>
  </si>
  <si>
    <t>tedeum</t>
  </si>
  <si>
    <t>comoelimpulsoquesientelaira</t>
  </si>
  <si>
    <t>cuandodormia</t>
  </si>
  <si>
    <t>debora</t>
  </si>
  <si>
    <t>elmismodios</t>
  </si>
  <si>
    <t>elsembrador</t>
  </si>
  <si>
    <t>heaquiquenuestroespejoeselsenor</t>
  </si>
  <si>
    <t>himnoalacruzgloriosa</t>
  </si>
  <si>
    <t>jacob</t>
  </si>
  <si>
    <t>ningunopuedeserviradossenores</t>
  </si>
  <si>
    <t>noresistaisalmal</t>
  </si>
  <si>
    <t>nosufrasporlosmalvados</t>
  </si>
  <si>
    <t>ohsenormicorazonyanoesambicioso</t>
  </si>
  <si>
    <t>senortumeescrutasyconoces</t>
  </si>
  <si>
    <t>shemaisrael</t>
  </si>
  <si>
    <t>sientatesolitarioysilencioso</t>
  </si>
  <si>
    <t>tueresmiesperanzasenor</t>
  </si>
  <si>
    <t>alacenadelcordero</t>
  </si>
  <si>
    <t>adondeteescondisteamado</t>
  </si>
  <si>
    <t>comodestilalamiel</t>
  </si>
  <si>
    <t>comolirioentreloscardos</t>
  </si>
  <si>
    <t>hermosaeresamigamia</t>
  </si>
  <si>
    <t>lapalomavolo</t>
  </si>
  <si>
    <t>merobasteelcorazon</t>
  </si>
  <si>
    <t>subaelesposoallenodesutalamo</t>
  </si>
  <si>
    <t>Moments</t>
  </si>
  <si>
    <t xml:space="preserve"> ="""" &amp; TEXTJOIN(""",""",TRUE,Table6[@[Categoria1]:[Antiguo Testamento]]) &amp; """"</t>
  </si>
  <si>
    <t>Content</t>
  </si>
  <si>
    <t>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t>
  </si>
  <si>
    <t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t>
  </si>
  <si>
    <t xml:space="preserve">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t>
  </si>
  <si>
    <t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t>
  </si>
  <si>
    <t xml:space="preserve">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t>
  </si>
  <si>
    <t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t>
  </si>
  <si>
    <t>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t>
  </si>
  <si>
    <t>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t>
  </si>
  <si>
    <t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t>
  </si>
  <si>
    <t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t>
  </si>
  <si>
    <t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t>
  </si>
  <si>
    <t>aleluya Pascual cristo jesús ha resucitado. aleluya.</t>
  </si>
  <si>
    <t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t>
  </si>
  <si>
    <t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t>
  </si>
  <si>
    <t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t>
  </si>
  <si>
    <t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t>
  </si>
  <si>
    <t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t>
  </si>
  <si>
    <t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t>
  </si>
  <si>
    <t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t>
  </si>
  <si>
    <t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t>
  </si>
  <si>
    <t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t>
  </si>
  <si>
    <t>ave maría ii le 1,28ss – 1984 ave maría, llena de gracia, el señor es contigo, bendita tú eres entre todas las mujeres, y bendito es el fruto de tu vientre, jesús. santa maría, madre de Dios, ruega por nosotros que somos pecadores, ruega ahora y en la hora de nuestra muerte.</t>
  </si>
  <si>
    <t>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t>
  </si>
  <si>
    <t>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t>
  </si>
  <si>
    <t>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t>
  </si>
  <si>
    <t>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t>
  </si>
  <si>
    <t>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t>
  </si>
  <si>
    <t>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t>
  </si>
  <si>
    <t>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t>
  </si>
  <si>
    <t>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t>
  </si>
  <si>
    <t>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t>
  </si>
  <si>
    <t>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t>
  </si>
  <si>
    <t>cristo es la luz juan 8,12; 14,6 cristo es la luz. él es la salvación cristo es el camino. cristo es la verdad. cristo es la vida.</t>
  </si>
  <si>
    <t>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t>
  </si>
  <si>
    <t>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t>
  </si>
  <si>
    <t>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t>
  </si>
  <si>
    <t>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t>
  </si>
  <si>
    <t>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t>
  </si>
  <si>
    <t>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t>
  </si>
  <si>
    <t>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t>
  </si>
  <si>
    <t>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t>
  </si>
  <si>
    <t>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t>
  </si>
  <si>
    <t>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t>
  </si>
  <si>
    <t>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t>
  </si>
  <si>
    <t>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t>
  </si>
  <si>
    <t>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t>
  </si>
  <si>
    <t>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t>
  </si>
  <si>
    <t>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t>
  </si>
  <si>
    <t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t>
  </si>
  <si>
    <t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t>
  </si>
  <si>
    <t>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t>
  </si>
  <si>
    <t>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t>
  </si>
  <si>
    <t>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t>
  </si>
  <si>
    <t>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t>
  </si>
  <si>
    <t>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t>
  </si>
  <si>
    <t>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t>
  </si>
  <si>
    <t>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t>
  </si>
  <si>
    <t>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t>
  </si>
  <si>
    <t>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t>
  </si>
  <si>
    <t>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t>
  </si>
  <si>
    <t>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t>
  </si>
  <si>
    <t>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t>
  </si>
  <si>
    <t>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t>
  </si>
  <si>
    <t>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t>
  </si>
  <si>
    <t>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t>
  </si>
  <si>
    <t>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t>
  </si>
  <si>
    <t>¡abbá,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t>
  </si>
  <si>
    <t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t>
  </si>
  <si>
    <t>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t>
  </si>
  <si>
    <t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t>
  </si>
  <si>
    <t>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t>
  </si>
  <si>
    <t>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t>
  </si>
  <si>
    <t>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t>
  </si>
  <si>
    <t>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t>
  </si>
  <si>
    <t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t>
  </si>
  <si>
    <t>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t>
  </si>
  <si>
    <t>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t>
  </si>
  <si>
    <t>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t>
  </si>
  <si>
    <t>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t>
  </si>
  <si>
    <t>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t>
  </si>
  <si>
    <t>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t>
  </si>
  <si>
    <t>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t>
  </si>
  <si>
    <t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
  </si>
  <si>
    <t>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t>
  </si>
  <si>
    <t>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t>
  </si>
  <si>
    <t>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t>
  </si>
  <si>
    <t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t>
  </si>
  <si>
    <t>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t>
  </si>
  <si>
    <t xml:space="preserve">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t>
  </si>
  <si>
    <t>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t>
  </si>
  <si>
    <t xml:space="preserve">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t>
  </si>
  <si>
    <t>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t>
  </si>
  <si>
    <t xml:space="preserve">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t>
  </si>
  <si>
    <t xml:space="preserve">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t>
  </si>
  <si>
    <t xml:space="preserve">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t>
  </si>
  <si>
    <t xml:space="preserve">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t>
  </si>
  <si>
    <t xml:space="preserve">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t>
  </si>
  <si>
    <t>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t>
  </si>
  <si>
    <t xml:space="preserve">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t>
  </si>
  <si>
    <t>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t>
  </si>
  <si>
    <t>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t>
  </si>
  <si>
    <t>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t>
  </si>
  <si>
    <t xml:space="preserve">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t>
  </si>
  <si>
    <t xml:space="preserve">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t>
  </si>
  <si>
    <t>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t>
  </si>
  <si>
    <t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t>
  </si>
  <si>
    <t xml:space="preserve">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t>
  </si>
  <si>
    <t>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t>
  </si>
  <si>
    <t xml:space="preserve">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t>
  </si>
  <si>
    <t>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t>
  </si>
  <si>
    <t>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t>
  </si>
  <si>
    <t xml:space="preserve">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t>
  </si>
  <si>
    <t>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t>
  </si>
  <si>
    <t xml:space="preserve">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t>
  </si>
  <si>
    <t xml:space="preserve">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t>
  </si>
  <si>
    <t>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t>
  </si>
  <si>
    <t xml:space="preserve">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t>
  </si>
  <si>
    <t>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t>
  </si>
  <si>
    <t>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t>
  </si>
  <si>
    <t>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t>
  </si>
  <si>
    <t>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t>
  </si>
  <si>
    <t>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t>
  </si>
  <si>
    <t>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t>
  </si>
  <si>
    <t>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t>
  </si>
  <si>
    <t>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t>
  </si>
  <si>
    <t>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t>
  </si>
  <si>
    <t>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t>
  </si>
  <si>
    <t>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t>
  </si>
  <si>
    <t>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t>
  </si>
  <si>
    <t>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t>
  </si>
  <si>
    <t>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t>
  </si>
  <si>
    <t>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t>
  </si>
  <si>
    <t>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t>
  </si>
  <si>
    <t>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t>
  </si>
  <si>
    <t>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t>
  </si>
  <si>
    <t>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t>
  </si>
  <si>
    <t>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t>
  </si>
  <si>
    <t>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t>
  </si>
  <si>
    <t>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t>
  </si>
  <si>
    <t>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t>
  </si>
  <si>
    <t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t>
  </si>
  <si>
    <t>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t>
  </si>
  <si>
    <t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t>
  </si>
  <si>
    <t xml:space="preserve">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t>
  </si>
  <si>
    <t>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t>
  </si>
  <si>
    <t>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t>
  </si>
  <si>
    <t>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t>
  </si>
  <si>
    <t xml:space="preserve">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t>
  </si>
  <si>
    <t>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t>
  </si>
  <si>
    <t>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t>
  </si>
  <si>
    <t xml:space="preserve">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t>
  </si>
  <si>
    <t xml:space="preserve">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t>
  </si>
  <si>
    <t xml:space="preserve">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t>
  </si>
  <si>
    <t xml:space="preserve">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t>
  </si>
  <si>
    <t>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t>
  </si>
  <si>
    <t>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t>
  </si>
  <si>
    <t>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t>
  </si>
  <si>
    <t>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t>
  </si>
  <si>
    <t>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t>
  </si>
  <si>
    <t>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t>
  </si>
  <si>
    <t>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t>
  </si>
  <si>
    <t>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t>
  </si>
  <si>
    <t>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t>
  </si>
  <si>
    <t xml:space="preserve">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t>
  </si>
  <si>
    <t>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t>
  </si>
  <si>
    <t xml:space="preserve">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t>
  </si>
  <si>
    <t xml:space="preserve">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t>
  </si>
  <si>
    <t xml:space="preserve">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t>
  </si>
  <si>
    <t>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t>
  </si>
  <si>
    <t>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t>
  </si>
  <si>
    <t xml:space="preserve">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t>
  </si>
  <si>
    <t xml:space="preserve">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t>
  </si>
  <si>
    <t xml:space="preserve">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t>
  </si>
  <si>
    <t xml:space="preserve">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t>
  </si>
  <si>
    <t>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t>
  </si>
  <si>
    <t>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t>
  </si>
  <si>
    <t xml:space="preserve">¡oh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t>
  </si>
  <si>
    <t xml:space="preserve">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t>
  </si>
  <si>
    <t xml:space="preserve">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t>
  </si>
  <si>
    <t xml:space="preserve">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t>
  </si>
  <si>
    <t>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t>
  </si>
  <si>
    <t>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t>
  </si>
  <si>
    <t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t>
  </si>
  <si>
    <t>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t>
  </si>
  <si>
    <t xml:space="preserve">¿por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t>
  </si>
  <si>
    <t>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t>
  </si>
  <si>
    <t xml:space="preserve">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t>
  </si>
  <si>
    <t xml:space="preserve">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t>
  </si>
  <si>
    <t>¡qué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t>
  </si>
  <si>
    <t>¡qué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t>
  </si>
  <si>
    <t xml:space="preserve">¿quién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t>
  </si>
  <si>
    <t xml:space="preserve">¿quién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t>
  </si>
  <si>
    <t>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t>
  </si>
  <si>
    <t xml:space="preserve">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t>
  </si>
  <si>
    <t>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t>
  </si>
  <si>
    <t>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t>
  </si>
  <si>
    <t>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t>
  </si>
  <si>
    <t xml:space="preserve">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t>
  </si>
  <si>
    <t xml:space="preserve">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t>
  </si>
  <si>
    <t xml:space="preserve">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t>
  </si>
  <si>
    <t>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t>
  </si>
  <si>
    <t>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t>
  </si>
  <si>
    <t>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t>
  </si>
  <si>
    <t>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t>
  </si>
  <si>
    <t>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t>
  </si>
  <si>
    <t xml:space="preserve">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t>
  </si>
  <si>
    <t xml:space="preserve">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t>
  </si>
  <si>
    <t xml:space="preserve">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t>
  </si>
  <si>
    <t xml:space="preserve">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t>
  </si>
  <si>
    <t>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t>
  </si>
  <si>
    <t>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t>
  </si>
  <si>
    <t xml:space="preserve">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t>
  </si>
  <si>
    <t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
  </si>
  <si>
    <t xml:space="preserve">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
  </si>
  <si>
    <t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
  </si>
  <si>
    <t>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t>
  </si>
  <si>
    <t>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t>
  </si>
  <si>
    <t xml:space="preserve">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t>
  </si>
  <si>
    <t xml:space="preserve">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t>
  </si>
  <si>
    <t xml:space="preserve">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t>
  </si>
  <si>
    <t>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t>
  </si>
  <si>
    <t>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t>
  </si>
  <si>
    <t>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t>
  </si>
  <si>
    <t xml:space="preserve">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t>
  </si>
  <si>
    <t xml:space="preserve">vivid alegres filipenses 4,4ss vivid alegres, el señor está cerca, vivid alegres, el señor está cerca. vivid alegres, el señor viene ya, y nos salvará, y nos salvará, y nos salvará. valor, no temáis que el señor viene ya, y nos salvará, y nos salvará, y nos salvará. vivid alegres </t>
  </si>
  <si>
    <t xml:space="preserve">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t>
  </si>
  <si>
    <t xml:space="preserve">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t>
  </si>
  <si>
    <t xml:space="preserve">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t>
  </si>
  <si>
    <t>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t>
  </si>
  <si>
    <t xml:space="preserve">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t>
  </si>
  <si>
    <t>x</t>
  </si>
  <si>
    <t xml:space="preserve">,title: </t>
  </si>
  <si>
    <t xml:space="preserve">, subtitle: </t>
  </si>
  <si>
    <t xml:space="preserve">, category: </t>
  </si>
  <si>
    <t xml:space="preserve">, moments: </t>
  </si>
  <si>
    <t xml:space="preserve">, url: </t>
  </si>
  <si>
    <t xml:space="preserve">, content: </t>
  </si>
  <si>
    <t>content</t>
  </si>
  <si>
    <t>URL</t>
  </si>
  <si>
    <t>moments</t>
  </si>
  <si>
    <t>category</t>
  </si>
  <si>
    <t>subtitle</t>
  </si>
  <si>
    <t>title</t>
  </si>
  <si>
    <t>id2</t>
  </si>
  <si>
    <t>title3</t>
  </si>
  <si>
    <t>subtitle4</t>
  </si>
  <si>
    <t>category5</t>
  </si>
  <si>
    <t>moments6</t>
  </si>
  <si>
    <t>URL7</t>
  </si>
  <si>
    <t>content8</t>
  </si>
  <si>
    <t>Letanías penitenciales ii</t>
  </si>
  <si>
    <t>letaniaspenitencialesii</t>
  </si>
  <si>
    <t>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t>
  </si>
  <si>
    <t>Eleccion</t>
  </si>
  <si>
    <t>Liturgia</t>
  </si>
  <si>
    <t>Ave María II (1984)</t>
  </si>
  <si>
    <t>avemariaii(1984)</t>
  </si>
  <si>
    <t>{  "id": "alavictimapascual", 
   "titulo": "A la víctima pascual", 
   "salmo": "Secuencia de Pascua - Himno lat. «Victimae paschall laudes» ", 
   "letra": "1 a la víctima pascual, ofrecemos hoy el sacrificio de alabanza.....", 
   "archivo": "/resucito/src/index.html?canto=alavictimapascual"},</t>
  </si>
  <si>
    <t>titulo</t>
  </si>
  <si>
    <t>{"id":</t>
  </si>
  <si>
    <t>salmo</t>
  </si>
  <si>
    <t>Letras</t>
  </si>
  <si>
    <t>Contenido del Codigo</t>
  </si>
  <si>
    <t>Index</t>
  </si>
  <si>
    <t>Index Web</t>
  </si>
  <si>
    <t>cantosJS</t>
  </si>
  <si>
    <t>Find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</si>
</sst>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sz val="13"/>
      <color rgb="FFD4D4D4"/>
      <name val="Consolas"/>
      <family val="3"/>
    </font>
    <font>
      <sz val="13"/>
      <color rgb="FF6A9955"/>
      <name val="Consolas"/>
      <family val="3"/>
    </font>
    <font>
      <sz val="13"/>
      <color rgb="FF569CD6"/>
      <name val="Consolas"/>
      <family val="3"/>
    </font>
    <font>
      <sz val="9"/>
      <color indexed="81"/>
      <name val="Tahoma"/>
      <family val="2"/>
    </font>
    <font>
      <b/>
      <sz val="9"/>
      <color indexed="81"/>
      <name val="Tahoma"/>
      <family val="2"/>
    </font>
    <font>
      <sz val="10"/>
      <name val="Consolas"/>
      <family val="3"/>
    </font>
    <font>
      <u/>
      <sz val="11"/>
      <color theme="10"/>
      <name val="Aptos Narrow"/>
      <family val="2"/>
      <scheme val="minor"/>
    </font>
    <font>
      <sz val="8"/>
      <name val="Aptos Narrow"/>
      <family val="2"/>
      <scheme val="minor"/>
    </font>
    <font>
      <b/>
      <sz val="18"/>
      <color rgb="FFFFFFFF"/>
      <name val="Comic Sans MS"/>
      <family val="4"/>
    </font>
    <font>
      <sz val="48"/>
      <color theme="0"/>
      <name val="Comic Sans MS"/>
      <family val="4"/>
    </font>
    <font>
      <sz val="26"/>
      <color theme="0"/>
      <name val="Aptos Narrow"/>
      <family val="2"/>
      <scheme val="minor"/>
    </font>
    <font>
      <sz val="16"/>
      <color rgb="FFFFFFFF"/>
      <name val="Comic Sans MS"/>
      <family val="4"/>
    </font>
    <font>
      <sz val="16"/>
      <color theme="0"/>
      <name val="Comic Sans MS"/>
      <family val="4"/>
    </font>
  </fonts>
  <fills count="19">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9"/>
        <bgColor indexed="64"/>
      </patternFill>
    </fill>
    <fill>
      <patternFill patternType="solid">
        <fgColor theme="8" tint="-0.249977111117893"/>
        <bgColor indexed="64"/>
      </patternFill>
    </fill>
    <fill>
      <patternFill patternType="solid">
        <fgColor theme="4"/>
        <bgColor indexed="64"/>
      </patternFill>
    </fill>
    <fill>
      <patternFill patternType="solid">
        <fgColor theme="8"/>
        <bgColor indexed="64"/>
      </patternFill>
    </fill>
    <fill>
      <patternFill patternType="solid">
        <fgColor rgb="FFC00000"/>
        <bgColor indexed="64"/>
      </patternFill>
    </fill>
    <fill>
      <patternFill patternType="solid">
        <fgColor rgb="FF0070C0"/>
        <bgColor indexed="64"/>
      </patternFill>
    </fill>
    <fill>
      <patternFill patternType="solid">
        <fgColor rgb="FFFFFFDD"/>
        <bgColor indexed="64"/>
      </patternFill>
    </fill>
    <fill>
      <patternFill patternType="solid">
        <fgColor rgb="FFFFFFCC"/>
        <bgColor indexed="64"/>
      </patternFill>
    </fill>
    <fill>
      <patternFill patternType="solid">
        <fgColor rgb="FFCBECFE"/>
        <bgColor indexed="64"/>
      </patternFill>
    </fill>
    <fill>
      <patternFill patternType="solid">
        <fgColor rgb="FFEBF8FF"/>
        <bgColor indexed="64"/>
      </patternFill>
    </fill>
    <fill>
      <patternFill patternType="solid">
        <fgColor rgb="FFCEFFCF"/>
        <bgColor indexed="64"/>
      </patternFill>
    </fill>
    <fill>
      <patternFill patternType="solid">
        <fgColor rgb="FFE5FFE6"/>
        <bgColor indexed="64"/>
      </patternFill>
    </fill>
    <fill>
      <patternFill patternType="solid">
        <fgColor theme="0" tint="-0.14999847407452621"/>
        <bgColor theme="0" tint="-0.14999847407452621"/>
      </patternFill>
    </fill>
    <fill>
      <patternFill patternType="solid">
        <fgColor rgb="FF000000"/>
        <bgColor indexed="64"/>
      </patternFill>
    </fill>
    <fill>
      <patternFill patternType="solid">
        <fgColor rgb="FFDEB900"/>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right/>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0" fillId="3" borderId="0" xfId="0" applyFill="1"/>
    <xf numFmtId="0" fontId="0" fillId="4" borderId="0" xfId="0"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3" fillId="10" borderId="0" xfId="0" applyFont="1" applyFill="1" applyAlignment="1">
      <alignment horizontal="center" vertical="center"/>
    </xf>
    <xf numFmtId="0" fontId="3" fillId="10" borderId="0" xfId="0" applyFont="1" applyFill="1" applyAlignment="1">
      <alignment horizontal="left"/>
    </xf>
    <xf numFmtId="0" fontId="3" fillId="11" borderId="0" xfId="0" applyFont="1" applyFill="1" applyAlignment="1">
      <alignment horizontal="center" vertical="center"/>
    </xf>
    <xf numFmtId="0" fontId="3" fillId="11" borderId="0" xfId="0" applyFont="1" applyFill="1" applyAlignment="1">
      <alignment horizontal="left"/>
    </xf>
    <xf numFmtId="0" fontId="0" fillId="12" borderId="0" xfId="0" applyFill="1" applyAlignment="1">
      <alignment horizontal="center" vertical="center"/>
    </xf>
    <xf numFmtId="0" fontId="0" fillId="12" borderId="0" xfId="0" applyFill="1"/>
    <xf numFmtId="0" fontId="0" fillId="13" borderId="0" xfId="0" applyFill="1" applyAlignment="1">
      <alignment horizontal="center" vertical="center"/>
    </xf>
    <xf numFmtId="0" fontId="0" fillId="13" borderId="0" xfId="0" applyFill="1"/>
    <xf numFmtId="0" fontId="0" fillId="14" borderId="0" xfId="0" applyFill="1" applyAlignment="1">
      <alignment horizontal="center" vertical="center"/>
    </xf>
    <xf numFmtId="0" fontId="0" fillId="14" borderId="0" xfId="0" applyFill="1"/>
    <xf numFmtId="0" fontId="0" fillId="15" borderId="0" xfId="0" applyFill="1" applyAlignment="1">
      <alignment horizontal="center" vertical="center"/>
    </xf>
    <xf numFmtId="0" fontId="0" fillId="15" borderId="0" xfId="0" applyFill="1"/>
    <xf numFmtId="0" fontId="5" fillId="0" borderId="0" xfId="0" applyFont="1" applyAlignment="1">
      <alignment vertical="center"/>
    </xf>
    <xf numFmtId="0" fontId="6" fillId="0" borderId="0" xfId="0" applyFont="1" applyAlignment="1">
      <alignment vertical="center"/>
    </xf>
    <xf numFmtId="0" fontId="0" fillId="14" borderId="1" xfId="0" applyFont="1" applyFill="1" applyBorder="1" applyAlignment="1">
      <alignment horizontal="center" vertical="center"/>
    </xf>
    <xf numFmtId="0" fontId="0" fillId="0" borderId="1" xfId="0" applyFont="1" applyBorder="1" applyAlignment="1">
      <alignment horizontal="center" vertical="center"/>
    </xf>
    <xf numFmtId="0" fontId="0" fillId="16" borderId="1" xfId="0" applyFont="1" applyFill="1" applyBorder="1" applyAlignment="1">
      <alignment horizontal="center" vertical="center"/>
    </xf>
    <xf numFmtId="0" fontId="3" fillId="10" borderId="1" xfId="0" applyFont="1" applyFill="1" applyBorder="1" applyAlignment="1">
      <alignment horizontal="center" vertical="center"/>
    </xf>
    <xf numFmtId="0" fontId="0" fillId="15" borderId="1" xfId="0" applyFont="1" applyFill="1" applyBorder="1" applyAlignment="1">
      <alignment horizontal="center" vertical="center"/>
    </xf>
    <xf numFmtId="0" fontId="3" fillId="11" borderId="1" xfId="0" applyFont="1" applyFill="1" applyBorder="1" applyAlignment="1">
      <alignment horizontal="center" vertical="center"/>
    </xf>
    <xf numFmtId="0" fontId="0" fillId="12" borderId="1" xfId="0" applyFont="1" applyFill="1" applyBorder="1" applyAlignment="1">
      <alignment horizontal="center" vertical="center"/>
    </xf>
    <xf numFmtId="0" fontId="0" fillId="13" borderId="1" xfId="0" applyFont="1" applyFill="1" applyBorder="1" applyAlignment="1">
      <alignment horizontal="center" vertical="center"/>
    </xf>
    <xf numFmtId="0" fontId="0" fillId="16" borderId="2" xfId="0" applyFont="1" applyFill="1" applyBorder="1" applyAlignment="1">
      <alignment horizontal="center" vertical="center"/>
    </xf>
    <xf numFmtId="0" fontId="9" fillId="0" borderId="0" xfId="0" applyFont="1" applyAlignment="1">
      <alignment vertical="center"/>
    </xf>
    <xf numFmtId="0" fontId="0" fillId="0" borderId="0" xfId="0" quotePrefix="1"/>
    <xf numFmtId="0" fontId="9" fillId="0" borderId="0" xfId="0" applyFont="1" applyAlignment="1">
      <alignment horizontal="left" vertical="top" wrapText="1"/>
    </xf>
    <xf numFmtId="0" fontId="0" fillId="0" borderId="0" xfId="0" applyNumberFormat="1"/>
    <xf numFmtId="0" fontId="12" fillId="17" borderId="0" xfId="1" applyFont="1" applyFill="1"/>
    <xf numFmtId="22" fontId="13" fillId="18" borderId="3" xfId="0" applyNumberFormat="1" applyFont="1" applyFill="1" applyBorder="1" applyAlignment="1">
      <alignment horizontal="center" vertical="center"/>
    </xf>
    <xf numFmtId="22" fontId="14" fillId="18" borderId="3" xfId="0" applyNumberFormat="1" applyFont="1" applyFill="1" applyBorder="1" applyAlignment="1">
      <alignment vertical="center"/>
    </xf>
    <xf numFmtId="22" fontId="14" fillId="18" borderId="3" xfId="0" applyNumberFormat="1" applyFont="1" applyFill="1" applyBorder="1" applyAlignment="1">
      <alignment horizontal="center" vertical="center"/>
    </xf>
    <xf numFmtId="0" fontId="15" fillId="17" borderId="4" xfId="1" applyFont="1" applyFill="1" applyBorder="1" applyAlignment="1">
      <alignment horizontal="center"/>
    </xf>
    <xf numFmtId="0" fontId="16" fillId="2" borderId="4" xfId="1" applyFont="1" applyFill="1" applyBorder="1" applyAlignment="1">
      <alignment horizontal="center"/>
    </xf>
  </cellXfs>
  <cellStyles count="2">
    <cellStyle name="Hyperlink" xfId="1" builtinId="8"/>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numFmt numFmtId="0" formatCode="General"/>
    </dxf>
    <dxf>
      <numFmt numFmtId="0" formatCode="General"/>
    </dxf>
    <dxf>
      <numFmt numFmtId="0" formatCode="General"/>
      <fill>
        <patternFill patternType="solid">
          <fgColor indexed="64"/>
          <bgColor rgb="FFE5FFE6"/>
        </patternFill>
      </fill>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solid">
          <fgColor indexed="64"/>
          <bgColor rgb="FFE5FFE6"/>
        </patternFill>
      </fill>
    </dxf>
    <dxf>
      <fill>
        <patternFill patternType="solid">
          <fgColor indexed="64"/>
          <bgColor rgb="FFE5FFE6"/>
        </patternFill>
      </fill>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768708</xdr:colOff>
      <xdr:row>0</xdr:row>
      <xdr:rowOff>0</xdr:rowOff>
    </xdr:from>
    <xdr:to>
      <xdr:col>0</xdr:col>
      <xdr:colOff>2891765</xdr:colOff>
      <xdr:row>0</xdr:row>
      <xdr:rowOff>1408103</xdr:rowOff>
    </xdr:to>
    <xdr:pic>
      <xdr:nvPicPr>
        <xdr:cNvPr id="2" name="Picture 1">
          <a:hlinkClick xmlns:r="http://schemas.openxmlformats.org/officeDocument/2006/relationships" r:id="rId1"/>
          <a:extLst>
            <a:ext uri="{FF2B5EF4-FFF2-40B4-BE49-F238E27FC236}">
              <a16:creationId xmlns:a16="http://schemas.microsoft.com/office/drawing/2014/main" id="{F66A9BBD-02F0-487D-9868-0449B14B66D8}"/>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629" r="7513"/>
        <a:stretch/>
      </xdr:blipFill>
      <xdr:spPr bwMode="auto">
        <a:xfrm>
          <a:off x="768708" y="0"/>
          <a:ext cx="2123057" cy="1408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247652</xdr:colOff>
          <xdr:row>0</xdr:row>
          <xdr:rowOff>21771</xdr:rowOff>
        </xdr:from>
        <xdr:to>
          <xdr:col>11</xdr:col>
          <xdr:colOff>1170216</xdr:colOff>
          <xdr:row>0</xdr:row>
          <xdr:rowOff>195942</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DO" sz="1100" b="0" i="0" u="none" strike="noStrike" baseline="0">
                  <a:solidFill>
                    <a:srgbClr val="000000"/>
                  </a:solidFill>
                  <a:latin typeface="Aptos Narrow"/>
                </a:rPr>
                <a:t>Copiar Menu</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1885950</xdr:colOff>
          <xdr:row>0</xdr:row>
          <xdr:rowOff>133350</xdr:rowOff>
        </xdr:from>
        <xdr:to>
          <xdr:col>6</xdr:col>
          <xdr:colOff>2956035</xdr:colOff>
          <xdr:row>0</xdr:row>
          <xdr:rowOff>352425</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DO" sz="1100" b="0" i="0" u="none" strike="noStrike" baseline="0">
                  <a:solidFill>
                    <a:srgbClr val="000000"/>
                  </a:solidFill>
                  <a:latin typeface="Aptos Narrow"/>
                </a:rPr>
                <a:t>Content Code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0</xdr:row>
          <xdr:rowOff>95250</xdr:rowOff>
        </xdr:from>
        <xdr:to>
          <xdr:col>2</xdr:col>
          <xdr:colOff>47625</xdr:colOff>
          <xdr:row>0</xdr:row>
          <xdr:rowOff>323850</xdr:rowOff>
        </xdr:to>
        <xdr:sp macro="" textlink="">
          <xdr:nvSpPr>
            <xdr:cNvPr id="5124" name="Button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DO" sz="1100" b="0" i="0" u="none" strike="noStrike" baseline="0">
                  <a:solidFill>
                    <a:srgbClr val="000000"/>
                  </a:solidFill>
                  <a:latin typeface="Aptos Narrow"/>
                </a:rPr>
                <a:t>Button 4</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CDBFF-B9E0-44F4-8CA8-3ED336445857}" name="Table22" displayName="Table22" ref="A1:K232" totalsRowShown="0">
  <autoFilter ref="A1:K232" xr:uid="{97D44A63-C54D-445C-B659-B4CA65A43A49}"/>
  <tableColumns count="11">
    <tableColumn id="13" xr3:uid="{2AB145F3-5C07-45E6-B3DF-EBA39EC9940F}" name="Pg" dataDxfId="17"/>
    <tableColumn id="3" xr3:uid="{ADBA58FD-0429-4D57-B7D3-AC6D7A799AFD}" name="Cantos" dataDxfId="16"/>
    <tableColumn id="4" xr3:uid="{750C9997-7333-456B-B083-16AB6A3835B0}" name="Categoria1"/>
    <tableColumn id="5" xr3:uid="{C054485A-4260-4F70-8143-82F883567654}" name="Categoria2"/>
    <tableColumn id="6" xr3:uid="{55689733-359C-4072-A9E2-79CD3F8F0064}" name="Categoria3"/>
    <tableColumn id="7" xr3:uid="{782BFC74-0D44-4E3B-BFC5-CC3644BC6A62}" name="Categoria4"/>
    <tableColumn id="8" xr3:uid="{8BA07D39-D641-40AF-8F48-110D8B89A4BF}" name="Categoria5"/>
    <tableColumn id="9" xr3:uid="{DD6E4000-A718-4CB0-8945-4E9576E33D41}" name="Categoria6"/>
    <tableColumn id="10" xr3:uid="{EA9FAD70-F8A5-4366-843C-7710DDA75971}" name="Categoria7"/>
    <tableColumn id="11" xr3:uid="{26BC7624-7E61-4D86-8F4F-44F3E7C661AC}" name="Categoria8"/>
    <tableColumn id="12" xr3:uid="{E5F1EB88-BE58-4A81-A267-08B8FB7787EA}" name="Categoria9"/>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F4F44-1208-454F-B177-9DF5021D2378}" name="Table223" displayName="Table223" ref="A2:O233" totalsRowShown="0">
  <autoFilter ref="A2:O233" xr:uid="{97D44A63-C54D-445C-B659-B4CA65A43A49}"/>
  <sortState xmlns:xlrd2="http://schemas.microsoft.com/office/spreadsheetml/2017/richdata2" ref="A3:N233">
    <sortCondition ref="C2:C233"/>
  </sortState>
  <tableColumns count="15">
    <tableColumn id="1" xr3:uid="{374678EF-9B1C-4843-B58E-7AC4C8C33AB8}" name="pg" dataDxfId="13"/>
    <tableColumn id="2" xr3:uid="{61304003-6C37-4876-9E01-52AAFEE1502D}" name="ID" dataDxfId="14"/>
    <tableColumn id="3" xr3:uid="{46AD0CF9-9F35-4E11-A80E-B6931C340B6E}" name="Cantos" dataDxfId="15"/>
    <tableColumn id="14" xr3:uid="{2F838586-06C5-49D6-9770-AEF72BDBAFDF}" name="Subtitulo" dataDxfId="12"/>
    <tableColumn id="13" xr3:uid="{DE1589C9-E1AD-487C-A641-8855235E3780}" name="Categoria"/>
    <tableColumn id="4" xr3:uid="{F6E08EDE-2996-4129-BB87-F1FDFF05D5F7}" name="Categoria1"/>
    <tableColumn id="5" xr3:uid="{26150A5A-9B1B-40F8-ADB3-A513689C7228}" name="Categoria2"/>
    <tableColumn id="6" xr3:uid="{111E6C50-1AF8-4DAB-B2A1-E5A815EA1A7B}" name="Categoria3"/>
    <tableColumn id="7" xr3:uid="{39842C74-60F4-45D1-828A-3288AEFBD671}" name="Categoria4"/>
    <tableColumn id="8" xr3:uid="{CD79F8BD-1323-45E2-B0B6-8C857F7F08A2}" name="Categoria5"/>
    <tableColumn id="9" xr3:uid="{B6195362-806B-41C2-A0FE-AB6A282213FC}" name="Categoria6"/>
    <tableColumn id="10" xr3:uid="{D4D2508C-0179-4714-A674-D2845DB3B951}" name="Categoria7"/>
    <tableColumn id="11" xr3:uid="{8FCF317E-D8B8-4E99-89AC-5BB4DDCE710A}" name="NameNoSpace" dataDxfId="11"/>
    <tableColumn id="12" xr3:uid="{FA0FAC69-D1C8-4EC4-808F-0E06F2EB0620}" name="Moments" dataDxfId="10">
      <calculatedColumnFormula>"""" &amp; _xlfn.TEXTJOIN(""",""",TRUE,Table223[[#This Row],[Categoria1]:[Categoria7]]) &amp; """"</calculatedColumnFormula>
    </tableColumn>
    <tableColumn id="15" xr3:uid="{B1CD2D35-41ED-4CB2-8C93-8B0B2DAEF2A7}" name="Content" dataDxfId="9"/>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F03F7B-F867-4FB5-A195-9E7ED2888184}" name="Table4" displayName="Table4" ref="B2:Q233" totalsRowShown="0">
  <autoFilter ref="B2:Q233" xr:uid="{62F03F7B-F867-4FB5-A195-9E7ED2888184}"/>
  <tableColumns count="16">
    <tableColumn id="1" xr3:uid="{C35842DD-9ADD-4102-95D4-F7D4E88FF7A1}" name="Pg" dataDxfId="8"/>
    <tableColumn id="2" xr3:uid="{4DE7B7A4-A450-4CB8-932D-15696EB304F8}" name="id"/>
    <tableColumn id="3" xr3:uid="{49BE017F-7FC4-41B3-85A8-70E48F580BD7}" name="id2">
      <calculatedColumnFormula>VLOOKUP(B3,'Index Web'!A$3:L$234,2,FALSE)</calculatedColumnFormula>
    </tableColumn>
    <tableColumn id="4" xr3:uid="{0F69761D-1EDD-4538-AD86-EB0AB61766DD}" name="title"/>
    <tableColumn id="5" xr3:uid="{C2B55C63-3C5C-483B-BC48-2A21DBF6C7BF}" name="title3">
      <calculatedColumnFormula>_xlfn.CONCAT("""",VLOOKUP(B3,'Index Web'!A$3:L$234,3,FALSE),"""")</calculatedColumnFormula>
    </tableColumn>
    <tableColumn id="6" xr3:uid="{A2DAE9DC-D032-4F0A-8E95-272A60210265}" name="subtitle"/>
    <tableColumn id="7" xr3:uid="{43336978-729D-4321-8455-DBB436337645}" name="subtitle4">
      <calculatedColumnFormula>_xlfn.CONCAT("""",VLOOKUP(B3,'Index Web'!A$3:L$234,4,FALSE),"""")</calculatedColumnFormula>
    </tableColumn>
    <tableColumn id="8" xr3:uid="{43BBB641-27CF-4EE4-9BFA-1658B25E2EC5}" name="category"/>
    <tableColumn id="9" xr3:uid="{8191907C-5E93-448A-B99C-1E304C894A3A}" name="category5">
      <calculatedColumnFormula>_xlfn.CONCAT("""",VLOOKUP(B3,'Index Web'!A$3:L$234,5,FALSE),"""")</calculatedColumnFormula>
    </tableColumn>
    <tableColumn id="10" xr3:uid="{7B7E2276-E6CB-4A52-8EC8-8AD0C06EACA2}" name="moments"/>
    <tableColumn id="11" xr3:uid="{75919F4A-D958-4C46-9FBB-483FAE38149A}" name="moments6">
      <calculatedColumnFormula>_xlfn.CONCAT("[",VLOOKUP(B3,'Index Web'!A$3:N$234,14,FALSE),"]")</calculatedColumnFormula>
    </tableColumn>
    <tableColumn id="12" xr3:uid="{AAFCE41A-F77F-421E-9EC0-CDC727542272}" name="URL"/>
    <tableColumn id="13" xr3:uid="{C220E306-5BF6-4E0C-8BDF-23631E1A906A}" name="URL7">
      <calculatedColumnFormula>_xlfn.CONCAT("""/resucito/src/index.html?canto=",VLOOKUP(B3,'Index Web'!A$3:N$234,13,FALSE),"""")</calculatedColumnFormula>
    </tableColumn>
    <tableColumn id="14" xr3:uid="{4DF9EE73-E079-4879-9881-92C06EC854B5}" name="content"/>
    <tableColumn id="15" xr3:uid="{31FF46B9-0C3A-4460-A69C-057DE317833E}" name="content8" dataDxfId="7">
      <calculatedColumnFormula>_xlfn.CONCAT("""",VLOOKUP(B3,'Index Web'!A$3:O$234,15,FALSE)," ",VLOOKUP(B3,'Index Web'!A$3:O$234,13,FALSE),"""","},")</calculatedColumnFormula>
    </tableColumn>
    <tableColumn id="16" xr3:uid="{8B73062C-9D71-4E48-ADB9-5D9F3430F600}" name="const songs = [">
      <calculatedColumnFormula>_xlfn.CONCAT(C3:P3)</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BC56ED-8B9F-4A8D-A77E-5CAD158F15FE}" name="Table46" displayName="Table46" ref="B2:I233" totalsRowShown="0">
  <autoFilter ref="B2:I233" xr:uid="{62F03F7B-F867-4FB5-A195-9E7ED2888184}"/>
  <tableColumns count="8">
    <tableColumn id="1" xr3:uid="{3700EFB2-AA2C-4848-A2B2-B7288A9EF020}" name="Pg" dataDxfId="6"/>
    <tableColumn id="2" xr3:uid="{4FB9CD12-D9BF-4BB5-9C1C-DB7D977D5610}" name="id"/>
    <tableColumn id="17" xr3:uid="{C88D8CC7-A07B-4975-9C8A-0AB461DFEFD1}" name="NameNoSpace" dataDxfId="5">
      <calculatedColumnFormula>_xlfn.CONCAT("""",VLOOKUP(B3,'Index Web'!A$3:O$234,13,FALSE),"""",",")</calculatedColumnFormula>
    </tableColumn>
    <tableColumn id="5" xr3:uid="{19F27E10-5766-4AF0-AFA2-4D6B65192336}" name="titulo" dataDxfId="4">
      <calculatedColumnFormula>_xlfn.CONCAT("""titulo""",": ","""",VLOOKUP(B3,'Index Web'!A$3:L$234,3,FALSE),"""",",")</calculatedColumnFormula>
    </tableColumn>
    <tableColumn id="7" xr3:uid="{D7DB8BA2-4BAE-4EF4-8D6B-863949C200C5}" name="salmo" dataDxfId="3">
      <calculatedColumnFormula>_xlfn.CONCAT("""salmo""",": ","""",VLOOKUP(B3,'Index Web'!A$3:L$234,4,FALSE),"""",",")</calculatedColumnFormula>
    </tableColumn>
    <tableColumn id="8" xr3:uid="{D7FA7BF8-5643-46F4-A3A0-4F10CBCBABA4}" name="Letras" dataDxfId="0">
      <calculatedColumnFormula>_xlfn.CONCAT("""letra""",": ","""",Table46[[#This Row],[Pg]],"|",VLOOKUP(B3,'Index Web'!A$3:O$234,15,FALSE)," ",VLOOKUP(B3,'Index Web'!A$3:O$234,13,FALSE),"""",",")</calculatedColumnFormula>
    </tableColumn>
    <tableColumn id="9" xr3:uid="{5FFA4A0A-9793-475A-82C7-EC35DDF546F2}" name="URL" dataDxfId="2">
      <calculatedColumnFormula>_xlfn.CONCAT("""archivo""",": ","""/resucito/src/index.html?canto=",VLOOKUP(B3,'Index Web'!A$3:N$234,13,FALSE),"""","}," )</calculatedColumnFormula>
    </tableColumn>
    <tableColumn id="18" xr3:uid="{6382534F-A5A4-41B1-8CBD-A9F185BC6028}" name="Contenido del Codigo" dataDxfId="1">
      <calculatedColumnFormula>_xlfn.CONCAT(Table46[[#This Row],[id]:[URL]])</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69D1-D73B-4995-946C-20419085CC02}">
  <sheetPr codeName="Sheet26"/>
  <dimension ref="A1:H40"/>
  <sheetViews>
    <sheetView view="pageBreakPreview" zoomScaleNormal="130" zoomScaleSheetLayoutView="100" workbookViewId="0">
      <selection activeCell="A6" sqref="A6"/>
    </sheetView>
  </sheetViews>
  <sheetFormatPr defaultRowHeight="15" x14ac:dyDescent="0.25"/>
  <cols>
    <col min="1" max="1" width="59" bestFit="1" customWidth="1"/>
    <col min="2" max="2" width="53.85546875" bestFit="1" customWidth="1"/>
    <col min="3" max="3" width="27.28515625" bestFit="1" customWidth="1"/>
    <col min="4" max="8" width="26.7109375" customWidth="1"/>
  </cols>
  <sheetData>
    <row r="1" spans="1:8" ht="132" customHeight="1" x14ac:dyDescent="0.6">
      <c r="A1" s="37"/>
      <c r="B1" s="38" t="str" cm="1">
        <f t="array" aca="1" ref="B1" ca="1">MID(CELL("filename", B1), FIND("]", CELL("filename", B1)) + 1, 255)</f>
        <v>Indice</v>
      </c>
      <c r="C1" s="38"/>
      <c r="D1" s="38"/>
      <c r="E1" s="38"/>
      <c r="F1" s="39"/>
      <c r="G1" s="40"/>
      <c r="H1" s="40"/>
    </row>
    <row r="2" spans="1:8" ht="26.1" customHeight="1" x14ac:dyDescent="0.45">
      <c r="A2" s="41" t="s">
        <v>979</v>
      </c>
      <c r="B2" s="41"/>
      <c r="C2" s="41"/>
      <c r="D2" s="41"/>
      <c r="E2" s="41"/>
      <c r="F2" s="42"/>
      <c r="G2" s="42"/>
      <c r="H2" s="42"/>
    </row>
    <row r="3" spans="1:8" ht="26.1" customHeight="1" x14ac:dyDescent="0.45">
      <c r="A3" s="41" t="s">
        <v>980</v>
      </c>
      <c r="B3" s="41"/>
      <c r="C3" s="41"/>
      <c r="D3" s="41"/>
      <c r="E3" s="41"/>
      <c r="F3" s="42"/>
      <c r="G3" s="42"/>
      <c r="H3" s="42"/>
    </row>
    <row r="4" spans="1:8" ht="26.1" customHeight="1" x14ac:dyDescent="0.45">
      <c r="A4" s="41" t="s">
        <v>981</v>
      </c>
      <c r="B4" s="41"/>
      <c r="C4" s="41"/>
      <c r="D4" s="41"/>
      <c r="E4" s="41"/>
      <c r="F4" s="42"/>
      <c r="G4" s="42"/>
      <c r="H4" s="42"/>
    </row>
    <row r="5" spans="1:8" ht="26.1" customHeight="1" x14ac:dyDescent="0.45">
      <c r="A5" s="41" t="s">
        <v>982</v>
      </c>
      <c r="B5" s="41"/>
      <c r="C5" s="41"/>
      <c r="D5" s="41"/>
      <c r="E5" s="41"/>
      <c r="F5" s="42"/>
      <c r="G5" s="42"/>
      <c r="H5" s="42"/>
    </row>
    <row r="6" spans="1:8" ht="26.1" customHeight="1" x14ac:dyDescent="0.45">
      <c r="A6" s="41"/>
      <c r="B6" s="41"/>
      <c r="C6" s="41"/>
      <c r="D6" s="41"/>
      <c r="E6" s="41"/>
      <c r="F6" s="42"/>
      <c r="G6" s="42"/>
      <c r="H6" s="42"/>
    </row>
    <row r="7" spans="1:8" ht="26.1" customHeight="1" x14ac:dyDescent="0.45">
      <c r="A7" s="41"/>
      <c r="B7" s="41"/>
      <c r="C7" s="41"/>
      <c r="D7" s="41"/>
      <c r="E7" s="41"/>
      <c r="F7" s="42"/>
      <c r="G7" s="42"/>
      <c r="H7" s="42"/>
    </row>
    <row r="8" spans="1:8" ht="26.1" customHeight="1" x14ac:dyDescent="0.45">
      <c r="A8" s="41"/>
      <c r="B8" s="41"/>
      <c r="C8" s="41"/>
      <c r="D8" s="41"/>
      <c r="E8" s="41"/>
      <c r="F8" s="42"/>
      <c r="G8" s="42"/>
      <c r="H8" s="42"/>
    </row>
    <row r="9" spans="1:8" ht="26.1" customHeight="1" x14ac:dyDescent="0.45">
      <c r="A9" s="41"/>
      <c r="B9" s="41"/>
      <c r="C9" s="41"/>
      <c r="D9" s="41"/>
      <c r="E9" s="41"/>
      <c r="F9" s="42"/>
      <c r="G9" s="42"/>
      <c r="H9" s="42"/>
    </row>
    <row r="10" spans="1:8" ht="26.1" customHeight="1" x14ac:dyDescent="0.45">
      <c r="A10" s="41"/>
      <c r="B10" s="41"/>
      <c r="C10" s="41"/>
      <c r="D10" s="41"/>
      <c r="E10" s="42"/>
      <c r="F10" s="42"/>
      <c r="G10" s="42"/>
      <c r="H10" s="42"/>
    </row>
    <row r="11" spans="1:8" ht="26.1" customHeight="1" x14ac:dyDescent="0.45">
      <c r="A11" s="41"/>
      <c r="B11" s="41"/>
      <c r="C11" s="41"/>
      <c r="D11" s="41"/>
      <c r="E11" s="42"/>
      <c r="F11" s="42"/>
      <c r="G11" s="42"/>
      <c r="H11" s="42"/>
    </row>
    <row r="12" spans="1:8" ht="26.1" customHeight="1" x14ac:dyDescent="0.45">
      <c r="A12" s="41"/>
      <c r="B12" s="41"/>
      <c r="C12" s="41"/>
      <c r="D12" s="41"/>
      <c r="E12" s="42"/>
      <c r="F12" s="42"/>
      <c r="G12" s="42"/>
      <c r="H12" s="42"/>
    </row>
    <row r="13" spans="1:8" ht="26.1" customHeight="1" x14ac:dyDescent="0.45">
      <c r="A13" s="41"/>
      <c r="B13" s="41"/>
      <c r="C13" s="41"/>
      <c r="D13" s="41"/>
      <c r="E13" s="42"/>
      <c r="F13" s="42"/>
      <c r="G13" s="42"/>
      <c r="H13" s="42"/>
    </row>
    <row r="14" spans="1:8" ht="26.1" customHeight="1" x14ac:dyDescent="0.45">
      <c r="A14" s="41"/>
      <c r="B14" s="41"/>
      <c r="C14" s="41"/>
      <c r="D14" s="41"/>
      <c r="E14" s="42"/>
      <c r="F14" s="42"/>
      <c r="G14" s="42"/>
      <c r="H14" s="42"/>
    </row>
    <row r="15" spans="1:8" ht="26.1" customHeight="1" x14ac:dyDescent="0.45">
      <c r="A15" s="41"/>
      <c r="B15" s="41"/>
      <c r="C15" s="41"/>
      <c r="D15" s="41"/>
      <c r="E15" s="42"/>
      <c r="F15" s="42"/>
      <c r="G15" s="42"/>
      <c r="H15" s="42"/>
    </row>
    <row r="16" spans="1:8" ht="26.1" customHeight="1" x14ac:dyDescent="0.45">
      <c r="A16" s="41"/>
      <c r="B16" s="41"/>
      <c r="C16" s="41"/>
      <c r="D16" s="41"/>
      <c r="E16" s="42"/>
      <c r="F16" s="42"/>
      <c r="G16" s="42"/>
      <c r="H16" s="42"/>
    </row>
    <row r="17" spans="1:8" ht="26.1" customHeight="1" x14ac:dyDescent="0.45">
      <c r="A17" s="41"/>
      <c r="B17" s="41"/>
      <c r="C17" s="41"/>
      <c r="D17" s="41"/>
      <c r="E17" s="42"/>
      <c r="F17" s="42"/>
      <c r="G17" s="42"/>
      <c r="H17" s="42"/>
    </row>
    <row r="18" spans="1:8" ht="26.1" customHeight="1" x14ac:dyDescent="0.45">
      <c r="A18" s="41"/>
      <c r="B18" s="41"/>
      <c r="C18" s="41"/>
      <c r="D18" s="41"/>
      <c r="E18" s="42"/>
      <c r="F18" s="42"/>
      <c r="G18" s="42"/>
      <c r="H18" s="42"/>
    </row>
    <row r="19" spans="1:8" ht="26.1" customHeight="1" x14ac:dyDescent="0.45">
      <c r="A19" s="41"/>
      <c r="B19" s="41"/>
      <c r="C19" s="41"/>
      <c r="D19" s="41"/>
      <c r="E19" s="42"/>
      <c r="F19" s="42"/>
      <c r="G19" s="42"/>
      <c r="H19" s="42"/>
    </row>
    <row r="20" spans="1:8" ht="24" x14ac:dyDescent="0.45">
      <c r="A20" s="41"/>
      <c r="B20" s="41"/>
      <c r="C20" s="41"/>
      <c r="D20" s="41"/>
      <c r="E20" s="41"/>
      <c r="F20" s="41"/>
      <c r="G20" s="41"/>
      <c r="H20" s="41"/>
    </row>
    <row r="21" spans="1:8" ht="24" x14ac:dyDescent="0.45">
      <c r="A21" s="41"/>
      <c r="B21" s="41"/>
      <c r="C21" s="41"/>
      <c r="D21" s="41"/>
      <c r="E21" s="41"/>
      <c r="F21" s="41"/>
      <c r="G21" s="41"/>
      <c r="H21" s="41"/>
    </row>
    <row r="22" spans="1:8" ht="24" x14ac:dyDescent="0.45">
      <c r="A22" s="41"/>
      <c r="B22" s="41"/>
      <c r="C22" s="41"/>
      <c r="D22" s="41"/>
      <c r="E22" s="41"/>
      <c r="F22" s="41"/>
      <c r="G22" s="41"/>
      <c r="H22" s="41"/>
    </row>
    <row r="23" spans="1:8" ht="24" x14ac:dyDescent="0.45">
      <c r="A23" s="41"/>
      <c r="B23" s="41"/>
      <c r="C23" s="41"/>
      <c r="D23" s="41"/>
      <c r="E23" s="41"/>
      <c r="F23" s="41"/>
      <c r="G23" s="41"/>
      <c r="H23" s="41"/>
    </row>
    <row r="24" spans="1:8" ht="24" x14ac:dyDescent="0.45">
      <c r="A24" s="41"/>
      <c r="B24" s="41"/>
      <c r="C24" s="41"/>
      <c r="D24" s="41"/>
      <c r="E24" s="41"/>
      <c r="F24" s="41"/>
      <c r="G24" s="41"/>
      <c r="H24" s="41"/>
    </row>
    <row r="25" spans="1:8" ht="24" x14ac:dyDescent="0.45">
      <c r="A25" s="41"/>
      <c r="B25" s="41"/>
      <c r="C25" s="41"/>
      <c r="D25" s="41"/>
      <c r="E25" s="41"/>
      <c r="F25" s="41"/>
      <c r="G25" s="41"/>
      <c r="H25" s="41"/>
    </row>
    <row r="26" spans="1:8" ht="24" x14ac:dyDescent="0.45">
      <c r="A26" s="41"/>
      <c r="B26" s="41"/>
      <c r="C26" s="41"/>
      <c r="D26" s="41"/>
      <c r="E26" s="41"/>
      <c r="F26" s="41"/>
      <c r="G26" s="41"/>
      <c r="H26" s="41"/>
    </row>
    <row r="27" spans="1:8" ht="24" x14ac:dyDescent="0.45">
      <c r="A27" s="41"/>
      <c r="B27" s="41"/>
      <c r="C27" s="41"/>
      <c r="D27" s="41"/>
      <c r="E27" s="41"/>
      <c r="F27" s="41"/>
      <c r="G27" s="41"/>
      <c r="H27" s="41"/>
    </row>
    <row r="28" spans="1:8" ht="24" x14ac:dyDescent="0.45">
      <c r="A28" s="41"/>
      <c r="B28" s="41"/>
      <c r="C28" s="41"/>
      <c r="D28" s="41"/>
      <c r="E28" s="41"/>
      <c r="F28" s="41"/>
      <c r="G28" s="41"/>
      <c r="H28" s="41"/>
    </row>
    <row r="29" spans="1:8" ht="24" x14ac:dyDescent="0.45">
      <c r="A29" s="41"/>
      <c r="B29" s="41"/>
      <c r="C29" s="41"/>
      <c r="D29" s="41"/>
      <c r="E29" s="41"/>
      <c r="F29" s="41"/>
      <c r="G29" s="41"/>
      <c r="H29" s="41"/>
    </row>
    <row r="30" spans="1:8" ht="24" x14ac:dyDescent="0.45">
      <c r="A30" s="41"/>
      <c r="B30" s="41"/>
      <c r="C30" s="41"/>
      <c r="D30" s="41"/>
      <c r="E30" s="41"/>
      <c r="F30" s="41"/>
      <c r="G30" s="41"/>
      <c r="H30" s="41"/>
    </row>
    <row r="31" spans="1:8" ht="24" x14ac:dyDescent="0.45">
      <c r="A31" s="41"/>
      <c r="B31" s="41"/>
      <c r="C31" s="41"/>
      <c r="D31" s="41"/>
      <c r="E31" s="41"/>
      <c r="F31" s="41"/>
      <c r="G31" s="41"/>
      <c r="H31" s="41"/>
    </row>
    <row r="32" spans="1:8" ht="24" x14ac:dyDescent="0.45">
      <c r="A32" s="41"/>
      <c r="B32" s="41"/>
      <c r="C32" s="41"/>
      <c r="D32" s="41"/>
      <c r="E32" s="41"/>
      <c r="F32" s="41"/>
      <c r="G32" s="41"/>
      <c r="H32" s="41"/>
    </row>
    <row r="33" spans="1:8" ht="24" x14ac:dyDescent="0.45">
      <c r="A33" s="41"/>
      <c r="B33" s="41"/>
      <c r="C33" s="41"/>
      <c r="D33" s="41"/>
      <c r="E33" s="41"/>
      <c r="F33" s="41"/>
      <c r="G33" s="41"/>
      <c r="H33" s="41"/>
    </row>
    <row r="34" spans="1:8" ht="24" x14ac:dyDescent="0.45">
      <c r="A34" s="41"/>
      <c r="B34" s="41"/>
      <c r="C34" s="41"/>
      <c r="D34" s="41"/>
      <c r="E34" s="41"/>
      <c r="F34" s="41"/>
      <c r="G34" s="41"/>
      <c r="H34" s="41"/>
    </row>
    <row r="35" spans="1:8" ht="24" x14ac:dyDescent="0.45">
      <c r="A35" s="41"/>
      <c r="B35" s="41"/>
      <c r="C35" s="41"/>
      <c r="D35" s="41"/>
      <c r="E35" s="41"/>
      <c r="F35" s="41"/>
      <c r="G35" s="41"/>
      <c r="H35" s="41"/>
    </row>
    <row r="36" spans="1:8" ht="24" x14ac:dyDescent="0.45">
      <c r="A36" s="41"/>
      <c r="B36" s="41"/>
      <c r="C36" s="41"/>
      <c r="D36" s="41"/>
      <c r="E36" s="41"/>
      <c r="F36" s="41"/>
      <c r="G36" s="41"/>
      <c r="H36" s="41"/>
    </row>
    <row r="37" spans="1:8" ht="24" x14ac:dyDescent="0.45">
      <c r="A37" s="41"/>
      <c r="B37" s="41"/>
      <c r="C37" s="41"/>
      <c r="D37" s="41"/>
      <c r="E37" s="41"/>
      <c r="F37" s="41"/>
      <c r="G37" s="41"/>
      <c r="H37" s="41"/>
    </row>
    <row r="38" spans="1:8" ht="24" x14ac:dyDescent="0.45">
      <c r="A38" s="41"/>
      <c r="B38" s="41"/>
      <c r="C38" s="41"/>
      <c r="D38" s="41"/>
      <c r="E38" s="41"/>
      <c r="F38" s="41"/>
      <c r="G38" s="41"/>
      <c r="H38" s="41"/>
    </row>
    <row r="39" spans="1:8" ht="24" x14ac:dyDescent="0.45">
      <c r="A39" s="41"/>
      <c r="B39" s="41"/>
      <c r="C39" s="41"/>
      <c r="D39" s="41"/>
      <c r="E39" s="41"/>
      <c r="F39" s="41"/>
      <c r="G39" s="41"/>
      <c r="H39" s="41"/>
    </row>
    <row r="40" spans="1:8" ht="24" x14ac:dyDescent="0.45">
      <c r="A40" s="41"/>
      <c r="B40" s="41"/>
      <c r="C40" s="41"/>
      <c r="D40" s="41"/>
      <c r="E40" s="41"/>
      <c r="F40" s="41"/>
      <c r="G40" s="41"/>
      <c r="H40" s="41"/>
    </row>
  </sheetData>
  <mergeCells count="2">
    <mergeCell ref="B1:E1"/>
    <mergeCell ref="G1:H1"/>
  </mergeCells>
  <hyperlinks>
    <hyperlink ref="A2" location="'Index'!A3" display="'Index'!A3" xr:uid="{912A43F0-C058-4D2B-9747-AF2B72ACEF0D}"/>
    <hyperlink ref="A3" location="'Index Web'!A3" display="'Index Web'!A3" xr:uid="{1FB401FE-034F-454B-9097-84C8BD68F2B0}"/>
    <hyperlink ref="A4" location="'cantosJS'!A3" display="'cantosJS'!A3" xr:uid="{B8B40015-3034-47E6-AD95-6093533452EC}"/>
    <hyperlink ref="A5" location="'Find'!A3" display="'Find'!A3" xr:uid="{C5853D7E-1648-439F-B5A0-9BF0D8FFCF41}"/>
  </hyperlinks>
  <pageMargins left="0.7" right="0.7" top="0.75" bottom="0.75" header="0.3" footer="0.3"/>
  <pageSetup scale="3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D6D7D-15BD-40D1-A8D6-B967F60CE0E7}">
  <sheetPr codeName="Sheet1"/>
  <dimension ref="A1:K232"/>
  <sheetViews>
    <sheetView zoomScale="175" zoomScaleNormal="175" workbookViewId="0">
      <selection activeCell="A3" sqref="A3"/>
    </sheetView>
  </sheetViews>
  <sheetFormatPr defaultRowHeight="15" x14ac:dyDescent="0.25"/>
  <cols>
    <col min="1" max="1" width="5.85546875" customWidth="1"/>
    <col min="2" max="2" width="44.42578125" bestFit="1" customWidth="1"/>
    <col min="3" max="8" width="18.7109375" bestFit="1" customWidth="1"/>
    <col min="9" max="9" width="17.5703125" bestFit="1" customWidth="1"/>
    <col min="10" max="11" width="13"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v>1</v>
      </c>
      <c r="B2" t="s">
        <v>11</v>
      </c>
      <c r="C2" s="2" t="s">
        <v>12</v>
      </c>
      <c r="D2" s="3" t="s">
        <v>13</v>
      </c>
    </row>
    <row r="3" spans="1:11" x14ac:dyDescent="0.25">
      <c r="A3" s="1">
        <v>2</v>
      </c>
      <c r="B3" t="s">
        <v>14</v>
      </c>
      <c r="C3" s="4" t="s">
        <v>15</v>
      </c>
    </row>
    <row r="4" spans="1:11" x14ac:dyDescent="0.25">
      <c r="A4" s="1">
        <v>3</v>
      </c>
      <c r="B4" t="s">
        <v>16</v>
      </c>
      <c r="C4" s="5" t="s">
        <v>17</v>
      </c>
      <c r="D4" s="6" t="s">
        <v>18</v>
      </c>
    </row>
    <row r="5" spans="1:11" x14ac:dyDescent="0.25">
      <c r="A5" s="1">
        <v>4</v>
      </c>
      <c r="B5" t="s">
        <v>19</v>
      </c>
      <c r="C5" s="5" t="s">
        <v>17</v>
      </c>
      <c r="D5" s="6" t="s">
        <v>18</v>
      </c>
    </row>
    <row r="6" spans="1:11" x14ac:dyDescent="0.25">
      <c r="A6" s="1">
        <v>5</v>
      </c>
      <c r="B6" t="s">
        <v>20</v>
      </c>
      <c r="C6" s="5" t="s">
        <v>17</v>
      </c>
      <c r="D6" s="6" t="s">
        <v>18</v>
      </c>
    </row>
    <row r="7" spans="1:11" x14ac:dyDescent="0.25">
      <c r="A7" s="1">
        <v>6</v>
      </c>
      <c r="B7" t="s">
        <v>21</v>
      </c>
      <c r="C7" s="5" t="s">
        <v>17</v>
      </c>
      <c r="D7" s="6" t="s">
        <v>18</v>
      </c>
    </row>
    <row r="8" spans="1:11" x14ac:dyDescent="0.25">
      <c r="A8" s="1">
        <v>7</v>
      </c>
      <c r="B8" t="s">
        <v>22</v>
      </c>
      <c r="C8" s="2" t="s">
        <v>12</v>
      </c>
      <c r="D8" s="3" t="s">
        <v>13</v>
      </c>
      <c r="E8" s="4" t="s">
        <v>15</v>
      </c>
      <c r="F8" t="s">
        <v>23</v>
      </c>
    </row>
    <row r="9" spans="1:11" x14ac:dyDescent="0.25">
      <c r="A9" s="1">
        <v>8</v>
      </c>
      <c r="B9" t="s">
        <v>24</v>
      </c>
      <c r="C9" t="s">
        <v>23</v>
      </c>
      <c r="D9" s="6" t="s">
        <v>18</v>
      </c>
    </row>
    <row r="10" spans="1:11" x14ac:dyDescent="0.25">
      <c r="A10" s="1">
        <v>9</v>
      </c>
      <c r="B10" t="s">
        <v>25</v>
      </c>
      <c r="C10" t="s">
        <v>23</v>
      </c>
      <c r="D10" s="6" t="s">
        <v>18</v>
      </c>
    </row>
    <row r="11" spans="1:11" x14ac:dyDescent="0.25">
      <c r="A11" s="1">
        <v>10</v>
      </c>
      <c r="B11" t="s">
        <v>26</v>
      </c>
      <c r="C11" s="5" t="s">
        <v>17</v>
      </c>
      <c r="D11" s="6" t="s">
        <v>18</v>
      </c>
    </row>
    <row r="12" spans="1:11" x14ac:dyDescent="0.25">
      <c r="A12" s="1">
        <v>11</v>
      </c>
      <c r="B12" t="s">
        <v>27</v>
      </c>
      <c r="C12" s="6" t="s">
        <v>18</v>
      </c>
    </row>
    <row r="13" spans="1:11" x14ac:dyDescent="0.25">
      <c r="A13" s="1">
        <v>12</v>
      </c>
      <c r="B13" t="s">
        <v>28</v>
      </c>
      <c r="C13" s="7" t="s">
        <v>29</v>
      </c>
      <c r="D13" s="8" t="s">
        <v>30</v>
      </c>
      <c r="E13" t="s">
        <v>31</v>
      </c>
    </row>
    <row r="14" spans="1:11" x14ac:dyDescent="0.25">
      <c r="A14" s="1">
        <v>13</v>
      </c>
      <c r="B14" t="s">
        <v>32</v>
      </c>
      <c r="C14" s="6" t="s">
        <v>18</v>
      </c>
    </row>
    <row r="15" spans="1:11" x14ac:dyDescent="0.25">
      <c r="A15" s="1">
        <v>14</v>
      </c>
      <c r="B15" t="s">
        <v>33</v>
      </c>
      <c r="C15" s="2" t="s">
        <v>12</v>
      </c>
      <c r="D15" s="3" t="s">
        <v>13</v>
      </c>
      <c r="E15" t="s">
        <v>34</v>
      </c>
      <c r="F15" t="s">
        <v>31</v>
      </c>
      <c r="G15" s="6" t="s">
        <v>18</v>
      </c>
    </row>
    <row r="16" spans="1:11" x14ac:dyDescent="0.25">
      <c r="A16" s="1">
        <v>15</v>
      </c>
      <c r="B16" t="s">
        <v>35</v>
      </c>
      <c r="C16" s="2" t="s">
        <v>12</v>
      </c>
      <c r="D16" s="3" t="s">
        <v>13</v>
      </c>
      <c r="E16" s="4" t="s">
        <v>15</v>
      </c>
    </row>
    <row r="17" spans="1:5" x14ac:dyDescent="0.25">
      <c r="A17" s="1">
        <v>16</v>
      </c>
      <c r="B17" t="s">
        <v>36</v>
      </c>
      <c r="C17" t="s">
        <v>23</v>
      </c>
      <c r="D17" s="6" t="s">
        <v>18</v>
      </c>
    </row>
    <row r="18" spans="1:5" x14ac:dyDescent="0.25">
      <c r="A18" s="1">
        <v>17</v>
      </c>
      <c r="B18" t="s">
        <v>37</v>
      </c>
      <c r="C18" t="s">
        <v>23</v>
      </c>
      <c r="D18" s="4" t="s">
        <v>15</v>
      </c>
    </row>
    <row r="19" spans="1:5" x14ac:dyDescent="0.25">
      <c r="A19" s="1">
        <v>18</v>
      </c>
      <c r="B19" t="s">
        <v>38</v>
      </c>
      <c r="C19" s="5" t="s">
        <v>17</v>
      </c>
      <c r="D19" s="6" t="s">
        <v>18</v>
      </c>
    </row>
    <row r="20" spans="1:5" x14ac:dyDescent="0.25">
      <c r="A20" s="1">
        <v>19</v>
      </c>
      <c r="B20" t="s">
        <v>39</v>
      </c>
      <c r="C20" s="2" t="s">
        <v>12</v>
      </c>
      <c r="D20" s="3" t="s">
        <v>13</v>
      </c>
      <c r="E20" s="6" t="s">
        <v>18</v>
      </c>
    </row>
    <row r="21" spans="1:5" x14ac:dyDescent="0.25">
      <c r="A21" s="1">
        <v>20</v>
      </c>
      <c r="B21" t="s">
        <v>40</v>
      </c>
      <c r="C21" s="5" t="s">
        <v>17</v>
      </c>
      <c r="D21" s="4" t="s">
        <v>15</v>
      </c>
    </row>
    <row r="22" spans="1:5" x14ac:dyDescent="0.25">
      <c r="A22" s="1">
        <v>21</v>
      </c>
      <c r="B22" t="s">
        <v>41</v>
      </c>
      <c r="C22" s="9" t="s">
        <v>42</v>
      </c>
      <c r="D22" s="4" t="s">
        <v>15</v>
      </c>
    </row>
    <row r="23" spans="1:5" x14ac:dyDescent="0.25">
      <c r="A23" s="1">
        <v>22</v>
      </c>
      <c r="B23" t="s">
        <v>43</v>
      </c>
      <c r="C23" s="9" t="s">
        <v>42</v>
      </c>
      <c r="D23" s="4" t="s">
        <v>15</v>
      </c>
    </row>
    <row r="24" spans="1:5" x14ac:dyDescent="0.25">
      <c r="A24" s="1">
        <v>23</v>
      </c>
      <c r="B24" t="s">
        <v>44</v>
      </c>
      <c r="C24" s="5" t="s">
        <v>17</v>
      </c>
      <c r="D24" s="6" t="s">
        <v>18</v>
      </c>
    </row>
    <row r="25" spans="1:5" x14ac:dyDescent="0.25">
      <c r="A25" s="1">
        <v>24</v>
      </c>
      <c r="B25" t="s">
        <v>45</v>
      </c>
      <c r="C25" t="s">
        <v>34</v>
      </c>
      <c r="D25" t="s">
        <v>46</v>
      </c>
      <c r="E25" s="6" t="s">
        <v>18</v>
      </c>
    </row>
    <row r="26" spans="1:5" x14ac:dyDescent="0.25">
      <c r="A26" s="1">
        <v>25</v>
      </c>
      <c r="B26" t="s">
        <v>47</v>
      </c>
      <c r="C26" s="5" t="s">
        <v>17</v>
      </c>
      <c r="D26" t="s">
        <v>48</v>
      </c>
      <c r="E26" s="6" t="s">
        <v>18</v>
      </c>
    </row>
    <row r="27" spans="1:5" x14ac:dyDescent="0.25">
      <c r="A27" s="1">
        <v>26</v>
      </c>
      <c r="B27" t="s">
        <v>49</v>
      </c>
      <c r="C27" s="5" t="s">
        <v>17</v>
      </c>
      <c r="D27" s="6" t="s">
        <v>18</v>
      </c>
    </row>
    <row r="28" spans="1:5" x14ac:dyDescent="0.25">
      <c r="A28" s="1">
        <v>27</v>
      </c>
      <c r="B28" t="s">
        <v>50</v>
      </c>
      <c r="C28" s="9" t="s">
        <v>42</v>
      </c>
      <c r="D28" t="s">
        <v>23</v>
      </c>
      <c r="E28" s="4" t="s">
        <v>15</v>
      </c>
    </row>
    <row r="29" spans="1:5" x14ac:dyDescent="0.25">
      <c r="A29" s="1">
        <v>28</v>
      </c>
      <c r="B29" t="s">
        <v>51</v>
      </c>
      <c r="C29" s="6" t="s">
        <v>18</v>
      </c>
    </row>
    <row r="30" spans="1:5" x14ac:dyDescent="0.25">
      <c r="A30" s="1">
        <v>29</v>
      </c>
      <c r="B30" t="s">
        <v>52</v>
      </c>
      <c r="C30" s="7" t="s">
        <v>29</v>
      </c>
      <c r="D30" s="8" t="s">
        <v>30</v>
      </c>
      <c r="E30" s="4" t="s">
        <v>15</v>
      </c>
    </row>
    <row r="31" spans="1:5" x14ac:dyDescent="0.25">
      <c r="A31" s="1">
        <v>30</v>
      </c>
      <c r="B31" t="s">
        <v>53</v>
      </c>
      <c r="C31" s="4" t="s">
        <v>15</v>
      </c>
    </row>
    <row r="32" spans="1:5" x14ac:dyDescent="0.25">
      <c r="A32" s="1">
        <v>31</v>
      </c>
      <c r="B32" t="s">
        <v>54</v>
      </c>
      <c r="C32" s="6" t="s">
        <v>18</v>
      </c>
    </row>
    <row r="33" spans="1:8" x14ac:dyDescent="0.25">
      <c r="A33" s="1">
        <v>32</v>
      </c>
      <c r="B33" t="s">
        <v>55</v>
      </c>
      <c r="C33" t="s">
        <v>23</v>
      </c>
      <c r="D33" s="6" t="s">
        <v>18</v>
      </c>
    </row>
    <row r="34" spans="1:8" x14ac:dyDescent="0.25">
      <c r="A34" s="1">
        <v>33</v>
      </c>
      <c r="B34" t="s">
        <v>56</v>
      </c>
      <c r="C34" s="6" t="s">
        <v>18</v>
      </c>
    </row>
    <row r="35" spans="1:8" x14ac:dyDescent="0.25">
      <c r="A35" s="1">
        <v>34</v>
      </c>
      <c r="B35" t="s">
        <v>57</v>
      </c>
      <c r="C35" s="2" t="s">
        <v>12</v>
      </c>
      <c r="D35" s="3" t="s">
        <v>13</v>
      </c>
      <c r="E35" s="6" t="s">
        <v>18</v>
      </c>
    </row>
    <row r="36" spans="1:8" x14ac:dyDescent="0.25">
      <c r="A36" s="1">
        <v>35</v>
      </c>
      <c r="B36" t="s">
        <v>58</v>
      </c>
      <c r="C36" s="5" t="s">
        <v>17</v>
      </c>
      <c r="D36" s="4" t="s">
        <v>15</v>
      </c>
    </row>
    <row r="37" spans="1:8" x14ac:dyDescent="0.25">
      <c r="A37" s="1">
        <v>36</v>
      </c>
      <c r="B37" t="s">
        <v>59</v>
      </c>
      <c r="C37" t="s">
        <v>48</v>
      </c>
      <c r="D37" t="s">
        <v>46</v>
      </c>
    </row>
    <row r="38" spans="1:8" x14ac:dyDescent="0.25">
      <c r="A38" s="1">
        <v>37</v>
      </c>
      <c r="B38" t="s">
        <v>60</v>
      </c>
      <c r="C38" s="4" t="s">
        <v>15</v>
      </c>
    </row>
    <row r="39" spans="1:8" x14ac:dyDescent="0.25">
      <c r="A39" s="1">
        <v>38</v>
      </c>
      <c r="B39" t="s">
        <v>61</v>
      </c>
      <c r="C39" t="s">
        <v>34</v>
      </c>
      <c r="D39" s="6" t="s">
        <v>18</v>
      </c>
    </row>
    <row r="40" spans="1:8" x14ac:dyDescent="0.25">
      <c r="A40" s="1">
        <v>39</v>
      </c>
      <c r="B40" t="s">
        <v>62</v>
      </c>
      <c r="C40" s="5" t="s">
        <v>17</v>
      </c>
      <c r="D40" s="6" t="s">
        <v>18</v>
      </c>
    </row>
    <row r="41" spans="1:8" x14ac:dyDescent="0.25">
      <c r="A41" s="1">
        <v>40</v>
      </c>
      <c r="B41" t="s">
        <v>63</v>
      </c>
      <c r="C41" s="9" t="s">
        <v>42</v>
      </c>
      <c r="D41" s="5" t="s">
        <v>17</v>
      </c>
      <c r="E41" s="2" t="s">
        <v>12</v>
      </c>
      <c r="F41" s="3" t="s">
        <v>13</v>
      </c>
      <c r="G41" t="s">
        <v>64</v>
      </c>
    </row>
    <row r="42" spans="1:8" x14ac:dyDescent="0.25">
      <c r="A42" s="1">
        <v>41</v>
      </c>
      <c r="B42" t="s">
        <v>65</v>
      </c>
      <c r="C42" s="7" t="s">
        <v>29</v>
      </c>
      <c r="D42" s="8" t="s">
        <v>30</v>
      </c>
      <c r="E42" t="s">
        <v>23</v>
      </c>
      <c r="F42" s="6" t="s">
        <v>18</v>
      </c>
      <c r="G42" t="s">
        <v>34</v>
      </c>
      <c r="H42" t="s">
        <v>46</v>
      </c>
    </row>
    <row r="43" spans="1:8" x14ac:dyDescent="0.25">
      <c r="A43" s="1">
        <v>42</v>
      </c>
      <c r="B43" t="s">
        <v>66</v>
      </c>
      <c r="C43" s="2" t="s">
        <v>12</v>
      </c>
      <c r="D43" s="3" t="s">
        <v>13</v>
      </c>
      <c r="E43" s="4" t="s">
        <v>15</v>
      </c>
    </row>
    <row r="44" spans="1:8" x14ac:dyDescent="0.25">
      <c r="A44" s="1">
        <v>43</v>
      </c>
      <c r="B44" t="s">
        <v>67</v>
      </c>
      <c r="C44" s="5" t="s">
        <v>17</v>
      </c>
      <c r="D44" s="7" t="s">
        <v>29</v>
      </c>
      <c r="E44" s="8" t="s">
        <v>30</v>
      </c>
      <c r="F44" s="6" t="s">
        <v>18</v>
      </c>
      <c r="G44" t="s">
        <v>23</v>
      </c>
    </row>
    <row r="45" spans="1:8" x14ac:dyDescent="0.25">
      <c r="A45" s="1">
        <v>44</v>
      </c>
      <c r="B45" t="s">
        <v>68</v>
      </c>
      <c r="C45" s="2" t="s">
        <v>12</v>
      </c>
      <c r="D45" s="3" t="s">
        <v>13</v>
      </c>
      <c r="E45" s="6" t="s">
        <v>18</v>
      </c>
    </row>
    <row r="46" spans="1:8" x14ac:dyDescent="0.25">
      <c r="A46" s="1">
        <v>45</v>
      </c>
      <c r="B46" t="s">
        <v>69</v>
      </c>
      <c r="C46" s="2" t="s">
        <v>12</v>
      </c>
      <c r="D46" s="3" t="s">
        <v>13</v>
      </c>
      <c r="E46" t="s">
        <v>34</v>
      </c>
    </row>
    <row r="47" spans="1:8" x14ac:dyDescent="0.25">
      <c r="A47" s="1">
        <v>47</v>
      </c>
      <c r="B47" t="s">
        <v>70</v>
      </c>
      <c r="C47" s="5" t="s">
        <v>17</v>
      </c>
      <c r="D47" s="7" t="s">
        <v>29</v>
      </c>
      <c r="E47" s="8" t="s">
        <v>30</v>
      </c>
      <c r="F47" s="6" t="s">
        <v>18</v>
      </c>
    </row>
    <row r="48" spans="1:8" x14ac:dyDescent="0.25">
      <c r="A48" s="1">
        <v>48</v>
      </c>
      <c r="B48" t="s">
        <v>71</v>
      </c>
      <c r="C48" s="5" t="s">
        <v>17</v>
      </c>
      <c r="D48" s="7" t="s">
        <v>29</v>
      </c>
      <c r="E48" s="8" t="s">
        <v>30</v>
      </c>
      <c r="F48" t="s">
        <v>23</v>
      </c>
      <c r="G48" s="6" t="s">
        <v>18</v>
      </c>
    </row>
    <row r="49" spans="1:7" x14ac:dyDescent="0.25">
      <c r="A49" s="1">
        <v>49</v>
      </c>
      <c r="B49" t="s">
        <v>72</v>
      </c>
      <c r="C49" s="6" t="s">
        <v>18</v>
      </c>
    </row>
    <row r="50" spans="1:7" x14ac:dyDescent="0.25">
      <c r="A50" s="1">
        <v>50</v>
      </c>
      <c r="B50" t="s">
        <v>73</v>
      </c>
      <c r="C50" t="s">
        <v>46</v>
      </c>
      <c r="D50" s="4" t="s">
        <v>15</v>
      </c>
    </row>
    <row r="51" spans="1:7" x14ac:dyDescent="0.25">
      <c r="A51" s="1">
        <v>51</v>
      </c>
      <c r="B51" t="s">
        <v>74</v>
      </c>
      <c r="C51" s="2" t="s">
        <v>12</v>
      </c>
      <c r="D51" s="3" t="s">
        <v>13</v>
      </c>
      <c r="E51" s="6" t="s">
        <v>18</v>
      </c>
    </row>
    <row r="52" spans="1:7" x14ac:dyDescent="0.25">
      <c r="A52" s="1">
        <v>52</v>
      </c>
      <c r="B52" t="s">
        <v>75</v>
      </c>
      <c r="C52" s="6" t="s">
        <v>18</v>
      </c>
    </row>
    <row r="53" spans="1:7" x14ac:dyDescent="0.25">
      <c r="A53" s="1">
        <v>53</v>
      </c>
      <c r="B53" t="s">
        <v>76</v>
      </c>
      <c r="C53" s="2" t="s">
        <v>12</v>
      </c>
      <c r="D53" s="3" t="s">
        <v>13</v>
      </c>
      <c r="E53" t="s">
        <v>23</v>
      </c>
      <c r="F53" s="4" t="s">
        <v>15</v>
      </c>
    </row>
    <row r="54" spans="1:7" x14ac:dyDescent="0.25">
      <c r="A54" s="1">
        <v>54</v>
      </c>
      <c r="B54" t="s">
        <v>77</v>
      </c>
      <c r="C54" s="2" t="s">
        <v>12</v>
      </c>
      <c r="D54" s="3" t="s">
        <v>13</v>
      </c>
      <c r="E54" t="s">
        <v>23</v>
      </c>
      <c r="F54" t="s">
        <v>48</v>
      </c>
      <c r="G54" s="4" t="s">
        <v>15</v>
      </c>
    </row>
    <row r="55" spans="1:7" x14ac:dyDescent="0.25">
      <c r="A55" s="1">
        <v>55</v>
      </c>
      <c r="B55" t="s">
        <v>78</v>
      </c>
      <c r="C55" s="2" t="s">
        <v>12</v>
      </c>
      <c r="D55" s="3" t="s">
        <v>13</v>
      </c>
      <c r="E55" t="s">
        <v>48</v>
      </c>
      <c r="F55" s="6" t="s">
        <v>18</v>
      </c>
    </row>
    <row r="56" spans="1:7" x14ac:dyDescent="0.25">
      <c r="A56" s="1">
        <v>56</v>
      </c>
      <c r="B56" t="s">
        <v>79</v>
      </c>
      <c r="C56" t="s">
        <v>64</v>
      </c>
      <c r="D56" s="6" t="s">
        <v>18</v>
      </c>
    </row>
    <row r="57" spans="1:7" x14ac:dyDescent="0.25">
      <c r="A57" s="1">
        <v>57</v>
      </c>
      <c r="B57" t="s">
        <v>80</v>
      </c>
      <c r="C57" s="2" t="s">
        <v>12</v>
      </c>
      <c r="D57" s="3" t="s">
        <v>13</v>
      </c>
      <c r="E57" t="s">
        <v>64</v>
      </c>
    </row>
    <row r="58" spans="1:7" x14ac:dyDescent="0.25">
      <c r="A58" s="1">
        <v>58</v>
      </c>
      <c r="B58" t="s">
        <v>81</v>
      </c>
      <c r="C58" s="6" t="s">
        <v>18</v>
      </c>
    </row>
    <row r="59" spans="1:7" x14ac:dyDescent="0.25">
      <c r="A59" s="1">
        <v>59</v>
      </c>
      <c r="B59" t="s">
        <v>82</v>
      </c>
      <c r="C59" s="7" t="s">
        <v>29</v>
      </c>
      <c r="D59" s="8" t="s">
        <v>30</v>
      </c>
      <c r="E59" s="6" t="s">
        <v>18</v>
      </c>
    </row>
    <row r="60" spans="1:7" x14ac:dyDescent="0.25">
      <c r="A60" s="1">
        <v>60</v>
      </c>
      <c r="B60" t="s">
        <v>83</v>
      </c>
      <c r="C60" t="s">
        <v>23</v>
      </c>
      <c r="D60" s="6" t="s">
        <v>18</v>
      </c>
    </row>
    <row r="61" spans="1:7" x14ac:dyDescent="0.25">
      <c r="A61" s="1">
        <v>61</v>
      </c>
      <c r="B61" t="s">
        <v>84</v>
      </c>
      <c r="C61" s="2" t="s">
        <v>12</v>
      </c>
      <c r="D61" s="3" t="s">
        <v>13</v>
      </c>
      <c r="E61" t="s">
        <v>48</v>
      </c>
      <c r="F61" s="6" t="s">
        <v>18</v>
      </c>
    </row>
    <row r="62" spans="1:7" x14ac:dyDescent="0.25">
      <c r="A62" s="1">
        <v>62</v>
      </c>
      <c r="B62" t="s">
        <v>85</v>
      </c>
      <c r="C62" t="s">
        <v>64</v>
      </c>
      <c r="D62" s="6" t="s">
        <v>18</v>
      </c>
    </row>
    <row r="63" spans="1:7" x14ac:dyDescent="0.25">
      <c r="A63" s="1">
        <v>63</v>
      </c>
      <c r="B63" t="s">
        <v>86</v>
      </c>
      <c r="C63" s="6" t="s">
        <v>18</v>
      </c>
      <c r="D63" s="7" t="s">
        <v>29</v>
      </c>
      <c r="E63" s="8" t="s">
        <v>30</v>
      </c>
      <c r="F63" s="5" t="s">
        <v>17</v>
      </c>
    </row>
    <row r="64" spans="1:7" x14ac:dyDescent="0.25">
      <c r="A64" s="1">
        <v>64</v>
      </c>
      <c r="B64" t="s">
        <v>87</v>
      </c>
      <c r="C64" t="s">
        <v>48</v>
      </c>
      <c r="D64" s="4" t="s">
        <v>15</v>
      </c>
    </row>
    <row r="65" spans="1:8" x14ac:dyDescent="0.25">
      <c r="A65" s="1">
        <v>65</v>
      </c>
      <c r="B65" t="s">
        <v>88</v>
      </c>
      <c r="C65" t="s">
        <v>48</v>
      </c>
      <c r="D65" s="4" t="s">
        <v>15</v>
      </c>
    </row>
    <row r="66" spans="1:8" x14ac:dyDescent="0.25">
      <c r="A66" s="1">
        <v>66</v>
      </c>
      <c r="B66" t="s">
        <v>89</v>
      </c>
      <c r="C66" s="2" t="s">
        <v>12</v>
      </c>
      <c r="D66" s="3" t="s">
        <v>13</v>
      </c>
      <c r="E66" t="s">
        <v>64</v>
      </c>
      <c r="F66" s="4" t="s">
        <v>15</v>
      </c>
    </row>
    <row r="67" spans="1:8" x14ac:dyDescent="0.25">
      <c r="A67" s="1">
        <v>67</v>
      </c>
      <c r="B67" t="s">
        <v>90</v>
      </c>
      <c r="C67" t="s">
        <v>48</v>
      </c>
      <c r="D67" t="s">
        <v>46</v>
      </c>
      <c r="E67" s="6" t="s">
        <v>18</v>
      </c>
    </row>
    <row r="68" spans="1:8" x14ac:dyDescent="0.25">
      <c r="A68" s="1">
        <v>68</v>
      </c>
      <c r="B68" t="s">
        <v>91</v>
      </c>
      <c r="C68" s="2" t="s">
        <v>12</v>
      </c>
      <c r="D68" s="3" t="s">
        <v>13</v>
      </c>
      <c r="E68" t="s">
        <v>23</v>
      </c>
      <c r="F68" t="s">
        <v>48</v>
      </c>
    </row>
    <row r="69" spans="1:8" x14ac:dyDescent="0.25">
      <c r="A69" s="1">
        <v>69</v>
      </c>
      <c r="B69" t="s">
        <v>92</v>
      </c>
      <c r="C69" s="6" t="s">
        <v>18</v>
      </c>
    </row>
    <row r="70" spans="1:8" x14ac:dyDescent="0.25">
      <c r="A70" s="1">
        <v>70</v>
      </c>
      <c r="B70" t="s">
        <v>93</v>
      </c>
      <c r="C70" s="7" t="s">
        <v>29</v>
      </c>
      <c r="D70" s="8" t="s">
        <v>30</v>
      </c>
      <c r="E70" t="s">
        <v>23</v>
      </c>
      <c r="F70" t="s">
        <v>48</v>
      </c>
      <c r="G70" s="6" t="s">
        <v>18</v>
      </c>
    </row>
    <row r="71" spans="1:8" x14ac:dyDescent="0.25">
      <c r="A71" s="1">
        <v>71</v>
      </c>
      <c r="B71" t="s">
        <v>94</v>
      </c>
      <c r="C71" s="6" t="s">
        <v>18</v>
      </c>
    </row>
    <row r="72" spans="1:8" x14ac:dyDescent="0.25">
      <c r="A72" s="1">
        <v>72</v>
      </c>
      <c r="B72" t="s">
        <v>95</v>
      </c>
      <c r="C72" s="2" t="s">
        <v>12</v>
      </c>
      <c r="D72" s="3" t="s">
        <v>13</v>
      </c>
      <c r="E72" s="4" t="s">
        <v>15</v>
      </c>
    </row>
    <row r="73" spans="1:8" x14ac:dyDescent="0.25">
      <c r="A73" s="1">
        <v>73</v>
      </c>
      <c r="B73" t="s">
        <v>96</v>
      </c>
      <c r="C73" t="s">
        <v>34</v>
      </c>
    </row>
    <row r="74" spans="1:8" x14ac:dyDescent="0.25">
      <c r="A74" s="1">
        <v>74</v>
      </c>
      <c r="B74" t="s">
        <v>97</v>
      </c>
      <c r="C74" s="7" t="s">
        <v>29</v>
      </c>
      <c r="D74" s="8" t="s">
        <v>30</v>
      </c>
      <c r="E74" s="5" t="s">
        <v>17</v>
      </c>
      <c r="F74" t="s">
        <v>64</v>
      </c>
    </row>
    <row r="75" spans="1:8" x14ac:dyDescent="0.25">
      <c r="A75" s="1">
        <v>75</v>
      </c>
      <c r="B75" t="s">
        <v>98</v>
      </c>
      <c r="C75" s="2" t="s">
        <v>12</v>
      </c>
      <c r="D75" s="3" t="s">
        <v>13</v>
      </c>
      <c r="E75" t="s">
        <v>48</v>
      </c>
      <c r="F75" t="s">
        <v>23</v>
      </c>
      <c r="G75" s="6" t="s">
        <v>18</v>
      </c>
    </row>
    <row r="76" spans="1:8" x14ac:dyDescent="0.25">
      <c r="A76" s="1">
        <v>76</v>
      </c>
      <c r="B76" t="s">
        <v>99</v>
      </c>
      <c r="C76" s="6" t="s">
        <v>18</v>
      </c>
    </row>
    <row r="77" spans="1:8" x14ac:dyDescent="0.25">
      <c r="A77" s="1">
        <v>77</v>
      </c>
      <c r="B77" t="s">
        <v>100</v>
      </c>
      <c r="C77" s="2" t="s">
        <v>12</v>
      </c>
      <c r="D77" s="3" t="s">
        <v>13</v>
      </c>
      <c r="E77" t="s">
        <v>34</v>
      </c>
      <c r="F77" t="s">
        <v>48</v>
      </c>
      <c r="G77" t="s">
        <v>46</v>
      </c>
      <c r="H77" s="6" t="s">
        <v>18</v>
      </c>
    </row>
    <row r="78" spans="1:8" x14ac:dyDescent="0.25">
      <c r="A78" s="1">
        <v>78</v>
      </c>
      <c r="B78" t="s">
        <v>101</v>
      </c>
      <c r="C78" s="2" t="s">
        <v>12</v>
      </c>
      <c r="D78" s="3" t="s">
        <v>13</v>
      </c>
      <c r="E78" t="s">
        <v>48</v>
      </c>
      <c r="F78" t="s">
        <v>46</v>
      </c>
      <c r="G78" s="6" t="s">
        <v>18</v>
      </c>
    </row>
    <row r="79" spans="1:8" x14ac:dyDescent="0.25">
      <c r="A79" s="1">
        <v>79</v>
      </c>
      <c r="B79" t="s">
        <v>102</v>
      </c>
      <c r="C79" t="s">
        <v>23</v>
      </c>
    </row>
    <row r="80" spans="1:8" x14ac:dyDescent="0.25">
      <c r="A80" s="1">
        <v>80</v>
      </c>
      <c r="B80" t="s">
        <v>103</v>
      </c>
      <c r="C80" s="5" t="s">
        <v>17</v>
      </c>
      <c r="D80" s="6" t="s">
        <v>18</v>
      </c>
    </row>
    <row r="81" spans="1:7" x14ac:dyDescent="0.25">
      <c r="A81" s="1">
        <v>81</v>
      </c>
      <c r="B81" t="s">
        <v>104</v>
      </c>
      <c r="C81" s="5" t="s">
        <v>17</v>
      </c>
      <c r="D81" t="s">
        <v>64</v>
      </c>
      <c r="E81" s="6" t="s">
        <v>18</v>
      </c>
    </row>
    <row r="82" spans="1:7" x14ac:dyDescent="0.25">
      <c r="A82" s="1">
        <v>82</v>
      </c>
      <c r="B82" t="s">
        <v>105</v>
      </c>
      <c r="C82" s="7" t="s">
        <v>29</v>
      </c>
      <c r="D82" s="8" t="s">
        <v>30</v>
      </c>
      <c r="E82" t="s">
        <v>23</v>
      </c>
      <c r="F82" s="4" t="s">
        <v>15</v>
      </c>
    </row>
    <row r="83" spans="1:7" x14ac:dyDescent="0.25">
      <c r="A83" s="1">
        <v>83</v>
      </c>
      <c r="B83" t="s">
        <v>106</v>
      </c>
      <c r="C83" s="5" t="s">
        <v>17</v>
      </c>
      <c r="D83" s="6" t="s">
        <v>18</v>
      </c>
    </row>
    <row r="84" spans="1:7" x14ac:dyDescent="0.25">
      <c r="A84" s="1">
        <v>84</v>
      </c>
      <c r="B84" t="s">
        <v>107</v>
      </c>
      <c r="C84" s="5" t="s">
        <v>17</v>
      </c>
      <c r="D84" t="s">
        <v>64</v>
      </c>
      <c r="E84" s="4" t="s">
        <v>15</v>
      </c>
    </row>
    <row r="85" spans="1:7" x14ac:dyDescent="0.25">
      <c r="A85" s="1">
        <v>85</v>
      </c>
      <c r="B85" t="s">
        <v>108</v>
      </c>
      <c r="C85" s="2" t="s">
        <v>12</v>
      </c>
      <c r="D85" s="3" t="s">
        <v>13</v>
      </c>
    </row>
    <row r="86" spans="1:7" x14ac:dyDescent="0.25">
      <c r="A86" s="1">
        <v>86</v>
      </c>
      <c r="B86" t="s">
        <v>109</v>
      </c>
      <c r="C86" s="2" t="s">
        <v>12</v>
      </c>
      <c r="D86" s="3" t="s">
        <v>13</v>
      </c>
      <c r="E86" t="s">
        <v>48</v>
      </c>
      <c r="F86" s="4" t="s">
        <v>15</v>
      </c>
    </row>
    <row r="87" spans="1:7" x14ac:dyDescent="0.25">
      <c r="A87" s="1">
        <v>87</v>
      </c>
      <c r="B87" t="s">
        <v>110</v>
      </c>
      <c r="C87" s="2" t="s">
        <v>12</v>
      </c>
      <c r="D87" s="3" t="s">
        <v>13</v>
      </c>
      <c r="E87" t="s">
        <v>64</v>
      </c>
      <c r="F87" s="4" t="s">
        <v>15</v>
      </c>
    </row>
    <row r="88" spans="1:7" x14ac:dyDescent="0.25">
      <c r="A88" s="1">
        <v>88</v>
      </c>
      <c r="B88" t="s">
        <v>111</v>
      </c>
      <c r="C88" s="7" t="s">
        <v>29</v>
      </c>
      <c r="D88" s="8" t="s">
        <v>30</v>
      </c>
    </row>
    <row r="89" spans="1:7" x14ac:dyDescent="0.25">
      <c r="A89" s="1">
        <v>89</v>
      </c>
      <c r="B89" t="s">
        <v>112</v>
      </c>
      <c r="C89" s="2" t="s">
        <v>12</v>
      </c>
      <c r="D89" s="3" t="s">
        <v>13</v>
      </c>
    </row>
    <row r="90" spans="1:7" x14ac:dyDescent="0.25">
      <c r="A90" s="1">
        <v>90</v>
      </c>
      <c r="B90" t="s">
        <v>113</v>
      </c>
      <c r="C90" s="2" t="s">
        <v>12</v>
      </c>
      <c r="D90" s="3" t="s">
        <v>13</v>
      </c>
    </row>
    <row r="91" spans="1:7" x14ac:dyDescent="0.25">
      <c r="A91" s="1">
        <v>91</v>
      </c>
      <c r="B91" t="s">
        <v>114</v>
      </c>
      <c r="C91" s="2" t="s">
        <v>12</v>
      </c>
      <c r="D91" s="3" t="s">
        <v>13</v>
      </c>
      <c r="E91" t="s">
        <v>48</v>
      </c>
      <c r="F91" t="s">
        <v>46</v>
      </c>
      <c r="G91" s="6" t="s">
        <v>18</v>
      </c>
    </row>
    <row r="92" spans="1:7" x14ac:dyDescent="0.25">
      <c r="A92" s="1">
        <v>92</v>
      </c>
      <c r="B92" t="s">
        <v>115</v>
      </c>
      <c r="C92" s="2" t="s">
        <v>12</v>
      </c>
      <c r="D92" s="3" t="s">
        <v>13</v>
      </c>
      <c r="E92" t="s">
        <v>46</v>
      </c>
      <c r="F92" s="4" t="s">
        <v>15</v>
      </c>
    </row>
    <row r="93" spans="1:7" x14ac:dyDescent="0.25">
      <c r="A93" s="1">
        <v>93</v>
      </c>
      <c r="B93" t="s">
        <v>116</v>
      </c>
      <c r="C93" s="5" t="s">
        <v>17</v>
      </c>
      <c r="D93" t="s">
        <v>64</v>
      </c>
    </row>
    <row r="94" spans="1:7" x14ac:dyDescent="0.25">
      <c r="A94" s="1">
        <v>94</v>
      </c>
      <c r="B94" t="s">
        <v>117</v>
      </c>
      <c r="C94" s="2" t="s">
        <v>12</v>
      </c>
      <c r="D94" s="3" t="s">
        <v>13</v>
      </c>
      <c r="E94" t="s">
        <v>34</v>
      </c>
      <c r="F94" s="6" t="s">
        <v>18</v>
      </c>
    </row>
    <row r="95" spans="1:7" x14ac:dyDescent="0.25">
      <c r="A95" s="1">
        <v>95</v>
      </c>
      <c r="B95" t="s">
        <v>118</v>
      </c>
      <c r="C95" s="4" t="s">
        <v>15</v>
      </c>
    </row>
    <row r="96" spans="1:7" x14ac:dyDescent="0.25">
      <c r="A96" s="1">
        <v>96</v>
      </c>
      <c r="B96" t="s">
        <v>119</v>
      </c>
      <c r="C96" s="9" t="s">
        <v>42</v>
      </c>
      <c r="D96" s="7" t="s">
        <v>29</v>
      </c>
      <c r="E96" s="8" t="s">
        <v>30</v>
      </c>
      <c r="F96" s="4" t="s">
        <v>15</v>
      </c>
    </row>
    <row r="97" spans="1:8" x14ac:dyDescent="0.25">
      <c r="A97" s="1">
        <v>97</v>
      </c>
      <c r="B97" t="s">
        <v>120</v>
      </c>
      <c r="C97" s="9" t="s">
        <v>42</v>
      </c>
      <c r="D97" s="5" t="s">
        <v>17</v>
      </c>
      <c r="E97" s="6" t="s">
        <v>18</v>
      </c>
    </row>
    <row r="98" spans="1:8" x14ac:dyDescent="0.25">
      <c r="A98" s="1">
        <v>98</v>
      </c>
      <c r="B98" t="s">
        <v>121</v>
      </c>
      <c r="C98" s="5" t="s">
        <v>17</v>
      </c>
    </row>
    <row r="99" spans="1:8" x14ac:dyDescent="0.25">
      <c r="A99" s="1">
        <v>99</v>
      </c>
      <c r="B99" t="s">
        <v>122</v>
      </c>
      <c r="C99" s="9" t="s">
        <v>42</v>
      </c>
      <c r="D99" s="5" t="s">
        <v>17</v>
      </c>
    </row>
    <row r="100" spans="1:8" x14ac:dyDescent="0.25">
      <c r="A100" s="1">
        <v>100</v>
      </c>
      <c r="B100" t="s">
        <v>123</v>
      </c>
      <c r="C100" t="s">
        <v>46</v>
      </c>
      <c r="D100" s="4" t="s">
        <v>15</v>
      </c>
    </row>
    <row r="101" spans="1:8" x14ac:dyDescent="0.25">
      <c r="A101" s="1">
        <v>101</v>
      </c>
      <c r="B101" t="s">
        <v>124</v>
      </c>
      <c r="C101" s="2" t="s">
        <v>12</v>
      </c>
      <c r="D101" s="3" t="s">
        <v>13</v>
      </c>
      <c r="E101" t="s">
        <v>48</v>
      </c>
      <c r="F101" s="6" t="s">
        <v>18</v>
      </c>
    </row>
    <row r="102" spans="1:8" x14ac:dyDescent="0.25">
      <c r="A102" s="1">
        <v>102</v>
      </c>
      <c r="B102" t="s">
        <v>125</v>
      </c>
      <c r="C102" s="5" t="s">
        <v>17</v>
      </c>
      <c r="D102" s="7" t="s">
        <v>29</v>
      </c>
      <c r="E102" s="8" t="s">
        <v>30</v>
      </c>
      <c r="F102" s="4" t="s">
        <v>15</v>
      </c>
    </row>
    <row r="103" spans="1:8" x14ac:dyDescent="0.25">
      <c r="A103" s="1">
        <v>103</v>
      </c>
      <c r="B103" t="s">
        <v>126</v>
      </c>
      <c r="C103" s="2" t="s">
        <v>12</v>
      </c>
      <c r="D103" s="3" t="s">
        <v>13</v>
      </c>
    </row>
    <row r="104" spans="1:8" x14ac:dyDescent="0.25">
      <c r="A104" s="1">
        <v>105</v>
      </c>
      <c r="B104" t="s">
        <v>127</v>
      </c>
      <c r="C104" s="5" t="s">
        <v>17</v>
      </c>
      <c r="D104" t="s">
        <v>23</v>
      </c>
      <c r="E104" s="6" t="s">
        <v>18</v>
      </c>
    </row>
    <row r="105" spans="1:8" x14ac:dyDescent="0.25">
      <c r="A105" s="1">
        <v>106</v>
      </c>
      <c r="B105" t="s">
        <v>128</v>
      </c>
      <c r="C105" s="5" t="s">
        <v>17</v>
      </c>
      <c r="D105" s="7" t="s">
        <v>29</v>
      </c>
      <c r="E105" s="8" t="s">
        <v>30</v>
      </c>
      <c r="F105" t="s">
        <v>23</v>
      </c>
      <c r="G105" s="6" t="s">
        <v>18</v>
      </c>
    </row>
    <row r="106" spans="1:8" x14ac:dyDescent="0.25">
      <c r="A106" s="1">
        <v>107</v>
      </c>
      <c r="B106" t="s">
        <v>129</v>
      </c>
      <c r="C106" s="7" t="s">
        <v>29</v>
      </c>
      <c r="D106" s="8" t="s">
        <v>30</v>
      </c>
      <c r="E106" s="2" t="s">
        <v>12</v>
      </c>
      <c r="F106" s="3" t="s">
        <v>13</v>
      </c>
      <c r="G106" t="s">
        <v>46</v>
      </c>
      <c r="H106" s="4" t="s">
        <v>15</v>
      </c>
    </row>
    <row r="107" spans="1:8" x14ac:dyDescent="0.25">
      <c r="A107" s="1">
        <v>108</v>
      </c>
      <c r="B107" t="s">
        <v>130</v>
      </c>
      <c r="C107" s="9" t="s">
        <v>42</v>
      </c>
      <c r="D107" s="4" t="s">
        <v>15</v>
      </c>
    </row>
    <row r="108" spans="1:8" x14ac:dyDescent="0.25">
      <c r="A108" s="1">
        <v>109</v>
      </c>
      <c r="B108" t="s">
        <v>131</v>
      </c>
      <c r="C108" s="9" t="s">
        <v>42</v>
      </c>
      <c r="D108" s="2" t="s">
        <v>12</v>
      </c>
      <c r="E108" t="s">
        <v>48</v>
      </c>
      <c r="F108" s="3" t="s">
        <v>13</v>
      </c>
    </row>
    <row r="109" spans="1:8" x14ac:dyDescent="0.25">
      <c r="A109" s="1">
        <v>110</v>
      </c>
      <c r="B109" t="s">
        <v>132</v>
      </c>
      <c r="C109" s="9" t="s">
        <v>42</v>
      </c>
      <c r="D109" s="4" t="s">
        <v>15</v>
      </c>
    </row>
    <row r="110" spans="1:8" x14ac:dyDescent="0.25">
      <c r="A110" s="1">
        <v>111</v>
      </c>
      <c r="B110" t="s">
        <v>133</v>
      </c>
      <c r="C110" s="9" t="s">
        <v>42</v>
      </c>
      <c r="D110" s="5" t="s">
        <v>17</v>
      </c>
      <c r="E110" t="s">
        <v>64</v>
      </c>
      <c r="F110" s="4" t="s">
        <v>15</v>
      </c>
    </row>
    <row r="111" spans="1:8" x14ac:dyDescent="0.25">
      <c r="A111" s="1">
        <v>112</v>
      </c>
      <c r="B111" t="s">
        <v>134</v>
      </c>
      <c r="C111" s="9" t="s">
        <v>42</v>
      </c>
      <c r="D111" s="7" t="s">
        <v>29</v>
      </c>
      <c r="E111" s="8" t="s">
        <v>30</v>
      </c>
    </row>
    <row r="112" spans="1:8" x14ac:dyDescent="0.25">
      <c r="A112" s="1">
        <v>113</v>
      </c>
      <c r="B112" t="s">
        <v>135</v>
      </c>
      <c r="C112" s="9" t="s">
        <v>42</v>
      </c>
      <c r="D112" s="5" t="s">
        <v>17</v>
      </c>
    </row>
    <row r="113" spans="1:6" x14ac:dyDescent="0.25">
      <c r="A113" s="1">
        <v>114</v>
      </c>
      <c r="B113" t="s">
        <v>136</v>
      </c>
      <c r="C113" s="2" t="s">
        <v>12</v>
      </c>
      <c r="D113" s="3" t="s">
        <v>13</v>
      </c>
      <c r="E113" t="s">
        <v>23</v>
      </c>
      <c r="F113" s="6" t="s">
        <v>18</v>
      </c>
    </row>
    <row r="114" spans="1:6" x14ac:dyDescent="0.25">
      <c r="A114" s="1">
        <v>115</v>
      </c>
      <c r="B114" t="s">
        <v>137</v>
      </c>
      <c r="C114" s="6" t="s">
        <v>18</v>
      </c>
    </row>
    <row r="115" spans="1:6" x14ac:dyDescent="0.25">
      <c r="A115" s="1">
        <v>116</v>
      </c>
      <c r="B115" t="s">
        <v>138</v>
      </c>
      <c r="C115" t="s">
        <v>34</v>
      </c>
      <c r="D115" s="6" t="s">
        <v>18</v>
      </c>
    </row>
    <row r="116" spans="1:6" x14ac:dyDescent="0.25">
      <c r="A116" s="1">
        <v>117</v>
      </c>
      <c r="B116" t="s">
        <v>139</v>
      </c>
      <c r="C116" s="5" t="s">
        <v>17</v>
      </c>
      <c r="D116" s="6" t="s">
        <v>18</v>
      </c>
    </row>
    <row r="117" spans="1:6" x14ac:dyDescent="0.25">
      <c r="A117" s="1">
        <v>118</v>
      </c>
      <c r="B117" t="s">
        <v>140</v>
      </c>
      <c r="C117" s="5" t="s">
        <v>17</v>
      </c>
      <c r="D117" s="6" t="s">
        <v>18</v>
      </c>
    </row>
    <row r="118" spans="1:6" x14ac:dyDescent="0.25">
      <c r="A118" s="1">
        <v>119</v>
      </c>
      <c r="B118" t="s">
        <v>141</v>
      </c>
      <c r="C118" s="6" t="s">
        <v>18</v>
      </c>
    </row>
    <row r="119" spans="1:6" x14ac:dyDescent="0.25">
      <c r="A119" s="1">
        <v>120</v>
      </c>
      <c r="B119" t="s">
        <v>142</v>
      </c>
      <c r="C119" s="2" t="s">
        <v>12</v>
      </c>
      <c r="D119" s="3" t="s">
        <v>13</v>
      </c>
      <c r="E119" s="4" t="s">
        <v>15</v>
      </c>
    </row>
    <row r="120" spans="1:6" x14ac:dyDescent="0.25">
      <c r="A120" s="1">
        <v>121</v>
      </c>
      <c r="B120" t="s">
        <v>143</v>
      </c>
      <c r="C120" t="s">
        <v>64</v>
      </c>
      <c r="D120" s="6" t="s">
        <v>18</v>
      </c>
    </row>
    <row r="121" spans="1:6" x14ac:dyDescent="0.25">
      <c r="A121" s="1">
        <v>122</v>
      </c>
      <c r="B121" t="s">
        <v>144</v>
      </c>
      <c r="C121" s="2" t="s">
        <v>12</v>
      </c>
      <c r="D121" s="3" t="s">
        <v>13</v>
      </c>
      <c r="E121" s="4" t="s">
        <v>15</v>
      </c>
    </row>
    <row r="122" spans="1:6" x14ac:dyDescent="0.25">
      <c r="A122" s="1">
        <v>123</v>
      </c>
      <c r="B122" t="s">
        <v>145</v>
      </c>
      <c r="C122" s="7" t="s">
        <v>29</v>
      </c>
      <c r="D122" s="8" t="s">
        <v>30</v>
      </c>
      <c r="E122" s="6" t="s">
        <v>18</v>
      </c>
    </row>
    <row r="123" spans="1:6" x14ac:dyDescent="0.25">
      <c r="A123" s="1">
        <v>124</v>
      </c>
      <c r="B123" t="s">
        <v>146</v>
      </c>
      <c r="C123" s="6" t="s">
        <v>18</v>
      </c>
    </row>
    <row r="124" spans="1:6" x14ac:dyDescent="0.25">
      <c r="A124" s="1">
        <v>125</v>
      </c>
      <c r="B124" t="s">
        <v>147</v>
      </c>
      <c r="C124" s="6" t="s">
        <v>18</v>
      </c>
    </row>
    <row r="125" spans="1:6" x14ac:dyDescent="0.25">
      <c r="A125" s="1">
        <v>126</v>
      </c>
      <c r="B125" t="s">
        <v>148</v>
      </c>
      <c r="C125" s="5" t="s">
        <v>17</v>
      </c>
      <c r="D125" t="s">
        <v>64</v>
      </c>
    </row>
    <row r="126" spans="1:6" x14ac:dyDescent="0.25">
      <c r="A126" s="1">
        <v>127</v>
      </c>
      <c r="B126" t="s">
        <v>149</v>
      </c>
      <c r="C126" s="2" t="s">
        <v>12</v>
      </c>
      <c r="D126" s="3" t="s">
        <v>13</v>
      </c>
      <c r="E126" t="s">
        <v>48</v>
      </c>
      <c r="F126" s="4" t="s">
        <v>15</v>
      </c>
    </row>
    <row r="127" spans="1:6" x14ac:dyDescent="0.25">
      <c r="A127" s="1">
        <v>128</v>
      </c>
      <c r="B127" t="s">
        <v>150</v>
      </c>
      <c r="C127" t="s">
        <v>23</v>
      </c>
      <c r="D127" s="6" t="s">
        <v>18</v>
      </c>
    </row>
    <row r="128" spans="1:6" x14ac:dyDescent="0.25">
      <c r="A128" s="1">
        <v>129</v>
      </c>
      <c r="B128" t="s">
        <v>151</v>
      </c>
      <c r="C128" s="2" t="s">
        <v>12</v>
      </c>
      <c r="D128" s="3" t="s">
        <v>13</v>
      </c>
      <c r="E128" t="s">
        <v>23</v>
      </c>
      <c r="F128" s="6" t="s">
        <v>18</v>
      </c>
    </row>
    <row r="129" spans="1:7" x14ac:dyDescent="0.25">
      <c r="A129" s="1">
        <v>130</v>
      </c>
      <c r="B129" t="s">
        <v>152</v>
      </c>
      <c r="C129" s="9" t="s">
        <v>42</v>
      </c>
      <c r="D129" s="2" t="s">
        <v>12</v>
      </c>
      <c r="E129" s="3" t="s">
        <v>13</v>
      </c>
    </row>
    <row r="130" spans="1:7" x14ac:dyDescent="0.25">
      <c r="A130" s="1">
        <v>131</v>
      </c>
      <c r="B130" t="s">
        <v>13</v>
      </c>
      <c r="C130" s="2" t="s">
        <v>12</v>
      </c>
      <c r="D130" s="3" t="s">
        <v>13</v>
      </c>
      <c r="E130" t="s">
        <v>48</v>
      </c>
    </row>
    <row r="131" spans="1:7" x14ac:dyDescent="0.25">
      <c r="A131" s="1">
        <v>132</v>
      </c>
      <c r="B131" t="s">
        <v>153</v>
      </c>
      <c r="C131" t="s">
        <v>34</v>
      </c>
      <c r="D131" s="6" t="s">
        <v>18</v>
      </c>
    </row>
    <row r="132" spans="1:7" x14ac:dyDescent="0.25">
      <c r="A132" s="1">
        <v>133</v>
      </c>
      <c r="B132" t="s">
        <v>154</v>
      </c>
      <c r="C132" s="2" t="s">
        <v>12</v>
      </c>
      <c r="D132" s="3" t="s">
        <v>13</v>
      </c>
      <c r="E132" t="s">
        <v>31</v>
      </c>
    </row>
    <row r="133" spans="1:7" x14ac:dyDescent="0.25">
      <c r="A133" s="1">
        <v>134</v>
      </c>
      <c r="B133" t="s">
        <v>155</v>
      </c>
      <c r="C133" s="5" t="s">
        <v>17</v>
      </c>
      <c r="D133" s="6" t="s">
        <v>18</v>
      </c>
    </row>
    <row r="134" spans="1:7" x14ac:dyDescent="0.25">
      <c r="A134" s="1">
        <v>135</v>
      </c>
      <c r="B134" t="s">
        <v>156</v>
      </c>
      <c r="C134" s="5" t="s">
        <v>17</v>
      </c>
      <c r="D134" s="4" t="s">
        <v>15</v>
      </c>
    </row>
    <row r="135" spans="1:7" x14ac:dyDescent="0.25">
      <c r="A135" s="1">
        <v>136</v>
      </c>
      <c r="B135" t="s">
        <v>157</v>
      </c>
      <c r="C135" s="5" t="s">
        <v>17</v>
      </c>
      <c r="D135" t="s">
        <v>23</v>
      </c>
      <c r="E135" s="6" t="s">
        <v>18</v>
      </c>
    </row>
    <row r="136" spans="1:7" x14ac:dyDescent="0.25">
      <c r="A136" s="1">
        <v>137</v>
      </c>
      <c r="B136" t="s">
        <v>158</v>
      </c>
      <c r="C136" s="6" t="s">
        <v>18</v>
      </c>
      <c r="D136" t="s">
        <v>34</v>
      </c>
    </row>
    <row r="137" spans="1:7" x14ac:dyDescent="0.25">
      <c r="A137" s="1">
        <v>138</v>
      </c>
      <c r="B137" t="s">
        <v>159</v>
      </c>
      <c r="C137" s="2" t="s">
        <v>12</v>
      </c>
      <c r="D137" s="3" t="s">
        <v>13</v>
      </c>
      <c r="E137" t="s">
        <v>48</v>
      </c>
      <c r="F137" t="s">
        <v>46</v>
      </c>
      <c r="G137" s="6" t="s">
        <v>18</v>
      </c>
    </row>
    <row r="138" spans="1:7" x14ac:dyDescent="0.25">
      <c r="A138" s="1">
        <v>139</v>
      </c>
      <c r="B138" t="s">
        <v>160</v>
      </c>
      <c r="C138" s="5" t="s">
        <v>17</v>
      </c>
      <c r="D138" t="s">
        <v>48</v>
      </c>
      <c r="E138" s="4" t="s">
        <v>15</v>
      </c>
    </row>
    <row r="139" spans="1:7" x14ac:dyDescent="0.25">
      <c r="A139" s="1">
        <v>140</v>
      </c>
      <c r="B139" t="s">
        <v>161</v>
      </c>
      <c r="C139" s="2" t="s">
        <v>12</v>
      </c>
      <c r="D139" s="3" t="s">
        <v>13</v>
      </c>
      <c r="E139" t="s">
        <v>46</v>
      </c>
    </row>
    <row r="140" spans="1:7" x14ac:dyDescent="0.25">
      <c r="A140" s="1">
        <v>141</v>
      </c>
      <c r="B140" t="s">
        <v>162</v>
      </c>
      <c r="C140" s="5" t="s">
        <v>17</v>
      </c>
      <c r="D140" s="6" t="s">
        <v>18</v>
      </c>
    </row>
    <row r="141" spans="1:7" x14ac:dyDescent="0.25">
      <c r="A141" s="1">
        <v>142</v>
      </c>
      <c r="B141" t="s">
        <v>163</v>
      </c>
      <c r="C141" s="2" t="s">
        <v>12</v>
      </c>
      <c r="D141" s="3" t="s">
        <v>13</v>
      </c>
      <c r="E141" t="s">
        <v>48</v>
      </c>
    </row>
    <row r="142" spans="1:7" x14ac:dyDescent="0.25">
      <c r="A142" s="1">
        <v>143</v>
      </c>
      <c r="B142" t="s">
        <v>164</v>
      </c>
      <c r="C142" s="2" t="s">
        <v>12</v>
      </c>
      <c r="D142" s="3" t="s">
        <v>13</v>
      </c>
      <c r="E142" s="4" t="s">
        <v>15</v>
      </c>
    </row>
    <row r="143" spans="1:7" x14ac:dyDescent="0.25">
      <c r="A143" s="1">
        <v>144</v>
      </c>
      <c r="B143" t="s">
        <v>165</v>
      </c>
      <c r="C143" s="9" t="s">
        <v>42</v>
      </c>
    </row>
    <row r="144" spans="1:7" x14ac:dyDescent="0.25">
      <c r="A144" s="1">
        <v>145</v>
      </c>
      <c r="B144" t="s">
        <v>166</v>
      </c>
      <c r="C144" t="s">
        <v>31</v>
      </c>
      <c r="D144" t="s">
        <v>34</v>
      </c>
    </row>
    <row r="145" spans="1:6" x14ac:dyDescent="0.25">
      <c r="A145" s="1">
        <v>146</v>
      </c>
      <c r="B145" t="s">
        <v>167</v>
      </c>
      <c r="C145" s="5" t="s">
        <v>17</v>
      </c>
    </row>
    <row r="146" spans="1:6" x14ac:dyDescent="0.25">
      <c r="A146" s="1">
        <v>147</v>
      </c>
      <c r="B146" t="s">
        <v>168</v>
      </c>
      <c r="C146" s="5" t="s">
        <v>17</v>
      </c>
      <c r="D146" s="6" t="s">
        <v>18</v>
      </c>
    </row>
    <row r="147" spans="1:6" x14ac:dyDescent="0.25">
      <c r="A147" s="1">
        <v>148</v>
      </c>
      <c r="B147" t="s">
        <v>169</v>
      </c>
      <c r="C147" s="4" t="s">
        <v>15</v>
      </c>
    </row>
    <row r="148" spans="1:6" x14ac:dyDescent="0.25">
      <c r="A148" s="1">
        <v>149</v>
      </c>
      <c r="B148" t="s">
        <v>170</v>
      </c>
      <c r="C148" s="9" t="s">
        <v>42</v>
      </c>
    </row>
    <row r="149" spans="1:6" x14ac:dyDescent="0.25">
      <c r="A149" s="1">
        <v>150</v>
      </c>
      <c r="B149" t="s">
        <v>171</v>
      </c>
      <c r="C149" t="s">
        <v>23</v>
      </c>
      <c r="D149" s="6" t="s">
        <v>18</v>
      </c>
    </row>
    <row r="150" spans="1:6" x14ac:dyDescent="0.25">
      <c r="A150" s="1">
        <v>151</v>
      </c>
      <c r="B150" t="s">
        <v>172</v>
      </c>
      <c r="C150" s="4" t="s">
        <v>15</v>
      </c>
    </row>
    <row r="151" spans="1:6" x14ac:dyDescent="0.25">
      <c r="A151" s="1">
        <v>152</v>
      </c>
      <c r="B151" t="s">
        <v>173</v>
      </c>
      <c r="C151" s="6" t="s">
        <v>18</v>
      </c>
    </row>
    <row r="152" spans="1:6" x14ac:dyDescent="0.25">
      <c r="A152" s="1">
        <v>153</v>
      </c>
      <c r="B152" t="s">
        <v>174</v>
      </c>
      <c r="C152" s="5" t="s">
        <v>17</v>
      </c>
      <c r="D152" s="6" t="s">
        <v>18</v>
      </c>
    </row>
    <row r="153" spans="1:6" x14ac:dyDescent="0.25">
      <c r="A153" s="1">
        <v>154</v>
      </c>
      <c r="B153" t="s">
        <v>175</v>
      </c>
      <c r="C153" s="9" t="s">
        <v>42</v>
      </c>
      <c r="D153" t="s">
        <v>46</v>
      </c>
      <c r="E153" s="6" t="s">
        <v>18</v>
      </c>
    </row>
    <row r="154" spans="1:6" x14ac:dyDescent="0.25">
      <c r="A154" s="1">
        <v>155</v>
      </c>
      <c r="B154" t="s">
        <v>176</v>
      </c>
      <c r="C154" s="9" t="s">
        <v>42</v>
      </c>
      <c r="D154" s="5" t="s">
        <v>17</v>
      </c>
      <c r="E154" t="s">
        <v>64</v>
      </c>
    </row>
    <row r="155" spans="1:6" x14ac:dyDescent="0.25">
      <c r="A155" s="1">
        <v>156</v>
      </c>
      <c r="B155" t="s">
        <v>177</v>
      </c>
      <c r="C155" s="9" t="s">
        <v>42</v>
      </c>
      <c r="D155" s="5" t="s">
        <v>17</v>
      </c>
      <c r="E155" t="s">
        <v>64</v>
      </c>
    </row>
    <row r="156" spans="1:6" x14ac:dyDescent="0.25">
      <c r="A156" s="1">
        <v>157</v>
      </c>
      <c r="B156" t="s">
        <v>178</v>
      </c>
      <c r="C156" s="2" t="s">
        <v>12</v>
      </c>
      <c r="D156" s="3" t="s">
        <v>13</v>
      </c>
      <c r="E156" s="6" t="s">
        <v>18</v>
      </c>
      <c r="F156" t="s">
        <v>34</v>
      </c>
    </row>
    <row r="157" spans="1:6" x14ac:dyDescent="0.25">
      <c r="A157" s="1">
        <v>158</v>
      </c>
      <c r="B157" t="s">
        <v>179</v>
      </c>
      <c r="C157" s="5" t="s">
        <v>17</v>
      </c>
      <c r="D157" s="6" t="s">
        <v>18</v>
      </c>
    </row>
    <row r="158" spans="1:6" x14ac:dyDescent="0.25">
      <c r="A158" s="1">
        <v>159</v>
      </c>
      <c r="B158" t="s">
        <v>180</v>
      </c>
      <c r="C158" s="5" t="s">
        <v>17</v>
      </c>
      <c r="D158" s="6" t="s">
        <v>18</v>
      </c>
    </row>
    <row r="159" spans="1:6" x14ac:dyDescent="0.25">
      <c r="A159" s="1">
        <v>160</v>
      </c>
      <c r="B159" t="s">
        <v>181</v>
      </c>
      <c r="C159" s="9" t="s">
        <v>42</v>
      </c>
      <c r="D159" s="2" t="s">
        <v>12</v>
      </c>
      <c r="E159" s="3" t="s">
        <v>13</v>
      </c>
      <c r="F159" t="s">
        <v>64</v>
      </c>
    </row>
    <row r="160" spans="1:6" x14ac:dyDescent="0.25">
      <c r="A160" s="1">
        <v>161</v>
      </c>
      <c r="B160" t="s">
        <v>182</v>
      </c>
      <c r="C160" s="5" t="s">
        <v>17</v>
      </c>
      <c r="D160" t="s">
        <v>23</v>
      </c>
      <c r="E160" s="6" t="s">
        <v>18</v>
      </c>
    </row>
    <row r="161" spans="1:9" x14ac:dyDescent="0.25">
      <c r="A161" s="1">
        <v>162</v>
      </c>
      <c r="B161" t="s">
        <v>183</v>
      </c>
      <c r="C161" s="7" t="s">
        <v>29</v>
      </c>
      <c r="D161" s="8" t="s">
        <v>30</v>
      </c>
      <c r="E161" s="2" t="s">
        <v>12</v>
      </c>
      <c r="F161" s="3" t="s">
        <v>13</v>
      </c>
      <c r="G161" t="s">
        <v>48</v>
      </c>
      <c r="H161" s="6" t="s">
        <v>18</v>
      </c>
    </row>
    <row r="162" spans="1:9" x14ac:dyDescent="0.25">
      <c r="A162" s="1">
        <v>163</v>
      </c>
      <c r="B162" t="s">
        <v>184</v>
      </c>
      <c r="C162" s="9" t="s">
        <v>42</v>
      </c>
      <c r="D162" s="7" t="s">
        <v>29</v>
      </c>
      <c r="E162" s="8" t="s">
        <v>30</v>
      </c>
      <c r="F162" s="2" t="s">
        <v>12</v>
      </c>
      <c r="G162" s="3" t="s">
        <v>13</v>
      </c>
      <c r="H162" t="s">
        <v>46</v>
      </c>
      <c r="I162" s="4" t="s">
        <v>15</v>
      </c>
    </row>
    <row r="163" spans="1:9" x14ac:dyDescent="0.25">
      <c r="A163" s="1">
        <v>164</v>
      </c>
      <c r="B163" t="s">
        <v>185</v>
      </c>
      <c r="C163" s="7" t="s">
        <v>29</v>
      </c>
      <c r="D163" s="8" t="s">
        <v>30</v>
      </c>
      <c r="E163" t="s">
        <v>31</v>
      </c>
    </row>
    <row r="164" spans="1:9" x14ac:dyDescent="0.25">
      <c r="A164" s="1">
        <v>165</v>
      </c>
      <c r="B164" t="s">
        <v>186</v>
      </c>
      <c r="C164" s="7" t="s">
        <v>29</v>
      </c>
      <c r="D164" s="8" t="s">
        <v>30</v>
      </c>
      <c r="E164" t="s">
        <v>31</v>
      </c>
    </row>
    <row r="165" spans="1:9" x14ac:dyDescent="0.25">
      <c r="A165" s="1">
        <v>166</v>
      </c>
      <c r="B165" t="s">
        <v>187</v>
      </c>
      <c r="C165" s="2" t="s">
        <v>12</v>
      </c>
      <c r="D165" s="3" t="s">
        <v>13</v>
      </c>
      <c r="E165" t="s">
        <v>23</v>
      </c>
      <c r="F165" t="s">
        <v>48</v>
      </c>
      <c r="G165" s="6" t="s">
        <v>18</v>
      </c>
    </row>
    <row r="166" spans="1:9" x14ac:dyDescent="0.25">
      <c r="A166" s="1">
        <v>167</v>
      </c>
      <c r="B166" t="s">
        <v>188</v>
      </c>
      <c r="C166" s="2" t="s">
        <v>12</v>
      </c>
      <c r="D166" s="3" t="s">
        <v>13</v>
      </c>
    </row>
    <row r="167" spans="1:9" x14ac:dyDescent="0.25">
      <c r="A167" s="1">
        <v>168</v>
      </c>
      <c r="B167" t="s">
        <v>189</v>
      </c>
      <c r="C167" s="7" t="s">
        <v>29</v>
      </c>
      <c r="D167" s="8" t="s">
        <v>30</v>
      </c>
      <c r="E167" s="4" t="s">
        <v>15</v>
      </c>
    </row>
    <row r="168" spans="1:9" x14ac:dyDescent="0.25">
      <c r="A168" s="1">
        <v>169</v>
      </c>
      <c r="B168" t="s">
        <v>190</v>
      </c>
      <c r="C168" s="2" t="s">
        <v>12</v>
      </c>
      <c r="D168" s="3" t="s">
        <v>13</v>
      </c>
    </row>
    <row r="169" spans="1:9" x14ac:dyDescent="0.25">
      <c r="A169" s="1">
        <v>170</v>
      </c>
      <c r="B169" t="s">
        <v>191</v>
      </c>
      <c r="C169" s="7" t="s">
        <v>29</v>
      </c>
      <c r="D169" s="8" t="s">
        <v>30</v>
      </c>
      <c r="E169" s="4" t="s">
        <v>15</v>
      </c>
      <c r="F169" s="6" t="s">
        <v>18</v>
      </c>
    </row>
    <row r="170" spans="1:9" x14ac:dyDescent="0.25">
      <c r="A170" s="1">
        <v>171</v>
      </c>
      <c r="B170" t="s">
        <v>192</v>
      </c>
      <c r="C170" s="9" t="s">
        <v>42</v>
      </c>
      <c r="D170" s="7" t="s">
        <v>29</v>
      </c>
      <c r="E170" s="8" t="s">
        <v>30</v>
      </c>
    </row>
    <row r="171" spans="1:9" x14ac:dyDescent="0.25">
      <c r="A171" s="1">
        <v>172</v>
      </c>
      <c r="B171" t="s">
        <v>193</v>
      </c>
      <c r="C171" s="7" t="s">
        <v>29</v>
      </c>
      <c r="D171" s="8" t="s">
        <v>30</v>
      </c>
      <c r="E171" s="4" t="s">
        <v>15</v>
      </c>
    </row>
    <row r="172" spans="1:9" x14ac:dyDescent="0.25">
      <c r="A172" s="1">
        <v>173</v>
      </c>
      <c r="B172" t="s">
        <v>194</v>
      </c>
      <c r="C172" s="4" t="s">
        <v>15</v>
      </c>
    </row>
    <row r="173" spans="1:9" x14ac:dyDescent="0.25">
      <c r="A173" s="1">
        <v>174</v>
      </c>
      <c r="B173" t="s">
        <v>195</v>
      </c>
      <c r="C173" s="7" t="s">
        <v>29</v>
      </c>
      <c r="D173" s="8" t="s">
        <v>30</v>
      </c>
      <c r="E173" t="s">
        <v>31</v>
      </c>
    </row>
    <row r="174" spans="1:9" x14ac:dyDescent="0.25">
      <c r="A174" s="1">
        <v>175</v>
      </c>
      <c r="B174" t="s">
        <v>196</v>
      </c>
      <c r="C174" s="5" t="s">
        <v>17</v>
      </c>
      <c r="D174" s="6" t="s">
        <v>18</v>
      </c>
    </row>
    <row r="175" spans="1:9" x14ac:dyDescent="0.25">
      <c r="A175" s="1">
        <v>176</v>
      </c>
      <c r="B175" t="s">
        <v>197</v>
      </c>
      <c r="C175" t="s">
        <v>23</v>
      </c>
      <c r="D175" s="6" t="s">
        <v>18</v>
      </c>
    </row>
    <row r="176" spans="1:9" x14ac:dyDescent="0.25">
      <c r="A176" s="1">
        <v>177</v>
      </c>
      <c r="B176" t="s">
        <v>198</v>
      </c>
      <c r="C176" t="s">
        <v>23</v>
      </c>
      <c r="D176" t="s">
        <v>46</v>
      </c>
      <c r="E176" s="6" t="s">
        <v>18</v>
      </c>
    </row>
    <row r="177" spans="1:5" x14ac:dyDescent="0.25">
      <c r="A177" s="1">
        <v>178</v>
      </c>
      <c r="B177" t="s">
        <v>199</v>
      </c>
      <c r="C177" s="5" t="s">
        <v>17</v>
      </c>
      <c r="D177" t="s">
        <v>23</v>
      </c>
      <c r="E177" s="4" t="s">
        <v>15</v>
      </c>
    </row>
    <row r="178" spans="1:5" x14ac:dyDescent="0.25">
      <c r="A178" s="10">
        <v>179</v>
      </c>
      <c r="B178" s="11" t="s">
        <v>200</v>
      </c>
      <c r="C178" s="5"/>
      <c r="E178" s="4"/>
    </row>
    <row r="179" spans="1:5" x14ac:dyDescent="0.25">
      <c r="A179" s="12">
        <v>180</v>
      </c>
      <c r="B179" s="13" t="s">
        <v>201</v>
      </c>
      <c r="C179" s="5"/>
      <c r="E179" s="4"/>
    </row>
    <row r="180" spans="1:5" x14ac:dyDescent="0.25">
      <c r="A180" s="10">
        <v>181</v>
      </c>
      <c r="B180" s="11" t="s">
        <v>202</v>
      </c>
      <c r="C180" s="2" t="s">
        <v>12</v>
      </c>
      <c r="E180" s="4"/>
    </row>
    <row r="181" spans="1:5" x14ac:dyDescent="0.25">
      <c r="A181" s="12">
        <v>182</v>
      </c>
      <c r="B181" s="13" t="s">
        <v>203</v>
      </c>
      <c r="C181" s="5"/>
      <c r="E181" s="4"/>
    </row>
    <row r="182" spans="1:5" x14ac:dyDescent="0.25">
      <c r="A182" s="10">
        <v>183</v>
      </c>
      <c r="B182" s="11" t="s">
        <v>204</v>
      </c>
      <c r="C182" s="5"/>
      <c r="E182" s="4"/>
    </row>
    <row r="183" spans="1:5" x14ac:dyDescent="0.25">
      <c r="A183" s="12">
        <v>185</v>
      </c>
      <c r="B183" s="13" t="s">
        <v>205</v>
      </c>
      <c r="C183" s="5"/>
      <c r="E183" s="4"/>
    </row>
    <row r="184" spans="1:5" x14ac:dyDescent="0.25">
      <c r="A184" s="10">
        <v>186</v>
      </c>
      <c r="B184" s="11" t="s">
        <v>206</v>
      </c>
      <c r="C184" s="5"/>
      <c r="E184" s="4"/>
    </row>
    <row r="185" spans="1:5" x14ac:dyDescent="0.25">
      <c r="A185" s="12">
        <v>187</v>
      </c>
      <c r="B185" s="13" t="s">
        <v>207</v>
      </c>
      <c r="C185" s="5"/>
      <c r="E185" s="4"/>
    </row>
    <row r="186" spans="1:5" x14ac:dyDescent="0.25">
      <c r="A186" s="10">
        <v>188</v>
      </c>
      <c r="B186" s="11" t="s">
        <v>208</v>
      </c>
      <c r="C186" s="5" t="s">
        <v>30</v>
      </c>
      <c r="D186" t="s">
        <v>209</v>
      </c>
      <c r="E186" s="4" t="s">
        <v>12</v>
      </c>
    </row>
    <row r="187" spans="1:5" x14ac:dyDescent="0.25">
      <c r="A187" s="12">
        <v>189</v>
      </c>
      <c r="B187" s="13" t="s">
        <v>210</v>
      </c>
      <c r="C187" s="5"/>
      <c r="E187" s="4"/>
    </row>
    <row r="188" spans="1:5" x14ac:dyDescent="0.25">
      <c r="A188" s="10">
        <v>191</v>
      </c>
      <c r="B188" s="11" t="s">
        <v>211</v>
      </c>
      <c r="C188" s="5"/>
      <c r="E188" s="4"/>
    </row>
    <row r="189" spans="1:5" x14ac:dyDescent="0.25">
      <c r="A189" s="12">
        <v>192</v>
      </c>
      <c r="B189" s="13" t="s">
        <v>211</v>
      </c>
      <c r="C189" s="5" t="s">
        <v>212</v>
      </c>
      <c r="E189" s="4"/>
    </row>
    <row r="190" spans="1:5" x14ac:dyDescent="0.25">
      <c r="A190" s="10">
        <v>193</v>
      </c>
      <c r="B190" s="11" t="s">
        <v>213</v>
      </c>
      <c r="C190" s="5"/>
      <c r="E190" s="4"/>
    </row>
    <row r="191" spans="1:5" x14ac:dyDescent="0.25">
      <c r="A191" s="12">
        <v>194</v>
      </c>
      <c r="B191" s="13" t="s">
        <v>214</v>
      </c>
      <c r="C191" s="5"/>
      <c r="E191" s="4"/>
    </row>
    <row r="192" spans="1:5" x14ac:dyDescent="0.25">
      <c r="A192" s="10">
        <v>197</v>
      </c>
      <c r="B192" s="11" t="s">
        <v>215</v>
      </c>
      <c r="C192" s="5"/>
      <c r="E192" s="4"/>
    </row>
    <row r="193" spans="1:5" x14ac:dyDescent="0.25">
      <c r="A193" s="12">
        <v>200</v>
      </c>
      <c r="B193" s="13" t="s">
        <v>216</v>
      </c>
      <c r="C193" s="5"/>
      <c r="E193" s="4"/>
    </row>
    <row r="194" spans="1:5" x14ac:dyDescent="0.25">
      <c r="A194" s="10">
        <v>204</v>
      </c>
      <c r="B194" s="11" t="s">
        <v>217</v>
      </c>
      <c r="C194" s="5" t="s">
        <v>29</v>
      </c>
      <c r="D194" t="s">
        <v>30</v>
      </c>
      <c r="E194" s="4"/>
    </row>
    <row r="195" spans="1:5" x14ac:dyDescent="0.25">
      <c r="A195" s="12">
        <v>205</v>
      </c>
      <c r="B195" s="13" t="s">
        <v>218</v>
      </c>
      <c r="C195" s="5" t="s">
        <v>12</v>
      </c>
      <c r="E195" s="4"/>
    </row>
    <row r="196" spans="1:5" x14ac:dyDescent="0.25">
      <c r="A196" s="10">
        <v>206</v>
      </c>
      <c r="B196" s="11" t="s">
        <v>219</v>
      </c>
      <c r="C196" s="5" t="s">
        <v>12</v>
      </c>
      <c r="E196" s="4"/>
    </row>
    <row r="197" spans="1:5" x14ac:dyDescent="0.25">
      <c r="A197" s="12">
        <v>208</v>
      </c>
      <c r="B197" s="13" t="s">
        <v>220</v>
      </c>
      <c r="C197" s="5"/>
      <c r="E197" s="4"/>
    </row>
    <row r="198" spans="1:5" x14ac:dyDescent="0.25">
      <c r="A198" s="10">
        <v>209</v>
      </c>
      <c r="B198" s="11" t="s">
        <v>221</v>
      </c>
      <c r="C198" s="5"/>
      <c r="E198" s="4"/>
    </row>
    <row r="199" spans="1:5" x14ac:dyDescent="0.25">
      <c r="A199" s="12">
        <v>210</v>
      </c>
      <c r="B199" s="13" t="s">
        <v>222</v>
      </c>
      <c r="C199" s="5"/>
      <c r="E199" s="4"/>
    </row>
    <row r="200" spans="1:5" x14ac:dyDescent="0.25">
      <c r="A200" s="10">
        <v>211</v>
      </c>
      <c r="B200" s="11" t="s">
        <v>223</v>
      </c>
      <c r="C200" s="5"/>
      <c r="E200" s="4"/>
    </row>
    <row r="201" spans="1:5" x14ac:dyDescent="0.25">
      <c r="A201" s="12">
        <v>212</v>
      </c>
      <c r="B201" s="13" t="s">
        <v>224</v>
      </c>
      <c r="C201" s="5"/>
      <c r="E201" s="4"/>
    </row>
    <row r="202" spans="1:5" x14ac:dyDescent="0.25">
      <c r="A202" s="10">
        <v>214</v>
      </c>
      <c r="B202" s="11" t="s">
        <v>225</v>
      </c>
      <c r="C202" s="5"/>
      <c r="E202" s="4"/>
    </row>
    <row r="203" spans="1:5" x14ac:dyDescent="0.25">
      <c r="A203" s="12">
        <v>215</v>
      </c>
      <c r="B203" s="13" t="s">
        <v>226</v>
      </c>
      <c r="C203" s="5"/>
      <c r="E203" s="4"/>
    </row>
    <row r="204" spans="1:5" x14ac:dyDescent="0.25">
      <c r="A204" s="10">
        <v>216</v>
      </c>
      <c r="B204" s="11" t="s">
        <v>227</v>
      </c>
      <c r="C204" s="5"/>
      <c r="E204" s="4"/>
    </row>
    <row r="205" spans="1:5" x14ac:dyDescent="0.25">
      <c r="A205" s="12">
        <v>217</v>
      </c>
      <c r="B205" s="13" t="s">
        <v>228</v>
      </c>
      <c r="C205" s="5"/>
      <c r="E205" s="4"/>
    </row>
    <row r="206" spans="1:5" x14ac:dyDescent="0.25">
      <c r="A206" s="10">
        <v>218</v>
      </c>
      <c r="B206" s="11" t="s">
        <v>229</v>
      </c>
      <c r="C206" s="5"/>
      <c r="E206" s="4"/>
    </row>
    <row r="207" spans="1:5" x14ac:dyDescent="0.25">
      <c r="A207" s="12">
        <v>219</v>
      </c>
      <c r="B207" s="13" t="s">
        <v>230</v>
      </c>
      <c r="C207" s="5"/>
      <c r="E207" s="4"/>
    </row>
    <row r="208" spans="1:5" x14ac:dyDescent="0.25">
      <c r="A208" s="10">
        <v>220</v>
      </c>
      <c r="B208" s="11" t="s">
        <v>231</v>
      </c>
      <c r="C208" s="5"/>
      <c r="E208" s="4"/>
    </row>
    <row r="209" spans="1:6" x14ac:dyDescent="0.25">
      <c r="A209" s="14">
        <v>221</v>
      </c>
      <c r="B209" s="15" t="s">
        <v>232</v>
      </c>
      <c r="C209" s="5"/>
      <c r="E209" s="4"/>
    </row>
    <row r="210" spans="1:6" x14ac:dyDescent="0.25">
      <c r="A210" s="16">
        <v>222</v>
      </c>
      <c r="B210" s="17" t="s">
        <v>233</v>
      </c>
      <c r="C210" t="s">
        <v>48</v>
      </c>
      <c r="D210" s="6" t="s">
        <v>18</v>
      </c>
    </row>
    <row r="211" spans="1:6" x14ac:dyDescent="0.25">
      <c r="A211" s="14">
        <v>223</v>
      </c>
      <c r="B211" s="15" t="s">
        <v>234</v>
      </c>
      <c r="C211" s="9" t="s">
        <v>42</v>
      </c>
      <c r="D211" s="6" t="s">
        <v>18</v>
      </c>
    </row>
    <row r="212" spans="1:6" x14ac:dyDescent="0.25">
      <c r="A212" s="16">
        <v>224</v>
      </c>
      <c r="B212" s="17" t="s">
        <v>235</v>
      </c>
      <c r="C212" t="s">
        <v>48</v>
      </c>
      <c r="D212" s="4" t="s">
        <v>15</v>
      </c>
    </row>
    <row r="213" spans="1:6" x14ac:dyDescent="0.25">
      <c r="A213" s="14">
        <v>225</v>
      </c>
      <c r="B213" s="15" t="s">
        <v>236</v>
      </c>
      <c r="C213" s="4" t="s">
        <v>15</v>
      </c>
    </row>
    <row r="214" spans="1:6" x14ac:dyDescent="0.25">
      <c r="A214" s="16">
        <v>226</v>
      </c>
      <c r="B214" s="17" t="s">
        <v>237</v>
      </c>
      <c r="C214" s="5" t="s">
        <v>17</v>
      </c>
    </row>
    <row r="215" spans="1:6" x14ac:dyDescent="0.25">
      <c r="A215" s="14">
        <v>227</v>
      </c>
      <c r="B215" s="15" t="s">
        <v>238</v>
      </c>
      <c r="C215" s="5"/>
    </row>
    <row r="216" spans="1:6" x14ac:dyDescent="0.25">
      <c r="A216" s="16">
        <v>228</v>
      </c>
      <c r="B216" s="17" t="s">
        <v>239</v>
      </c>
      <c r="C216" s="6" t="s">
        <v>18</v>
      </c>
    </row>
    <row r="217" spans="1:6" x14ac:dyDescent="0.25">
      <c r="A217" s="14">
        <v>229</v>
      </c>
      <c r="B217" s="15" t="s">
        <v>240</v>
      </c>
      <c r="C217" s="4" t="s">
        <v>15</v>
      </c>
    </row>
    <row r="218" spans="1:6" x14ac:dyDescent="0.25">
      <c r="A218" s="16">
        <v>230</v>
      </c>
      <c r="B218" s="17" t="s">
        <v>241</v>
      </c>
      <c r="C218" s="4" t="s">
        <v>15</v>
      </c>
    </row>
    <row r="219" spans="1:6" x14ac:dyDescent="0.25">
      <c r="A219" s="14">
        <v>231</v>
      </c>
      <c r="B219" s="15" t="s">
        <v>242</v>
      </c>
      <c r="C219" s="5" t="s">
        <v>17</v>
      </c>
      <c r="D219" s="6" t="s">
        <v>18</v>
      </c>
    </row>
    <row r="220" spans="1:6" x14ac:dyDescent="0.25">
      <c r="A220" s="16">
        <v>232</v>
      </c>
      <c r="B220" s="17" t="s">
        <v>243</v>
      </c>
      <c r="C220" s="6" t="s">
        <v>18</v>
      </c>
    </row>
    <row r="221" spans="1:6" x14ac:dyDescent="0.25">
      <c r="A221" s="14">
        <v>233</v>
      </c>
      <c r="B221" s="15" t="s">
        <v>244</v>
      </c>
      <c r="C221" s="6" t="s">
        <v>18</v>
      </c>
    </row>
    <row r="222" spans="1:6" x14ac:dyDescent="0.25">
      <c r="A222" s="16">
        <v>234</v>
      </c>
      <c r="B222" s="17" t="s">
        <v>245</v>
      </c>
      <c r="C222" s="6" t="s">
        <v>18</v>
      </c>
    </row>
    <row r="223" spans="1:6" x14ac:dyDescent="0.25">
      <c r="A223" s="14">
        <v>235</v>
      </c>
      <c r="B223" s="15" t="s">
        <v>246</v>
      </c>
      <c r="C223" s="5" t="s">
        <v>17</v>
      </c>
    </row>
    <row r="224" spans="1:6" x14ac:dyDescent="0.25">
      <c r="A224" s="16">
        <v>236</v>
      </c>
      <c r="B224" s="17" t="s">
        <v>247</v>
      </c>
      <c r="C224" s="7" t="s">
        <v>29</v>
      </c>
      <c r="D224" s="8" t="s">
        <v>30</v>
      </c>
      <c r="E224" s="5" t="s">
        <v>17</v>
      </c>
      <c r="F224" s="6" t="s">
        <v>18</v>
      </c>
    </row>
    <row r="225" spans="1:5" x14ac:dyDescent="0.25">
      <c r="A225" s="18">
        <v>237</v>
      </c>
      <c r="B225" s="19" t="s">
        <v>248</v>
      </c>
      <c r="C225" s="2" t="s">
        <v>12</v>
      </c>
      <c r="D225" s="3" t="s">
        <v>13</v>
      </c>
    </row>
    <row r="226" spans="1:5" x14ac:dyDescent="0.25">
      <c r="A226" s="20">
        <v>238</v>
      </c>
      <c r="B226" s="21" t="s">
        <v>249</v>
      </c>
      <c r="C226" s="2"/>
      <c r="D226" s="3"/>
    </row>
    <row r="227" spans="1:5" x14ac:dyDescent="0.25">
      <c r="A227" s="18">
        <v>239</v>
      </c>
      <c r="B227" s="19" t="s">
        <v>250</v>
      </c>
      <c r="C227" s="2"/>
      <c r="D227" s="3"/>
    </row>
    <row r="228" spans="1:5" x14ac:dyDescent="0.25">
      <c r="A228" s="20">
        <v>240</v>
      </c>
      <c r="B228" s="21" t="s">
        <v>251</v>
      </c>
      <c r="C228" s="6" t="s">
        <v>18</v>
      </c>
    </row>
    <row r="229" spans="1:5" x14ac:dyDescent="0.25">
      <c r="A229" s="18">
        <v>241</v>
      </c>
      <c r="B229" s="19" t="s">
        <v>252</v>
      </c>
      <c r="C229" s="2" t="s">
        <v>12</v>
      </c>
      <c r="D229" s="3" t="s">
        <v>13</v>
      </c>
      <c r="E229" s="6" t="s">
        <v>18</v>
      </c>
    </row>
    <row r="230" spans="1:5" x14ac:dyDescent="0.25">
      <c r="A230" s="20">
        <v>242</v>
      </c>
      <c r="B230" s="21" t="s">
        <v>253</v>
      </c>
      <c r="C230" s="2"/>
      <c r="D230" s="3"/>
      <c r="E230" s="6"/>
    </row>
    <row r="231" spans="1:5" x14ac:dyDescent="0.25">
      <c r="A231" s="18">
        <v>243</v>
      </c>
      <c r="B231" s="19" t="s">
        <v>254</v>
      </c>
      <c r="C231" s="6" t="s">
        <v>18</v>
      </c>
    </row>
    <row r="232" spans="1:5" x14ac:dyDescent="0.25">
      <c r="A232" s="20">
        <v>244</v>
      </c>
      <c r="B232" s="21" t="s">
        <v>255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41BA-D9C7-4F8D-93D2-56F63F417688}">
  <sheetPr codeName="Sheet2"/>
  <dimension ref="A1:P233"/>
  <sheetViews>
    <sheetView zoomScale="175" zoomScaleNormal="175" workbookViewId="0">
      <pane xSplit="1" ySplit="2" topLeftCell="I3" activePane="bottomRight" state="frozen"/>
      <selection pane="topRight" activeCell="B1" sqref="B1"/>
      <selection pane="bottomLeft" activeCell="A3" sqref="A3"/>
      <selection pane="bottomRight"/>
    </sheetView>
  </sheetViews>
  <sheetFormatPr defaultRowHeight="15" x14ac:dyDescent="0.25"/>
  <cols>
    <col min="1" max="1" width="5.42578125" bestFit="1" customWidth="1"/>
    <col min="2" max="2" width="5.28515625" bestFit="1" customWidth="1"/>
    <col min="3" max="3" width="44.42578125" bestFit="1" customWidth="1"/>
    <col min="4" max="4" width="35.7109375" customWidth="1"/>
    <col min="5" max="10" width="18.7109375" bestFit="1" customWidth="1"/>
    <col min="11" max="11" width="17.5703125" bestFit="1" customWidth="1"/>
    <col min="12" max="12" width="13" bestFit="1" customWidth="1"/>
    <col min="13" max="13" width="42.5703125" bestFit="1" customWidth="1"/>
    <col min="14" max="14" width="80.85546875" bestFit="1" customWidth="1"/>
    <col min="15" max="15" width="24.7109375" customWidth="1"/>
  </cols>
  <sheetData>
    <row r="1" spans="1:16" x14ac:dyDescent="0.25">
      <c r="A1">
        <v>1</v>
      </c>
      <c r="B1">
        <f>+A1+1</f>
        <v>2</v>
      </c>
      <c r="C1">
        <f t="shared" ref="C1:N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P1" s="34" t="s">
        <v>714</v>
      </c>
    </row>
    <row r="2" spans="1:16" x14ac:dyDescent="0.25">
      <c r="A2" t="s">
        <v>259</v>
      </c>
      <c r="B2" t="s">
        <v>260</v>
      </c>
      <c r="C2" t="s">
        <v>1</v>
      </c>
      <c r="D2" t="s">
        <v>265</v>
      </c>
      <c r="E2" t="s">
        <v>264</v>
      </c>
      <c r="F2" t="s">
        <v>2</v>
      </c>
      <c r="G2" t="s">
        <v>3</v>
      </c>
      <c r="H2" t="s">
        <v>4</v>
      </c>
      <c r="I2" t="s">
        <v>5</v>
      </c>
      <c r="J2" t="s">
        <v>6</v>
      </c>
      <c r="K2" t="s">
        <v>7</v>
      </c>
      <c r="L2" t="s">
        <v>8</v>
      </c>
      <c r="M2" t="s">
        <v>483</v>
      </c>
      <c r="N2" t="s">
        <v>713</v>
      </c>
      <c r="O2" t="s">
        <v>715</v>
      </c>
    </row>
    <row r="3" spans="1:16" x14ac:dyDescent="0.25">
      <c r="A3" s="18">
        <v>237</v>
      </c>
      <c r="B3" s="18">
        <v>1</v>
      </c>
      <c r="C3" s="19" t="s">
        <v>248</v>
      </c>
      <c r="D3" s="19" t="s">
        <v>440</v>
      </c>
      <c r="E3" s="19" t="s">
        <v>969</v>
      </c>
      <c r="F3" s="2" t="s">
        <v>12</v>
      </c>
      <c r="G3" s="3" t="s">
        <v>13</v>
      </c>
      <c r="H3" t="s">
        <v>23</v>
      </c>
      <c r="M3" t="s">
        <v>705</v>
      </c>
      <c r="N3" t="str">
        <f>"""" &amp; _xlfn.TEXTJOIN(""",""",TRUE,Table223[[#This Row],[Categoria1]:[Categoria7]]) &amp; """"</f>
        <v>"Pascua","Pentecostés","Entrada"</v>
      </c>
      <c r="O3" t="s">
        <v>803</v>
      </c>
    </row>
    <row r="4" spans="1:16" x14ac:dyDescent="0.25">
      <c r="A4" s="1">
        <v>1</v>
      </c>
      <c r="B4" s="1">
        <v>2</v>
      </c>
      <c r="C4" t="s">
        <v>11</v>
      </c>
      <c r="D4" t="s">
        <v>266</v>
      </c>
      <c r="E4" t="s">
        <v>262</v>
      </c>
      <c r="F4" s="2" t="s">
        <v>12</v>
      </c>
      <c r="G4" s="3" t="s">
        <v>13</v>
      </c>
      <c r="H4" t="s">
        <v>48</v>
      </c>
      <c r="M4" t="s">
        <v>484</v>
      </c>
      <c r="N4" t="str">
        <f>"""" &amp; _xlfn.TEXTJOIN(""",""",TRUE,Table223[[#This Row],[Categoria1]:[Categoria7]]) &amp; """"</f>
        <v>"Pascua","Pentecostés","Comunión"</v>
      </c>
      <c r="O4" t="s">
        <v>716</v>
      </c>
    </row>
    <row r="5" spans="1:16" x14ac:dyDescent="0.25">
      <c r="A5" s="1">
        <v>2</v>
      </c>
      <c r="B5" s="1">
        <v>3</v>
      </c>
      <c r="C5" t="s">
        <v>14</v>
      </c>
      <c r="D5" t="s">
        <v>267</v>
      </c>
      <c r="E5" t="s">
        <v>262</v>
      </c>
      <c r="F5" s="4" t="s">
        <v>15</v>
      </c>
      <c r="M5" t="s">
        <v>485</v>
      </c>
      <c r="N5" t="str">
        <f>"""" &amp; _xlfn.TEXTJOIN(""",""",TRUE,Table223[[#This Row],[Categoria1]:[Categoria7]]) &amp; """"</f>
        <v>"Nuevo Testamento"</v>
      </c>
      <c r="O5" t="s">
        <v>717</v>
      </c>
    </row>
    <row r="6" spans="1:16" x14ac:dyDescent="0.25">
      <c r="A6" s="1">
        <v>3</v>
      </c>
      <c r="B6" s="1">
        <v>4</v>
      </c>
      <c r="C6" t="s">
        <v>16</v>
      </c>
      <c r="D6" t="s">
        <v>268</v>
      </c>
      <c r="E6" t="s">
        <v>262</v>
      </c>
      <c r="F6" s="5" t="s">
        <v>17</v>
      </c>
      <c r="G6" s="6" t="s">
        <v>18</v>
      </c>
      <c r="M6" t="s">
        <v>486</v>
      </c>
      <c r="N6" t="str">
        <f>"""" &amp; _xlfn.TEXTJOIN(""",""",TRUE,Table223[[#This Row],[Categoria1]:[Categoria7]]) &amp; """"</f>
        <v>"Cuaresma","Antiguo Testamento"</v>
      </c>
      <c r="O6" t="s">
        <v>718</v>
      </c>
    </row>
    <row r="7" spans="1:16" x14ac:dyDescent="0.25">
      <c r="A7" s="1">
        <v>4</v>
      </c>
      <c r="B7" s="1">
        <v>5</v>
      </c>
      <c r="C7" t="s">
        <v>19</v>
      </c>
      <c r="D7" t="s">
        <v>269</v>
      </c>
      <c r="E7" t="s">
        <v>262</v>
      </c>
      <c r="F7" s="5" t="s">
        <v>17</v>
      </c>
      <c r="G7" s="6" t="s">
        <v>18</v>
      </c>
      <c r="M7" t="s">
        <v>487</v>
      </c>
      <c r="N7" t="str">
        <f>"""" &amp; _xlfn.TEXTJOIN(""",""",TRUE,Table223[[#This Row],[Categoria1]:[Categoria7]]) &amp; """"</f>
        <v>"Cuaresma","Antiguo Testamento"</v>
      </c>
      <c r="O7" t="s">
        <v>719</v>
      </c>
    </row>
    <row r="8" spans="1:16" x14ac:dyDescent="0.25">
      <c r="A8" s="1">
        <v>5</v>
      </c>
      <c r="B8" s="1">
        <v>6</v>
      </c>
      <c r="C8" t="s">
        <v>20</v>
      </c>
      <c r="D8" t="s">
        <v>270</v>
      </c>
      <c r="E8" t="s">
        <v>262</v>
      </c>
      <c r="F8" s="5" t="s">
        <v>17</v>
      </c>
      <c r="G8" s="6" t="s">
        <v>18</v>
      </c>
      <c r="M8" t="s">
        <v>488</v>
      </c>
      <c r="N8" t="str">
        <f>"""" &amp; _xlfn.TEXTJOIN(""",""",TRUE,Table223[[#This Row],[Categoria1]:[Categoria7]]) &amp; """"</f>
        <v>"Cuaresma","Antiguo Testamento"</v>
      </c>
      <c r="O8" t="s">
        <v>804</v>
      </c>
    </row>
    <row r="9" spans="1:16" x14ac:dyDescent="0.25">
      <c r="A9" s="1">
        <v>6</v>
      </c>
      <c r="B9" s="1">
        <v>7</v>
      </c>
      <c r="C9" t="s">
        <v>21</v>
      </c>
      <c r="D9" t="s">
        <v>271</v>
      </c>
      <c r="E9" t="s">
        <v>262</v>
      </c>
      <c r="F9" s="5" t="s">
        <v>17</v>
      </c>
      <c r="G9" s="6" t="s">
        <v>18</v>
      </c>
      <c r="M9" t="s">
        <v>489</v>
      </c>
      <c r="N9" t="str">
        <f>"""" &amp; _xlfn.TEXTJOIN(""",""",TRUE,Table223[[#This Row],[Categoria1]:[Categoria7]]) &amp; """"</f>
        <v>"Cuaresma","Antiguo Testamento"</v>
      </c>
      <c r="O9" t="s">
        <v>805</v>
      </c>
    </row>
    <row r="10" spans="1:16" x14ac:dyDescent="0.25">
      <c r="A10" s="1">
        <v>7</v>
      </c>
      <c r="B10" s="1">
        <v>8</v>
      </c>
      <c r="C10" t="s">
        <v>22</v>
      </c>
      <c r="D10" t="s">
        <v>272</v>
      </c>
      <c r="E10" t="s">
        <v>262</v>
      </c>
      <c r="F10" s="2" t="s">
        <v>12</v>
      </c>
      <c r="G10" s="3" t="s">
        <v>13</v>
      </c>
      <c r="H10" s="4" t="s">
        <v>15</v>
      </c>
      <c r="I10" t="s">
        <v>23</v>
      </c>
      <c r="M10" t="s">
        <v>490</v>
      </c>
      <c r="N10" t="str">
        <f>"""" &amp; _xlfn.TEXTJOIN(""",""",TRUE,Table223[[#This Row],[Categoria1]:[Categoria7]]) &amp; """"</f>
        <v>"Pascua","Pentecostés","Nuevo Testamento","Entrada"</v>
      </c>
      <c r="O10" t="s">
        <v>720</v>
      </c>
    </row>
    <row r="11" spans="1:16" x14ac:dyDescent="0.25">
      <c r="A11" s="1">
        <v>8</v>
      </c>
      <c r="B11" s="1">
        <v>9</v>
      </c>
      <c r="C11" t="s">
        <v>24</v>
      </c>
      <c r="D11" t="s">
        <v>273</v>
      </c>
      <c r="E11" t="s">
        <v>262</v>
      </c>
      <c r="F11" t="s">
        <v>23</v>
      </c>
      <c r="G11" s="6" t="s">
        <v>18</v>
      </c>
      <c r="M11" t="s">
        <v>491</v>
      </c>
      <c r="N11" t="str">
        <f>"""" &amp; _xlfn.TEXTJOIN(""",""",TRUE,Table223[[#This Row],[Categoria1]:[Categoria7]]) &amp; """"</f>
        <v>"Entrada","Antiguo Testamento"</v>
      </c>
      <c r="O11" t="s">
        <v>721</v>
      </c>
    </row>
    <row r="12" spans="1:16" x14ac:dyDescent="0.25">
      <c r="A12" s="10">
        <v>179</v>
      </c>
      <c r="B12" s="1">
        <v>10</v>
      </c>
      <c r="C12" s="11" t="s">
        <v>200</v>
      </c>
      <c r="D12" s="11" t="s">
        <v>401</v>
      </c>
      <c r="E12" s="11" t="s">
        <v>970</v>
      </c>
      <c r="F12" s="5"/>
      <c r="H12" s="4"/>
      <c r="M12" t="s">
        <v>659</v>
      </c>
      <c r="N12" t="str">
        <f>"""" &amp; _xlfn.TEXTJOIN(""",""",TRUE,Table223[[#This Row],[Categoria1]:[Categoria7]]) &amp; """"</f>
        <v>""</v>
      </c>
      <c r="O12" t="s">
        <v>722</v>
      </c>
    </row>
    <row r="13" spans="1:16" x14ac:dyDescent="0.25">
      <c r="A13" s="1">
        <v>9</v>
      </c>
      <c r="B13" s="1">
        <v>11</v>
      </c>
      <c r="C13" t="s">
        <v>25</v>
      </c>
      <c r="D13" t="s">
        <v>274</v>
      </c>
      <c r="E13" t="s">
        <v>262</v>
      </c>
      <c r="F13" t="s">
        <v>23</v>
      </c>
      <c r="G13" s="6" t="s">
        <v>18</v>
      </c>
      <c r="M13" t="s">
        <v>492</v>
      </c>
      <c r="N13" t="str">
        <f>"""" &amp; _xlfn.TEXTJOIN(""",""",TRUE,Table223[[#This Row],[Categoria1]:[Categoria7]]) &amp; """"</f>
        <v>"Entrada","Antiguo Testamento"</v>
      </c>
      <c r="O13" t="s">
        <v>723</v>
      </c>
    </row>
    <row r="14" spans="1:16" x14ac:dyDescent="0.25">
      <c r="A14" s="20">
        <v>238</v>
      </c>
      <c r="B14" s="1">
        <v>12</v>
      </c>
      <c r="C14" s="21" t="s">
        <v>249</v>
      </c>
      <c r="D14" s="21" t="s">
        <v>441</v>
      </c>
      <c r="E14" s="21" t="s">
        <v>969</v>
      </c>
      <c r="F14" s="2"/>
      <c r="G14" s="3"/>
      <c r="M14" t="s">
        <v>706</v>
      </c>
      <c r="N14" t="str">
        <f>"""" &amp; _xlfn.TEXTJOIN(""",""",TRUE,Table223[[#This Row],[Categoria1]:[Categoria7]]) &amp; """"</f>
        <v>""</v>
      </c>
      <c r="O14" t="s">
        <v>806</v>
      </c>
    </row>
    <row r="15" spans="1:16" x14ac:dyDescent="0.25">
      <c r="A15" s="1">
        <v>10</v>
      </c>
      <c r="B15" s="1">
        <v>13</v>
      </c>
      <c r="C15" t="s">
        <v>26</v>
      </c>
      <c r="D15" t="s">
        <v>275</v>
      </c>
      <c r="E15" t="s">
        <v>262</v>
      </c>
      <c r="F15" s="5" t="s">
        <v>17</v>
      </c>
      <c r="G15" s="6" t="s">
        <v>18</v>
      </c>
      <c r="M15" t="s">
        <v>493</v>
      </c>
      <c r="N15" t="str">
        <f>"""" &amp; _xlfn.TEXTJOIN(""",""",TRUE,Table223[[#This Row],[Categoria1]:[Categoria7]]) &amp; """"</f>
        <v>"Cuaresma","Antiguo Testamento"</v>
      </c>
      <c r="O15" t="s">
        <v>724</v>
      </c>
    </row>
    <row r="16" spans="1:16" x14ac:dyDescent="0.25">
      <c r="A16" s="1">
        <v>11</v>
      </c>
      <c r="B16" s="1">
        <v>14</v>
      </c>
      <c r="C16" t="s">
        <v>27</v>
      </c>
      <c r="D16" t="s">
        <v>276</v>
      </c>
      <c r="E16" t="s">
        <v>262</v>
      </c>
      <c r="F16" s="6" t="s">
        <v>18</v>
      </c>
      <c r="M16" t="s">
        <v>494</v>
      </c>
      <c r="N16" t="str">
        <f>"""" &amp; _xlfn.TEXTJOIN(""",""",TRUE,Table223[[#This Row],[Categoria1]:[Categoria7]]) &amp; """"</f>
        <v>"Antiguo Testamento"</v>
      </c>
      <c r="O16" t="s">
        <v>725</v>
      </c>
    </row>
    <row r="17" spans="1:15" x14ac:dyDescent="0.25">
      <c r="A17" s="1">
        <v>12</v>
      </c>
      <c r="B17" s="1">
        <v>15</v>
      </c>
      <c r="C17" t="s">
        <v>28</v>
      </c>
      <c r="D17" t="s">
        <v>277</v>
      </c>
      <c r="E17" t="s">
        <v>262</v>
      </c>
      <c r="F17" s="7" t="s">
        <v>29</v>
      </c>
      <c r="G17" s="8" t="s">
        <v>30</v>
      </c>
      <c r="H17" t="s">
        <v>31</v>
      </c>
      <c r="M17" t="s">
        <v>495</v>
      </c>
      <c r="N17" t="str">
        <f>"""" &amp; _xlfn.TEXTJOIN(""",""",TRUE,Table223[[#This Row],[Categoria1]:[Categoria7]]) &amp; """"</f>
        <v>"Adviento","Navidad","Niños"</v>
      </c>
      <c r="O17" t="s">
        <v>726</v>
      </c>
    </row>
    <row r="18" spans="1:15" x14ac:dyDescent="0.25">
      <c r="A18" s="12">
        <v>180</v>
      </c>
      <c r="B18" s="1">
        <v>16</v>
      </c>
      <c r="C18" s="13" t="s">
        <v>201</v>
      </c>
      <c r="D18" s="13" t="s">
        <v>402</v>
      </c>
      <c r="E18" s="13" t="s">
        <v>970</v>
      </c>
      <c r="F18" s="5"/>
      <c r="H18" s="4"/>
      <c r="M18" t="s">
        <v>660</v>
      </c>
      <c r="N18" t="str">
        <f>"""" &amp; _xlfn.TEXTJOIN(""",""",TRUE,Table223[[#This Row],[Categoria1]:[Categoria7]]) &amp; """"</f>
        <v>""</v>
      </c>
      <c r="O18" t="s">
        <v>807</v>
      </c>
    </row>
    <row r="19" spans="1:15" x14ac:dyDescent="0.25">
      <c r="A19" s="10">
        <v>181</v>
      </c>
      <c r="B19" s="1">
        <v>17</v>
      </c>
      <c r="C19" s="11" t="s">
        <v>202</v>
      </c>
      <c r="D19" s="11" t="s">
        <v>403</v>
      </c>
      <c r="E19" s="11" t="s">
        <v>970</v>
      </c>
      <c r="F19" s="2" t="s">
        <v>12</v>
      </c>
      <c r="H19" s="4"/>
      <c r="M19" t="s">
        <v>661</v>
      </c>
      <c r="N19" t="str">
        <f>"""" &amp; _xlfn.TEXTJOIN(""",""",TRUE,Table223[[#This Row],[Categoria1]:[Categoria7]]) &amp; """"</f>
        <v>"Pascua"</v>
      </c>
      <c r="O19" t="s">
        <v>727</v>
      </c>
    </row>
    <row r="20" spans="1:15" x14ac:dyDescent="0.25">
      <c r="A20" s="1">
        <v>13</v>
      </c>
      <c r="B20" s="1">
        <v>18</v>
      </c>
      <c r="C20" t="s">
        <v>32</v>
      </c>
      <c r="D20" t="s">
        <v>278</v>
      </c>
      <c r="E20" t="s">
        <v>262</v>
      </c>
      <c r="F20" s="6" t="s">
        <v>18</v>
      </c>
      <c r="M20" t="s">
        <v>496</v>
      </c>
      <c r="N20" t="str">
        <f>"""" &amp; _xlfn.TEXTJOIN(""",""",TRUE,Table223[[#This Row],[Categoria1]:[Categoria7]]) &amp; """"</f>
        <v>"Antiguo Testamento"</v>
      </c>
      <c r="O20" t="s">
        <v>728</v>
      </c>
    </row>
    <row r="21" spans="1:15" x14ac:dyDescent="0.25">
      <c r="A21" s="1">
        <v>14</v>
      </c>
      <c r="B21" s="1">
        <v>19</v>
      </c>
      <c r="C21" t="s">
        <v>33</v>
      </c>
      <c r="D21" t="s">
        <v>279</v>
      </c>
      <c r="E21" t="s">
        <v>262</v>
      </c>
      <c r="F21" s="2" t="s">
        <v>12</v>
      </c>
      <c r="G21" s="3" t="s">
        <v>13</v>
      </c>
      <c r="H21" t="s">
        <v>34</v>
      </c>
      <c r="I21" t="s">
        <v>31</v>
      </c>
      <c r="J21" s="6" t="s">
        <v>18</v>
      </c>
      <c r="M21" t="s">
        <v>497</v>
      </c>
      <c r="N21" t="str">
        <f>"""" &amp; _xlfn.TEXTJOIN(""",""",TRUE,Table223[[#This Row],[Categoria1]:[Categoria7]]) &amp; """"</f>
        <v>"Pascua","Pentecostés","Paz","Niños","Antiguo Testamento"</v>
      </c>
      <c r="O21" t="s">
        <v>729</v>
      </c>
    </row>
    <row r="22" spans="1:15" x14ac:dyDescent="0.25">
      <c r="A22" s="1">
        <v>15</v>
      </c>
      <c r="B22" s="1">
        <v>20</v>
      </c>
      <c r="C22" t="s">
        <v>35</v>
      </c>
      <c r="D22" t="s">
        <v>280</v>
      </c>
      <c r="E22" t="s">
        <v>262</v>
      </c>
      <c r="F22" s="2" t="s">
        <v>12</v>
      </c>
      <c r="G22" s="3" t="s">
        <v>13</v>
      </c>
      <c r="H22" s="4" t="s">
        <v>15</v>
      </c>
      <c r="M22" t="s">
        <v>498</v>
      </c>
      <c r="N22" t="str">
        <f>"""" &amp; _xlfn.TEXTJOIN(""",""",TRUE,Table223[[#This Row],[Categoria1]:[Categoria7]]) &amp; """"</f>
        <v>"Pascua","Pentecostés","Nuevo Testamento"</v>
      </c>
      <c r="O22" t="s">
        <v>730</v>
      </c>
    </row>
    <row r="23" spans="1:15" x14ac:dyDescent="0.25">
      <c r="A23" s="1">
        <v>16</v>
      </c>
      <c r="B23" s="1">
        <v>21</v>
      </c>
      <c r="C23" t="s">
        <v>36</v>
      </c>
      <c r="D23" t="s">
        <v>281</v>
      </c>
      <c r="E23" t="s">
        <v>262</v>
      </c>
      <c r="F23" t="s">
        <v>23</v>
      </c>
      <c r="G23" s="6" t="s">
        <v>18</v>
      </c>
      <c r="M23" t="s">
        <v>499</v>
      </c>
      <c r="N23" t="str">
        <f>"""" &amp; _xlfn.TEXTJOIN(""",""",TRUE,Table223[[#This Row],[Categoria1]:[Categoria7]]) &amp; """"</f>
        <v>"Entrada","Antiguo Testamento"</v>
      </c>
      <c r="O23" t="s">
        <v>731</v>
      </c>
    </row>
    <row r="24" spans="1:15" x14ac:dyDescent="0.25">
      <c r="A24" s="1">
        <v>17</v>
      </c>
      <c r="B24" s="1">
        <v>22</v>
      </c>
      <c r="C24" t="s">
        <v>37</v>
      </c>
      <c r="D24" t="s">
        <v>282</v>
      </c>
      <c r="E24" t="s">
        <v>262</v>
      </c>
      <c r="F24" t="s">
        <v>23</v>
      </c>
      <c r="G24" s="4" t="s">
        <v>15</v>
      </c>
      <c r="M24" t="s">
        <v>500</v>
      </c>
      <c r="N24" t="str">
        <f>"""" &amp; _xlfn.TEXTJOIN(""",""",TRUE,Table223[[#This Row],[Categoria1]:[Categoria7]]) &amp; """"</f>
        <v>"Entrada","Nuevo Testamento"</v>
      </c>
      <c r="O24" t="s">
        <v>732</v>
      </c>
    </row>
    <row r="25" spans="1:15" x14ac:dyDescent="0.25">
      <c r="A25" s="1">
        <v>18</v>
      </c>
      <c r="B25" s="1">
        <v>23</v>
      </c>
      <c r="C25" t="s">
        <v>38</v>
      </c>
      <c r="D25" t="s">
        <v>283</v>
      </c>
      <c r="E25" t="s">
        <v>262</v>
      </c>
      <c r="F25" s="5" t="s">
        <v>17</v>
      </c>
      <c r="G25" s="6" t="s">
        <v>18</v>
      </c>
      <c r="M25" t="s">
        <v>501</v>
      </c>
      <c r="N25" t="str">
        <f>"""" &amp; _xlfn.TEXTJOIN(""",""",TRUE,Table223[[#This Row],[Categoria1]:[Categoria7]]) &amp; """"</f>
        <v>"Cuaresma","Antiguo Testamento"</v>
      </c>
      <c r="O25" t="s">
        <v>733</v>
      </c>
    </row>
    <row r="26" spans="1:15" x14ac:dyDescent="0.25">
      <c r="A26" s="12">
        <v>182</v>
      </c>
      <c r="B26" s="1">
        <v>24</v>
      </c>
      <c r="C26" s="13" t="s">
        <v>203</v>
      </c>
      <c r="D26" s="13" t="s">
        <v>404</v>
      </c>
      <c r="E26" s="13" t="s">
        <v>970</v>
      </c>
      <c r="F26" s="5"/>
      <c r="H26" s="4"/>
      <c r="M26" t="s">
        <v>662</v>
      </c>
      <c r="N26" t="str">
        <f>"""" &amp; _xlfn.TEXTJOIN(""",""",TRUE,Table223[[#This Row],[Categoria1]:[Categoria7]]) &amp; """"</f>
        <v>""</v>
      </c>
      <c r="O26" t="s">
        <v>808</v>
      </c>
    </row>
    <row r="27" spans="1:15" x14ac:dyDescent="0.25">
      <c r="A27" s="1">
        <v>19</v>
      </c>
      <c r="B27" s="1">
        <v>25</v>
      </c>
      <c r="C27" t="s">
        <v>39</v>
      </c>
      <c r="D27" t="s">
        <v>284</v>
      </c>
      <c r="E27" t="s">
        <v>262</v>
      </c>
      <c r="F27" s="2" t="s">
        <v>12</v>
      </c>
      <c r="G27" s="3" t="s">
        <v>13</v>
      </c>
      <c r="H27" s="6" t="s">
        <v>18</v>
      </c>
      <c r="M27" t="s">
        <v>502</v>
      </c>
      <c r="N27" t="str">
        <f>"""" &amp; _xlfn.TEXTJOIN(""",""",TRUE,Table223[[#This Row],[Categoria1]:[Categoria7]]) &amp; """"</f>
        <v>"Pascua","Pentecostés","Antiguo Testamento"</v>
      </c>
      <c r="O27" t="s">
        <v>734</v>
      </c>
    </row>
    <row r="28" spans="1:15" x14ac:dyDescent="0.25">
      <c r="A28" s="1">
        <v>20</v>
      </c>
      <c r="B28" s="1">
        <v>26</v>
      </c>
      <c r="C28" t="s">
        <v>40</v>
      </c>
      <c r="D28" t="s">
        <v>285</v>
      </c>
      <c r="E28" t="s">
        <v>262</v>
      </c>
      <c r="F28" s="5" t="s">
        <v>17</v>
      </c>
      <c r="G28" s="4" t="s">
        <v>15</v>
      </c>
      <c r="M28" t="s">
        <v>503</v>
      </c>
      <c r="N28" t="str">
        <f>"""" &amp; _xlfn.TEXTJOIN(""",""",TRUE,Table223[[#This Row],[Categoria1]:[Categoria7]]) &amp; """"</f>
        <v>"Cuaresma","Nuevo Testamento"</v>
      </c>
      <c r="O28" t="s">
        <v>735</v>
      </c>
    </row>
    <row r="29" spans="1:15" x14ac:dyDescent="0.25">
      <c r="A29" s="1">
        <v>21</v>
      </c>
      <c r="B29" s="1">
        <v>27</v>
      </c>
      <c r="C29" t="s">
        <v>41</v>
      </c>
      <c r="D29" t="s">
        <v>479</v>
      </c>
      <c r="E29" t="s">
        <v>262</v>
      </c>
      <c r="F29" s="9" t="s">
        <v>42</v>
      </c>
      <c r="G29" s="4" t="s">
        <v>15</v>
      </c>
      <c r="M29" t="s">
        <v>504</v>
      </c>
      <c r="N29" t="str">
        <f>"""" &amp; _xlfn.TEXTJOIN(""",""",TRUE,Table223[[#This Row],[Categoria1]:[Categoria7]]) &amp; """"</f>
        <v>"Vírgen María","Nuevo Testamento"</v>
      </c>
      <c r="O29" t="s">
        <v>736</v>
      </c>
    </row>
    <row r="30" spans="1:15" x14ac:dyDescent="0.25">
      <c r="A30" s="1">
        <v>22</v>
      </c>
      <c r="B30" s="1">
        <v>28</v>
      </c>
      <c r="C30" t="s">
        <v>971</v>
      </c>
      <c r="D30" t="s">
        <v>480</v>
      </c>
      <c r="E30" t="s">
        <v>262</v>
      </c>
      <c r="F30" s="9" t="s">
        <v>42</v>
      </c>
      <c r="G30" s="4" t="s">
        <v>15</v>
      </c>
      <c r="M30" t="s">
        <v>972</v>
      </c>
      <c r="N30" t="str">
        <f>"""" &amp; _xlfn.TEXTJOIN(""",""",TRUE,Table223[[#This Row],[Categoria1]:[Categoria7]]) &amp; """"</f>
        <v>"Vírgen María","Nuevo Testamento"</v>
      </c>
      <c r="O30" t="s">
        <v>737</v>
      </c>
    </row>
    <row r="31" spans="1:15" x14ac:dyDescent="0.25">
      <c r="A31" s="1">
        <v>23</v>
      </c>
      <c r="B31" s="1">
        <v>29</v>
      </c>
      <c r="C31" t="s">
        <v>44</v>
      </c>
      <c r="D31" t="s">
        <v>448</v>
      </c>
      <c r="E31" t="s">
        <v>262</v>
      </c>
      <c r="F31" s="5" t="s">
        <v>17</v>
      </c>
      <c r="G31" s="6" t="s">
        <v>18</v>
      </c>
      <c r="M31" t="s">
        <v>505</v>
      </c>
      <c r="N31" t="str">
        <f>"""" &amp; _xlfn.TEXTJOIN(""",""",TRUE,Table223[[#This Row],[Categoria1]:[Categoria7]]) &amp; """"</f>
        <v>"Cuaresma","Antiguo Testamento"</v>
      </c>
      <c r="O31" t="s">
        <v>809</v>
      </c>
    </row>
    <row r="32" spans="1:15" x14ac:dyDescent="0.25">
      <c r="A32" s="1">
        <v>24</v>
      </c>
      <c r="B32" s="1">
        <v>30</v>
      </c>
      <c r="C32" t="s">
        <v>45</v>
      </c>
      <c r="D32" t="s">
        <v>286</v>
      </c>
      <c r="E32" t="s">
        <v>262</v>
      </c>
      <c r="F32" t="s">
        <v>34</v>
      </c>
      <c r="G32" t="s">
        <v>46</v>
      </c>
      <c r="H32" s="6" t="s">
        <v>18</v>
      </c>
      <c r="M32" t="s">
        <v>506</v>
      </c>
      <c r="N32" t="str">
        <f>"""" &amp; _xlfn.TEXTJOIN(""",""",TRUE,Table223[[#This Row],[Categoria1]:[Categoria7]]) &amp; """"</f>
        <v>"Paz","Final","Antiguo Testamento"</v>
      </c>
      <c r="O32" t="s">
        <v>810</v>
      </c>
    </row>
    <row r="33" spans="1:15" x14ac:dyDescent="0.25">
      <c r="A33" s="1">
        <v>25</v>
      </c>
      <c r="B33" s="1">
        <v>31</v>
      </c>
      <c r="C33" t="s">
        <v>47</v>
      </c>
      <c r="D33" t="s">
        <v>449</v>
      </c>
      <c r="E33" t="s">
        <v>262</v>
      </c>
      <c r="F33" s="5" t="s">
        <v>17</v>
      </c>
      <c r="G33" t="s">
        <v>48</v>
      </c>
      <c r="H33" s="6" t="s">
        <v>18</v>
      </c>
      <c r="M33" t="s">
        <v>507</v>
      </c>
      <c r="N33" t="str">
        <f>"""" &amp; _xlfn.TEXTJOIN(""",""",TRUE,Table223[[#This Row],[Categoria1]:[Categoria7]]) &amp; """"</f>
        <v>"Cuaresma","Comunión","Antiguo Testamento"</v>
      </c>
      <c r="O33" t="s">
        <v>811</v>
      </c>
    </row>
    <row r="34" spans="1:15" x14ac:dyDescent="0.25">
      <c r="A34" s="1">
        <v>26</v>
      </c>
      <c r="B34" s="1">
        <v>32</v>
      </c>
      <c r="C34" t="s">
        <v>49</v>
      </c>
      <c r="D34" t="s">
        <v>450</v>
      </c>
      <c r="E34" t="s">
        <v>262</v>
      </c>
      <c r="F34" s="5" t="s">
        <v>17</v>
      </c>
      <c r="G34" s="6" t="s">
        <v>18</v>
      </c>
      <c r="M34" t="s">
        <v>508</v>
      </c>
      <c r="N34" t="str">
        <f>"""" &amp; _xlfn.TEXTJOIN(""",""",TRUE,Table223[[#This Row],[Categoria1]:[Categoria7]]) &amp; """"</f>
        <v>"Cuaresma","Antiguo Testamento"</v>
      </c>
      <c r="O34" t="s">
        <v>738</v>
      </c>
    </row>
    <row r="35" spans="1:15" x14ac:dyDescent="0.25">
      <c r="A35" s="10">
        <v>183</v>
      </c>
      <c r="B35" s="1">
        <v>33</v>
      </c>
      <c r="C35" s="11" t="s">
        <v>204</v>
      </c>
      <c r="D35" s="11" t="s">
        <v>405</v>
      </c>
      <c r="E35" s="11" t="s">
        <v>970</v>
      </c>
      <c r="F35" s="5"/>
      <c r="H35" s="4"/>
      <c r="M35" t="s">
        <v>663</v>
      </c>
      <c r="N35" t="str">
        <f>"""" &amp; _xlfn.TEXTJOIN(""",""",TRUE,Table223[[#This Row],[Categoria1]:[Categoria7]]) &amp; """"</f>
        <v>""</v>
      </c>
      <c r="O35" t="s">
        <v>739</v>
      </c>
    </row>
    <row r="36" spans="1:15" x14ac:dyDescent="0.25">
      <c r="A36" s="1">
        <v>27</v>
      </c>
      <c r="B36" s="1">
        <v>34</v>
      </c>
      <c r="C36" t="s">
        <v>50</v>
      </c>
      <c r="D36" t="s">
        <v>287</v>
      </c>
      <c r="E36" t="s">
        <v>262</v>
      </c>
      <c r="F36" s="9" t="s">
        <v>42</v>
      </c>
      <c r="G36" t="s">
        <v>23</v>
      </c>
      <c r="H36" s="4" t="s">
        <v>15</v>
      </c>
      <c r="M36" t="s">
        <v>509</v>
      </c>
      <c r="N36" t="str">
        <f>"""" &amp; _xlfn.TEXTJOIN(""",""",TRUE,Table223[[#This Row],[Categoria1]:[Categoria7]]) &amp; """"</f>
        <v>"Vírgen María","Entrada","Nuevo Testamento"</v>
      </c>
      <c r="O36" t="s">
        <v>812</v>
      </c>
    </row>
    <row r="37" spans="1:15" x14ac:dyDescent="0.25">
      <c r="A37" s="1">
        <v>28</v>
      </c>
      <c r="B37" s="1">
        <v>35</v>
      </c>
      <c r="C37" t="s">
        <v>51</v>
      </c>
      <c r="D37" t="s">
        <v>288</v>
      </c>
      <c r="E37" t="s">
        <v>262</v>
      </c>
      <c r="F37" s="6" t="s">
        <v>18</v>
      </c>
      <c r="M37" t="s">
        <v>510</v>
      </c>
      <c r="N37" t="str">
        <f>"""" &amp; _xlfn.TEXTJOIN(""",""",TRUE,Table223[[#This Row],[Categoria1]:[Categoria7]]) &amp; """"</f>
        <v>"Antiguo Testamento"</v>
      </c>
      <c r="O37" t="s">
        <v>813</v>
      </c>
    </row>
    <row r="38" spans="1:15" x14ac:dyDescent="0.25">
      <c r="A38" s="1">
        <v>29</v>
      </c>
      <c r="B38" s="1">
        <v>36</v>
      </c>
      <c r="C38" t="s">
        <v>52</v>
      </c>
      <c r="D38" t="s">
        <v>289</v>
      </c>
      <c r="E38" t="s">
        <v>262</v>
      </c>
      <c r="F38" s="7" t="s">
        <v>29</v>
      </c>
      <c r="G38" s="8" t="s">
        <v>30</v>
      </c>
      <c r="H38" s="4" t="s">
        <v>15</v>
      </c>
      <c r="M38" t="s">
        <v>511</v>
      </c>
      <c r="N38" t="str">
        <f>"""" &amp; _xlfn.TEXTJOIN(""",""",TRUE,Table223[[#This Row],[Categoria1]:[Categoria7]]) &amp; """"</f>
        <v>"Adviento","Navidad","Nuevo Testamento"</v>
      </c>
      <c r="O38" t="s">
        <v>814</v>
      </c>
    </row>
    <row r="39" spans="1:15" x14ac:dyDescent="0.25">
      <c r="A39" s="1">
        <v>30</v>
      </c>
      <c r="B39" s="1">
        <v>37</v>
      </c>
      <c r="C39" t="s">
        <v>53</v>
      </c>
      <c r="D39" t="s">
        <v>290</v>
      </c>
      <c r="E39" t="s">
        <v>262</v>
      </c>
      <c r="F39" s="4" t="s">
        <v>15</v>
      </c>
      <c r="M39" t="s">
        <v>512</v>
      </c>
      <c r="N39" t="str">
        <f>"""" &amp; _xlfn.TEXTJOIN(""",""",TRUE,Table223[[#This Row],[Categoria1]:[Categoria7]]) &amp; """"</f>
        <v>"Nuevo Testamento"</v>
      </c>
      <c r="O39" t="s">
        <v>815</v>
      </c>
    </row>
    <row r="40" spans="1:15" x14ac:dyDescent="0.25">
      <c r="A40" s="1">
        <v>31</v>
      </c>
      <c r="B40" s="1">
        <v>38</v>
      </c>
      <c r="C40" t="s">
        <v>54</v>
      </c>
      <c r="D40" t="s">
        <v>291</v>
      </c>
      <c r="E40" t="s">
        <v>262</v>
      </c>
      <c r="F40" s="6" t="s">
        <v>18</v>
      </c>
      <c r="M40" t="s">
        <v>513</v>
      </c>
      <c r="N40" t="str">
        <f>"""" &amp; _xlfn.TEXTJOIN(""",""",TRUE,Table223[[#This Row],[Categoria1]:[Categoria7]]) &amp; """"</f>
        <v>"Antiguo Testamento"</v>
      </c>
      <c r="O40" t="s">
        <v>740</v>
      </c>
    </row>
    <row r="41" spans="1:15" x14ac:dyDescent="0.25">
      <c r="A41" s="1">
        <v>32</v>
      </c>
      <c r="B41" s="1">
        <v>39</v>
      </c>
      <c r="C41" t="s">
        <v>55</v>
      </c>
      <c r="D41" t="s">
        <v>292</v>
      </c>
      <c r="E41" t="s">
        <v>262</v>
      </c>
      <c r="F41" t="s">
        <v>23</v>
      </c>
      <c r="G41" s="6" t="s">
        <v>18</v>
      </c>
      <c r="M41" t="s">
        <v>514</v>
      </c>
      <c r="N41" t="str">
        <f>"""" &amp; _xlfn.TEXTJOIN(""",""",TRUE,Table223[[#This Row],[Categoria1]:[Categoria7]]) &amp; """"</f>
        <v>"Entrada","Antiguo Testamento"</v>
      </c>
      <c r="O41" t="s">
        <v>816</v>
      </c>
    </row>
    <row r="42" spans="1:15" x14ac:dyDescent="0.25">
      <c r="A42" s="1">
        <v>33</v>
      </c>
      <c r="B42" s="1">
        <v>40</v>
      </c>
      <c r="C42" t="s">
        <v>56</v>
      </c>
      <c r="D42" t="s">
        <v>293</v>
      </c>
      <c r="E42" t="s">
        <v>262</v>
      </c>
      <c r="F42" s="6" t="s">
        <v>18</v>
      </c>
      <c r="M42" t="s">
        <v>515</v>
      </c>
      <c r="N42" t="str">
        <f>"""" &amp; _xlfn.TEXTJOIN(""",""",TRUE,Table223[[#This Row],[Categoria1]:[Categoria7]]) &amp; """"</f>
        <v>"Antiguo Testamento"</v>
      </c>
      <c r="O42" t="s">
        <v>741</v>
      </c>
    </row>
    <row r="43" spans="1:15" x14ac:dyDescent="0.25">
      <c r="A43" s="1">
        <v>34</v>
      </c>
      <c r="B43" s="1">
        <v>41</v>
      </c>
      <c r="C43" t="s">
        <v>57</v>
      </c>
      <c r="D43" t="s">
        <v>294</v>
      </c>
      <c r="E43" t="s">
        <v>262</v>
      </c>
      <c r="F43" s="2" t="s">
        <v>12</v>
      </c>
      <c r="G43" s="3" t="s">
        <v>13</v>
      </c>
      <c r="H43" s="6" t="s">
        <v>18</v>
      </c>
      <c r="M43" t="s">
        <v>516</v>
      </c>
      <c r="N43" t="str">
        <f>"""" &amp; _xlfn.TEXTJOIN(""",""",TRUE,Table223[[#This Row],[Categoria1]:[Categoria7]]) &amp; """"</f>
        <v>"Pascua","Pentecostés","Antiguo Testamento"</v>
      </c>
      <c r="O43" t="s">
        <v>742</v>
      </c>
    </row>
    <row r="44" spans="1:15" x14ac:dyDescent="0.25">
      <c r="A44" s="1">
        <v>35</v>
      </c>
      <c r="B44" s="1">
        <v>42</v>
      </c>
      <c r="C44" t="s">
        <v>58</v>
      </c>
      <c r="D44" t="s">
        <v>295</v>
      </c>
      <c r="E44" t="s">
        <v>262</v>
      </c>
      <c r="F44" s="5" t="s">
        <v>17</v>
      </c>
      <c r="G44" s="4" t="s">
        <v>15</v>
      </c>
      <c r="M44" t="s">
        <v>517</v>
      </c>
      <c r="N44" t="str">
        <f>"""" &amp; _xlfn.TEXTJOIN(""",""",TRUE,Table223[[#This Row],[Categoria1]:[Categoria7]]) &amp; """"</f>
        <v>"Cuaresma","Nuevo Testamento"</v>
      </c>
      <c r="O44" t="s">
        <v>817</v>
      </c>
    </row>
    <row r="45" spans="1:15" x14ac:dyDescent="0.25">
      <c r="A45" s="1">
        <v>36</v>
      </c>
      <c r="B45" s="1">
        <v>43</v>
      </c>
      <c r="C45" t="s">
        <v>59</v>
      </c>
      <c r="D45" t="s">
        <v>296</v>
      </c>
      <c r="E45" t="s">
        <v>262</v>
      </c>
      <c r="F45" t="s">
        <v>48</v>
      </c>
      <c r="G45" t="s">
        <v>46</v>
      </c>
      <c r="M45" t="s">
        <v>518</v>
      </c>
      <c r="N45" t="str">
        <f>"""" &amp; _xlfn.TEXTJOIN(""",""",TRUE,Table223[[#This Row],[Categoria1]:[Categoria7]]) &amp; """"</f>
        <v>"Comunión","Final"</v>
      </c>
      <c r="O45" t="s">
        <v>818</v>
      </c>
    </row>
    <row r="46" spans="1:15" x14ac:dyDescent="0.25">
      <c r="A46" s="12">
        <v>185</v>
      </c>
      <c r="B46" s="1">
        <v>44</v>
      </c>
      <c r="C46" s="13" t="s">
        <v>205</v>
      </c>
      <c r="D46" s="13" t="s">
        <v>406</v>
      </c>
      <c r="E46" s="13" t="s">
        <v>970</v>
      </c>
      <c r="F46" s="5"/>
      <c r="H46" s="4"/>
      <c r="M46" t="s">
        <v>664</v>
      </c>
      <c r="N46" t="str">
        <f>"""" &amp; _xlfn.TEXTJOIN(""",""",TRUE,Table223[[#This Row],[Categoria1]:[Categoria7]]) &amp; """"</f>
        <v>""</v>
      </c>
      <c r="O46" t="s">
        <v>819</v>
      </c>
    </row>
    <row r="47" spans="1:15" x14ac:dyDescent="0.25">
      <c r="A47" s="1">
        <v>37</v>
      </c>
      <c r="B47" s="1">
        <v>45</v>
      </c>
      <c r="C47" t="s">
        <v>60</v>
      </c>
      <c r="D47" t="s">
        <v>297</v>
      </c>
      <c r="E47" t="s">
        <v>262</v>
      </c>
      <c r="F47" s="4" t="s">
        <v>15</v>
      </c>
      <c r="M47" t="s">
        <v>519</v>
      </c>
      <c r="N47" t="str">
        <f>"""" &amp; _xlfn.TEXTJOIN(""",""",TRUE,Table223[[#This Row],[Categoria1]:[Categoria7]]) &amp; """"</f>
        <v>"Nuevo Testamento"</v>
      </c>
      <c r="O47" t="s">
        <v>820</v>
      </c>
    </row>
    <row r="48" spans="1:15" x14ac:dyDescent="0.25">
      <c r="A48" s="18">
        <v>239</v>
      </c>
      <c r="B48" s="1">
        <v>46</v>
      </c>
      <c r="C48" s="19" t="s">
        <v>250</v>
      </c>
      <c r="D48" s="19" t="s">
        <v>442</v>
      </c>
      <c r="E48" s="19" t="s">
        <v>969</v>
      </c>
      <c r="F48" s="2"/>
      <c r="G48" s="3"/>
      <c r="M48" t="s">
        <v>707</v>
      </c>
      <c r="N48" t="str">
        <f>"""" &amp; _xlfn.TEXTJOIN(""",""",TRUE,Table223[[#This Row],[Categoria1]:[Categoria7]]) &amp; """"</f>
        <v>""</v>
      </c>
      <c r="O48" t="s">
        <v>743</v>
      </c>
    </row>
    <row r="49" spans="1:15" x14ac:dyDescent="0.25">
      <c r="A49" s="14">
        <v>221</v>
      </c>
      <c r="B49" s="1">
        <v>47</v>
      </c>
      <c r="C49" s="15" t="s">
        <v>232</v>
      </c>
      <c r="D49" s="15" t="s">
        <v>428</v>
      </c>
      <c r="E49" s="15" t="s">
        <v>263</v>
      </c>
      <c r="F49" s="5"/>
      <c r="H49" s="4"/>
      <c r="M49" t="s">
        <v>689</v>
      </c>
      <c r="N49" t="str">
        <f>"""" &amp; _xlfn.TEXTJOIN(""",""",TRUE,Table223[[#This Row],[Categoria1]:[Categoria7]]) &amp; """"</f>
        <v>""</v>
      </c>
      <c r="O49" t="s">
        <v>821</v>
      </c>
    </row>
    <row r="50" spans="1:15" x14ac:dyDescent="0.25">
      <c r="A50" s="1">
        <v>38</v>
      </c>
      <c r="B50" s="1">
        <v>48</v>
      </c>
      <c r="C50" t="s">
        <v>61</v>
      </c>
      <c r="D50" t="s">
        <v>298</v>
      </c>
      <c r="E50" t="s">
        <v>262</v>
      </c>
      <c r="F50" t="s">
        <v>34</v>
      </c>
      <c r="G50" s="6" t="s">
        <v>18</v>
      </c>
      <c r="M50" t="s">
        <v>520</v>
      </c>
      <c r="N50" t="str">
        <f>"""" &amp; _xlfn.TEXTJOIN(""",""",TRUE,Table223[[#This Row],[Categoria1]:[Categoria7]]) &amp; """"</f>
        <v>"Paz","Antiguo Testamento"</v>
      </c>
      <c r="O50" t="s">
        <v>744</v>
      </c>
    </row>
    <row r="51" spans="1:15" x14ac:dyDescent="0.25">
      <c r="A51" s="1">
        <v>39</v>
      </c>
      <c r="B51" s="1">
        <v>49</v>
      </c>
      <c r="C51" t="s">
        <v>62</v>
      </c>
      <c r="D51" t="s">
        <v>299</v>
      </c>
      <c r="E51" t="s">
        <v>262</v>
      </c>
      <c r="F51" s="5" t="s">
        <v>17</v>
      </c>
      <c r="G51" s="6" t="s">
        <v>18</v>
      </c>
      <c r="M51" t="s">
        <v>521</v>
      </c>
      <c r="N51" t="str">
        <f>"""" &amp; _xlfn.TEXTJOIN(""",""",TRUE,Table223[[#This Row],[Categoria1]:[Categoria7]]) &amp; """"</f>
        <v>"Cuaresma","Antiguo Testamento"</v>
      </c>
      <c r="O51" t="s">
        <v>822</v>
      </c>
    </row>
    <row r="52" spans="1:15" x14ac:dyDescent="0.25">
      <c r="A52" s="20">
        <v>240</v>
      </c>
      <c r="B52" s="1">
        <v>50</v>
      </c>
      <c r="C52" s="21" t="s">
        <v>251</v>
      </c>
      <c r="D52" s="21" t="s">
        <v>443</v>
      </c>
      <c r="E52" s="21" t="s">
        <v>969</v>
      </c>
      <c r="F52" s="6" t="s">
        <v>18</v>
      </c>
      <c r="M52" t="s">
        <v>708</v>
      </c>
      <c r="N52" t="str">
        <f>"""" &amp; _xlfn.TEXTJOIN(""",""",TRUE,Table223[[#This Row],[Categoria1]:[Categoria7]]) &amp; """"</f>
        <v>"Antiguo Testamento"</v>
      </c>
      <c r="O52" t="s">
        <v>745</v>
      </c>
    </row>
    <row r="53" spans="1:15" x14ac:dyDescent="0.25">
      <c r="A53" s="1">
        <v>40</v>
      </c>
      <c r="B53" s="1">
        <v>51</v>
      </c>
      <c r="C53" t="s">
        <v>63</v>
      </c>
      <c r="D53" t="s">
        <v>300</v>
      </c>
      <c r="E53" t="s">
        <v>262</v>
      </c>
      <c r="F53" s="9" t="s">
        <v>42</v>
      </c>
      <c r="G53" s="5" t="s">
        <v>17</v>
      </c>
      <c r="H53" s="2" t="s">
        <v>12</v>
      </c>
      <c r="I53" s="3" t="s">
        <v>13</v>
      </c>
      <c r="J53" t="s">
        <v>64</v>
      </c>
      <c r="M53" t="s">
        <v>522</v>
      </c>
      <c r="N53" t="str">
        <f>"""" &amp; _xlfn.TEXTJOIN(""",""",TRUE,Table223[[#This Row],[Categoria1]:[Categoria7]]) &amp; """"</f>
        <v>"Vírgen María","Cuaresma","Pascua","Pentecostés","Fracción Del Pan"</v>
      </c>
      <c r="O53" t="s">
        <v>823</v>
      </c>
    </row>
    <row r="54" spans="1:15" x14ac:dyDescent="0.25">
      <c r="A54" s="1">
        <v>41</v>
      </c>
      <c r="B54" s="1">
        <v>52</v>
      </c>
      <c r="C54" t="s">
        <v>65</v>
      </c>
      <c r="D54" t="s">
        <v>301</v>
      </c>
      <c r="E54" t="s">
        <v>262</v>
      </c>
      <c r="F54" s="7" t="s">
        <v>29</v>
      </c>
      <c r="G54" s="8" t="s">
        <v>30</v>
      </c>
      <c r="H54" t="s">
        <v>23</v>
      </c>
      <c r="I54" s="6" t="s">
        <v>18</v>
      </c>
      <c r="J54" t="s">
        <v>34</v>
      </c>
      <c r="K54" t="s">
        <v>46</v>
      </c>
      <c r="M54" t="s">
        <v>523</v>
      </c>
      <c r="N54" t="str">
        <f>"""" &amp; _xlfn.TEXTJOIN(""",""",TRUE,Table223[[#This Row],[Categoria1]:[Categoria7]]) &amp; """"</f>
        <v>"Adviento","Navidad","Entrada","Antiguo Testamento","Paz","Final"</v>
      </c>
      <c r="O54" t="s">
        <v>824</v>
      </c>
    </row>
    <row r="55" spans="1:15" x14ac:dyDescent="0.25">
      <c r="A55" s="10">
        <v>186</v>
      </c>
      <c r="B55" s="1">
        <v>53</v>
      </c>
      <c r="C55" s="11" t="s">
        <v>206</v>
      </c>
      <c r="D55" s="11" t="s">
        <v>407</v>
      </c>
      <c r="E55" s="11" t="s">
        <v>970</v>
      </c>
      <c r="F55" s="5"/>
      <c r="H55" s="4"/>
      <c r="M55" t="s">
        <v>665</v>
      </c>
      <c r="N55" t="str">
        <f>"""" &amp; _xlfn.TEXTJOIN(""",""",TRUE,Table223[[#This Row],[Categoria1]:[Categoria7]]) &amp; """"</f>
        <v>""</v>
      </c>
      <c r="O55" t="s">
        <v>746</v>
      </c>
    </row>
    <row r="56" spans="1:15" x14ac:dyDescent="0.25">
      <c r="A56" s="12">
        <v>187</v>
      </c>
      <c r="B56" s="1">
        <v>54</v>
      </c>
      <c r="C56" s="13" t="s">
        <v>207</v>
      </c>
      <c r="D56" s="13" t="s">
        <v>408</v>
      </c>
      <c r="E56" s="13" t="s">
        <v>970</v>
      </c>
      <c r="F56" s="5"/>
      <c r="H56" s="4"/>
      <c r="M56" t="s">
        <v>666</v>
      </c>
      <c r="N56" t="str">
        <f>"""" &amp; _xlfn.TEXTJOIN(""",""",TRUE,Table223[[#This Row],[Categoria1]:[Categoria7]]) &amp; """"</f>
        <v>""</v>
      </c>
      <c r="O56" t="s">
        <v>747</v>
      </c>
    </row>
    <row r="57" spans="1:15" x14ac:dyDescent="0.25">
      <c r="A57" s="1">
        <v>42</v>
      </c>
      <c r="B57" s="1">
        <v>55</v>
      </c>
      <c r="C57" t="s">
        <v>66</v>
      </c>
      <c r="D57" t="s">
        <v>302</v>
      </c>
      <c r="E57" t="s">
        <v>262</v>
      </c>
      <c r="F57" s="2" t="s">
        <v>12</v>
      </c>
      <c r="G57" s="3" t="s">
        <v>13</v>
      </c>
      <c r="H57" s="4" t="s">
        <v>15</v>
      </c>
      <c r="M57" t="s">
        <v>524</v>
      </c>
      <c r="N57" t="str">
        <f>"""" &amp; _xlfn.TEXTJOIN(""",""",TRUE,Table223[[#This Row],[Categoria1]:[Categoria7]]) &amp; """"</f>
        <v>"Pascua","Pentecostés","Nuevo Testamento"</v>
      </c>
      <c r="O57" t="s">
        <v>748</v>
      </c>
    </row>
    <row r="58" spans="1:15" x14ac:dyDescent="0.25">
      <c r="A58" s="16">
        <v>222</v>
      </c>
      <c r="B58" s="1">
        <v>56</v>
      </c>
      <c r="C58" s="17" t="s">
        <v>233</v>
      </c>
      <c r="D58" s="17" t="s">
        <v>429</v>
      </c>
      <c r="E58" s="17" t="s">
        <v>263</v>
      </c>
      <c r="F58" t="s">
        <v>48</v>
      </c>
      <c r="G58" s="6" t="s">
        <v>18</v>
      </c>
      <c r="M58" t="s">
        <v>690</v>
      </c>
      <c r="N58" t="str">
        <f>"""" &amp; _xlfn.TEXTJOIN(""",""",TRUE,Table223[[#This Row],[Categoria1]:[Categoria7]]) &amp; """"</f>
        <v>"Comunión","Antiguo Testamento"</v>
      </c>
      <c r="O58" t="s">
        <v>825</v>
      </c>
    </row>
    <row r="59" spans="1:15" x14ac:dyDescent="0.25">
      <c r="A59" s="1">
        <v>43</v>
      </c>
      <c r="B59" s="1">
        <v>57</v>
      </c>
      <c r="C59" t="s">
        <v>67</v>
      </c>
      <c r="D59" t="s">
        <v>303</v>
      </c>
      <c r="E59" t="s">
        <v>262</v>
      </c>
      <c r="F59" s="5" t="s">
        <v>17</v>
      </c>
      <c r="G59" s="7" t="s">
        <v>29</v>
      </c>
      <c r="H59" s="8" t="s">
        <v>30</v>
      </c>
      <c r="I59" s="6" t="s">
        <v>18</v>
      </c>
      <c r="J59" t="s">
        <v>23</v>
      </c>
      <c r="M59" t="s">
        <v>525</v>
      </c>
      <c r="N59" t="str">
        <f>"""" &amp; _xlfn.TEXTJOIN(""",""",TRUE,Table223[[#This Row],[Categoria1]:[Categoria7]]) &amp; """"</f>
        <v>"Cuaresma","Adviento","Navidad","Antiguo Testamento","Entrada"</v>
      </c>
      <c r="O59" t="s">
        <v>749</v>
      </c>
    </row>
    <row r="60" spans="1:15" x14ac:dyDescent="0.25">
      <c r="A60" s="1">
        <v>44</v>
      </c>
      <c r="B60" s="1">
        <v>58</v>
      </c>
      <c r="C60" t="s">
        <v>68</v>
      </c>
      <c r="D60" t="s">
        <v>304</v>
      </c>
      <c r="E60" t="s">
        <v>262</v>
      </c>
      <c r="F60" s="2" t="s">
        <v>12</v>
      </c>
      <c r="G60" s="3" t="s">
        <v>13</v>
      </c>
      <c r="H60" s="6" t="s">
        <v>18</v>
      </c>
      <c r="M60" t="s">
        <v>526</v>
      </c>
      <c r="N60" t="str">
        <f>"""" &amp; _xlfn.TEXTJOIN(""",""",TRUE,Table223[[#This Row],[Categoria1]:[Categoria7]]) &amp; """"</f>
        <v>"Pascua","Pentecostés","Antiguo Testamento"</v>
      </c>
      <c r="O60" t="s">
        <v>750</v>
      </c>
    </row>
    <row r="61" spans="1:15" x14ac:dyDescent="0.25">
      <c r="A61" s="1">
        <v>45</v>
      </c>
      <c r="B61" s="1">
        <v>59</v>
      </c>
      <c r="C61" t="s">
        <v>69</v>
      </c>
      <c r="D61" t="s">
        <v>305</v>
      </c>
      <c r="E61" t="s">
        <v>262</v>
      </c>
      <c r="F61" s="2" t="s">
        <v>12</v>
      </c>
      <c r="G61" s="3" t="s">
        <v>13</v>
      </c>
      <c r="H61" t="s">
        <v>34</v>
      </c>
      <c r="M61" t="s">
        <v>527</v>
      </c>
      <c r="N61" t="str">
        <f>"""" &amp; _xlfn.TEXTJOIN(""",""",TRUE,Table223[[#This Row],[Categoria1]:[Categoria7]]) &amp; """"</f>
        <v>"Pascua","Pentecostés","Paz"</v>
      </c>
      <c r="O61" t="s">
        <v>826</v>
      </c>
    </row>
    <row r="62" spans="1:15" x14ac:dyDescent="0.25">
      <c r="A62" s="1">
        <v>47</v>
      </c>
      <c r="B62" s="1">
        <v>60</v>
      </c>
      <c r="C62" t="s">
        <v>70</v>
      </c>
      <c r="D62" t="s">
        <v>306</v>
      </c>
      <c r="E62" t="s">
        <v>262</v>
      </c>
      <c r="F62" s="5" t="s">
        <v>17</v>
      </c>
      <c r="G62" s="7" t="s">
        <v>29</v>
      </c>
      <c r="H62" s="8" t="s">
        <v>30</v>
      </c>
      <c r="I62" s="6" t="s">
        <v>18</v>
      </c>
      <c r="M62" t="s">
        <v>528</v>
      </c>
      <c r="N62" t="str">
        <f>"""" &amp; _xlfn.TEXTJOIN(""",""",TRUE,Table223[[#This Row],[Categoria1]:[Categoria7]]) &amp; """"</f>
        <v>"Cuaresma","Adviento","Navidad","Antiguo Testamento"</v>
      </c>
      <c r="O62" t="s">
        <v>751</v>
      </c>
    </row>
    <row r="63" spans="1:15" x14ac:dyDescent="0.25">
      <c r="A63" s="14">
        <v>223</v>
      </c>
      <c r="B63" s="1">
        <v>61</v>
      </c>
      <c r="C63" s="15" t="s">
        <v>234</v>
      </c>
      <c r="D63" s="15" t="s">
        <v>430</v>
      </c>
      <c r="E63" s="15" t="s">
        <v>263</v>
      </c>
      <c r="F63" s="9" t="s">
        <v>42</v>
      </c>
      <c r="G63" s="6" t="s">
        <v>18</v>
      </c>
      <c r="M63" t="s">
        <v>691</v>
      </c>
      <c r="N63" t="str">
        <f>"""" &amp; _xlfn.TEXTJOIN(""",""",TRUE,Table223[[#This Row],[Categoria1]:[Categoria7]]) &amp; """"</f>
        <v>"Vírgen María","Antiguo Testamento"</v>
      </c>
      <c r="O63" t="s">
        <v>827</v>
      </c>
    </row>
    <row r="64" spans="1:15" x14ac:dyDescent="0.25">
      <c r="A64" s="1">
        <v>48</v>
      </c>
      <c r="B64" s="1">
        <v>62</v>
      </c>
      <c r="C64" t="s">
        <v>71</v>
      </c>
      <c r="D64" t="s">
        <v>307</v>
      </c>
      <c r="E64" t="s">
        <v>262</v>
      </c>
      <c r="F64" s="5" t="s">
        <v>17</v>
      </c>
      <c r="G64" s="7" t="s">
        <v>29</v>
      </c>
      <c r="H64" s="8" t="s">
        <v>30</v>
      </c>
      <c r="I64" t="s">
        <v>23</v>
      </c>
      <c r="J64" s="6" t="s">
        <v>18</v>
      </c>
      <c r="M64" t="s">
        <v>529</v>
      </c>
      <c r="N64" t="str">
        <f>"""" &amp; _xlfn.TEXTJOIN(""",""",TRUE,Table223[[#This Row],[Categoria1]:[Categoria7]]) &amp; """"</f>
        <v>"Cuaresma","Adviento","Navidad","Entrada","Antiguo Testamento"</v>
      </c>
      <c r="O64" t="s">
        <v>752</v>
      </c>
    </row>
    <row r="65" spans="1:15" x14ac:dyDescent="0.25">
      <c r="A65" s="1">
        <v>49</v>
      </c>
      <c r="B65" s="1">
        <v>63</v>
      </c>
      <c r="C65" t="s">
        <v>72</v>
      </c>
      <c r="D65" t="s">
        <v>308</v>
      </c>
      <c r="E65" t="s">
        <v>262</v>
      </c>
      <c r="F65" s="6" t="s">
        <v>18</v>
      </c>
      <c r="M65" t="s">
        <v>530</v>
      </c>
      <c r="N65" t="str">
        <f>"""" &amp; _xlfn.TEXTJOIN(""",""",TRUE,Table223[[#This Row],[Categoria1]:[Categoria7]]) &amp; """"</f>
        <v>"Antiguo Testamento"</v>
      </c>
      <c r="O65" t="s">
        <v>828</v>
      </c>
    </row>
    <row r="66" spans="1:15" x14ac:dyDescent="0.25">
      <c r="A66" s="1">
        <v>50</v>
      </c>
      <c r="B66" s="1">
        <v>64</v>
      </c>
      <c r="C66" t="s">
        <v>73</v>
      </c>
      <c r="D66" t="s">
        <v>309</v>
      </c>
      <c r="E66" t="s">
        <v>262</v>
      </c>
      <c r="F66" t="s">
        <v>46</v>
      </c>
      <c r="G66" s="4" t="s">
        <v>15</v>
      </c>
      <c r="M66" t="s">
        <v>531</v>
      </c>
      <c r="N66" t="str">
        <f>"""" &amp; _xlfn.TEXTJOIN(""",""",TRUE,Table223[[#This Row],[Categoria1]:[Categoria7]]) &amp; """"</f>
        <v>"Final","Nuevo Testamento"</v>
      </c>
      <c r="O66" t="s">
        <v>753</v>
      </c>
    </row>
    <row r="67" spans="1:15" x14ac:dyDescent="0.25">
      <c r="A67" s="1">
        <v>51</v>
      </c>
      <c r="B67" s="1">
        <v>65</v>
      </c>
      <c r="C67" t="s">
        <v>74</v>
      </c>
      <c r="D67" t="s">
        <v>310</v>
      </c>
      <c r="E67" t="s">
        <v>262</v>
      </c>
      <c r="F67" s="2" t="s">
        <v>12</v>
      </c>
      <c r="G67" s="3" t="s">
        <v>13</v>
      </c>
      <c r="H67" s="6" t="s">
        <v>18</v>
      </c>
      <c r="M67" t="s">
        <v>532</v>
      </c>
      <c r="N67" t="str">
        <f>"""" &amp; _xlfn.TEXTJOIN(""",""",TRUE,Table223[[#This Row],[Categoria1]:[Categoria7]]) &amp; """"</f>
        <v>"Pascua","Pentecostés","Antiguo Testamento"</v>
      </c>
      <c r="O67" t="s">
        <v>829</v>
      </c>
    </row>
    <row r="68" spans="1:15" x14ac:dyDescent="0.25">
      <c r="A68" s="1">
        <v>52</v>
      </c>
      <c r="B68" s="1">
        <v>66</v>
      </c>
      <c r="C68" t="s">
        <v>75</v>
      </c>
      <c r="D68" t="s">
        <v>311</v>
      </c>
      <c r="E68" t="s">
        <v>262</v>
      </c>
      <c r="F68" s="6" t="s">
        <v>18</v>
      </c>
      <c r="M68" t="s">
        <v>533</v>
      </c>
      <c r="N68" t="str">
        <f>"""" &amp; _xlfn.TEXTJOIN(""",""",TRUE,Table223[[#This Row],[Categoria1]:[Categoria7]]) &amp; """"</f>
        <v>"Antiguo Testamento"</v>
      </c>
      <c r="O68" t="s">
        <v>830</v>
      </c>
    </row>
    <row r="69" spans="1:15" x14ac:dyDescent="0.25">
      <c r="A69" s="1">
        <v>53</v>
      </c>
      <c r="B69" s="1">
        <v>67</v>
      </c>
      <c r="C69" t="s">
        <v>76</v>
      </c>
      <c r="D69" t="s">
        <v>312</v>
      </c>
      <c r="E69" t="s">
        <v>262</v>
      </c>
      <c r="F69" s="2" t="s">
        <v>12</v>
      </c>
      <c r="G69" s="3" t="s">
        <v>13</v>
      </c>
      <c r="H69" t="s">
        <v>23</v>
      </c>
      <c r="I69" s="4" t="s">
        <v>15</v>
      </c>
      <c r="M69" t="s">
        <v>534</v>
      </c>
      <c r="N69" t="str">
        <f>"""" &amp; _xlfn.TEXTJOIN(""",""",TRUE,Table223[[#This Row],[Categoria1]:[Categoria7]]) &amp; """"</f>
        <v>"Pascua","Pentecostés","Entrada","Nuevo Testamento"</v>
      </c>
      <c r="O69" t="s">
        <v>754</v>
      </c>
    </row>
    <row r="70" spans="1:15" x14ac:dyDescent="0.25">
      <c r="A70" s="1">
        <v>54</v>
      </c>
      <c r="B70" s="1">
        <v>68</v>
      </c>
      <c r="C70" t="s">
        <v>77</v>
      </c>
      <c r="D70" t="s">
        <v>313</v>
      </c>
      <c r="E70" t="s">
        <v>262</v>
      </c>
      <c r="F70" s="2" t="s">
        <v>12</v>
      </c>
      <c r="G70" s="3" t="s">
        <v>13</v>
      </c>
      <c r="H70" t="s">
        <v>23</v>
      </c>
      <c r="I70" t="s">
        <v>48</v>
      </c>
      <c r="J70" s="4" t="s">
        <v>15</v>
      </c>
      <c r="M70" t="s">
        <v>535</v>
      </c>
      <c r="N70" t="str">
        <f>"""" &amp; _xlfn.TEXTJOIN(""",""",TRUE,Table223[[#This Row],[Categoria1]:[Categoria7]]) &amp; """"</f>
        <v>"Pascua","Pentecostés","Entrada","Comunión","Nuevo Testamento"</v>
      </c>
      <c r="O70" t="s">
        <v>831</v>
      </c>
    </row>
    <row r="71" spans="1:15" x14ac:dyDescent="0.25">
      <c r="A71" s="1">
        <v>55</v>
      </c>
      <c r="B71" s="1">
        <v>69</v>
      </c>
      <c r="C71" t="s">
        <v>78</v>
      </c>
      <c r="D71" t="s">
        <v>314</v>
      </c>
      <c r="E71" t="s">
        <v>262</v>
      </c>
      <c r="F71" s="2" t="s">
        <v>12</v>
      </c>
      <c r="G71" s="3" t="s">
        <v>13</v>
      </c>
      <c r="H71" t="s">
        <v>48</v>
      </c>
      <c r="I71" s="6" t="s">
        <v>18</v>
      </c>
      <c r="M71" t="s">
        <v>536</v>
      </c>
      <c r="N71" t="str">
        <f>"""" &amp; _xlfn.TEXTJOIN(""",""",TRUE,Table223[[#This Row],[Categoria1]:[Categoria7]]) &amp; """"</f>
        <v>"Pascua","Pentecostés","Comunión","Antiguo Testamento"</v>
      </c>
      <c r="O71" t="s">
        <v>755</v>
      </c>
    </row>
    <row r="72" spans="1:15" x14ac:dyDescent="0.25">
      <c r="A72" s="1">
        <v>56</v>
      </c>
      <c r="B72" s="1">
        <v>70</v>
      </c>
      <c r="C72" t="s">
        <v>79</v>
      </c>
      <c r="D72" t="s">
        <v>315</v>
      </c>
      <c r="E72" t="s">
        <v>262</v>
      </c>
      <c r="F72" t="s">
        <v>64</v>
      </c>
      <c r="G72" s="6" t="s">
        <v>18</v>
      </c>
      <c r="M72" t="s">
        <v>537</v>
      </c>
      <c r="N72" t="str">
        <f>"""" &amp; _xlfn.TEXTJOIN(""",""",TRUE,Table223[[#This Row],[Categoria1]:[Categoria7]]) &amp; """"</f>
        <v>"Fracción Del Pan","Antiguo Testamento"</v>
      </c>
      <c r="O72" t="s">
        <v>832</v>
      </c>
    </row>
    <row r="73" spans="1:15" x14ac:dyDescent="0.25">
      <c r="A73" s="1">
        <v>57</v>
      </c>
      <c r="B73" s="1">
        <v>71</v>
      </c>
      <c r="C73" t="s">
        <v>80</v>
      </c>
      <c r="D73" t="s">
        <v>316</v>
      </c>
      <c r="E73" t="s">
        <v>262</v>
      </c>
      <c r="F73" s="2" t="s">
        <v>12</v>
      </c>
      <c r="G73" s="3" t="s">
        <v>13</v>
      </c>
      <c r="H73" t="s">
        <v>64</v>
      </c>
      <c r="M73" t="s">
        <v>538</v>
      </c>
      <c r="N73" t="str">
        <f>"""" &amp; _xlfn.TEXTJOIN(""",""",TRUE,Table223[[#This Row],[Categoria1]:[Categoria7]]) &amp; """"</f>
        <v>"Pascua","Pentecostés","Fracción Del Pan"</v>
      </c>
      <c r="O73" t="s">
        <v>833</v>
      </c>
    </row>
    <row r="74" spans="1:15" x14ac:dyDescent="0.25">
      <c r="A74" s="16">
        <v>224</v>
      </c>
      <c r="B74" s="1">
        <v>72</v>
      </c>
      <c r="C74" s="17" t="s">
        <v>235</v>
      </c>
      <c r="D74" s="17" t="s">
        <v>431</v>
      </c>
      <c r="E74" s="17" t="s">
        <v>263</v>
      </c>
      <c r="F74" t="s">
        <v>48</v>
      </c>
      <c r="G74" s="4" t="s">
        <v>15</v>
      </c>
      <c r="M74" t="s">
        <v>692</v>
      </c>
      <c r="N74" t="str">
        <f>"""" &amp; _xlfn.TEXTJOIN(""",""",TRUE,Table223[[#This Row],[Categoria1]:[Categoria7]]) &amp; """"</f>
        <v>"Comunión","Nuevo Testamento"</v>
      </c>
      <c r="O74" t="s">
        <v>834</v>
      </c>
    </row>
    <row r="75" spans="1:15" x14ac:dyDescent="0.25">
      <c r="A75" s="1">
        <v>58</v>
      </c>
      <c r="B75" s="1">
        <v>73</v>
      </c>
      <c r="C75" t="s">
        <v>81</v>
      </c>
      <c r="D75" t="s">
        <v>317</v>
      </c>
      <c r="E75" t="s">
        <v>262</v>
      </c>
      <c r="F75" s="6" t="s">
        <v>18</v>
      </c>
      <c r="M75" t="s">
        <v>539</v>
      </c>
      <c r="N75" t="str">
        <f>"""" &amp; _xlfn.TEXTJOIN(""",""",TRUE,Table223[[#This Row],[Categoria1]:[Categoria7]]) &amp; """"</f>
        <v>"Antiguo Testamento"</v>
      </c>
      <c r="O75" t="s">
        <v>835</v>
      </c>
    </row>
    <row r="76" spans="1:15" x14ac:dyDescent="0.25">
      <c r="A76" s="1">
        <v>59</v>
      </c>
      <c r="B76" s="1">
        <v>74</v>
      </c>
      <c r="C76" t="s">
        <v>82</v>
      </c>
      <c r="D76" t="s">
        <v>318</v>
      </c>
      <c r="E76" t="s">
        <v>262</v>
      </c>
      <c r="F76" s="7" t="s">
        <v>29</v>
      </c>
      <c r="G76" s="8" t="s">
        <v>30</v>
      </c>
      <c r="H76" s="6" t="s">
        <v>18</v>
      </c>
      <c r="M76" t="s">
        <v>540</v>
      </c>
      <c r="N76" t="str">
        <f>"""" &amp; _xlfn.TEXTJOIN(""",""",TRUE,Table223[[#This Row],[Categoria1]:[Categoria7]]) &amp; """"</f>
        <v>"Adviento","Navidad","Antiguo Testamento"</v>
      </c>
      <c r="O76" t="s">
        <v>836</v>
      </c>
    </row>
    <row r="77" spans="1:15" x14ac:dyDescent="0.25">
      <c r="A77" s="14">
        <v>225</v>
      </c>
      <c r="B77" s="1">
        <v>75</v>
      </c>
      <c r="C77" s="15" t="s">
        <v>236</v>
      </c>
      <c r="D77" s="15" t="s">
        <v>432</v>
      </c>
      <c r="E77" s="15" t="s">
        <v>263</v>
      </c>
      <c r="F77" s="4" t="s">
        <v>15</v>
      </c>
      <c r="M77" t="s">
        <v>693</v>
      </c>
      <c r="N77" t="str">
        <f>"""" &amp; _xlfn.TEXTJOIN(""",""",TRUE,Table223[[#This Row],[Categoria1]:[Categoria7]]) &amp; """"</f>
        <v>"Nuevo Testamento"</v>
      </c>
      <c r="O77" t="s">
        <v>756</v>
      </c>
    </row>
    <row r="78" spans="1:15" x14ac:dyDescent="0.25">
      <c r="A78" s="1">
        <v>60</v>
      </c>
      <c r="B78" s="1">
        <v>76</v>
      </c>
      <c r="C78" t="s">
        <v>83</v>
      </c>
      <c r="D78" t="s">
        <v>319</v>
      </c>
      <c r="E78" t="s">
        <v>262</v>
      </c>
      <c r="F78" t="s">
        <v>23</v>
      </c>
      <c r="G78" s="6" t="s">
        <v>18</v>
      </c>
      <c r="M78" t="s">
        <v>541</v>
      </c>
      <c r="N78" t="str">
        <f>"""" &amp; _xlfn.TEXTJOIN(""",""",TRUE,Table223[[#This Row],[Categoria1]:[Categoria7]]) &amp; """"</f>
        <v>"Entrada","Antiguo Testamento"</v>
      </c>
      <c r="O78" t="s">
        <v>837</v>
      </c>
    </row>
    <row r="79" spans="1:15" x14ac:dyDescent="0.25">
      <c r="A79" s="1">
        <v>61</v>
      </c>
      <c r="B79" s="1">
        <v>77</v>
      </c>
      <c r="C79" t="s">
        <v>84</v>
      </c>
      <c r="D79" t="s">
        <v>320</v>
      </c>
      <c r="E79" t="s">
        <v>262</v>
      </c>
      <c r="F79" s="2" t="s">
        <v>12</v>
      </c>
      <c r="G79" s="3" t="s">
        <v>13</v>
      </c>
      <c r="H79" t="s">
        <v>48</v>
      </c>
      <c r="I79" s="6" t="s">
        <v>18</v>
      </c>
      <c r="M79" t="s">
        <v>542</v>
      </c>
      <c r="N79" t="str">
        <f>"""" &amp; _xlfn.TEXTJOIN(""",""",TRUE,Table223[[#This Row],[Categoria1]:[Categoria7]]) &amp; """"</f>
        <v>"Pascua","Pentecostés","Comunión","Antiguo Testamento"</v>
      </c>
      <c r="O79" t="s">
        <v>838</v>
      </c>
    </row>
    <row r="80" spans="1:15" x14ac:dyDescent="0.25">
      <c r="A80" s="1">
        <v>62</v>
      </c>
      <c r="B80" s="1">
        <v>78</v>
      </c>
      <c r="C80" t="s">
        <v>85</v>
      </c>
      <c r="D80" t="s">
        <v>321</v>
      </c>
      <c r="E80" t="s">
        <v>262</v>
      </c>
      <c r="F80" t="s">
        <v>64</v>
      </c>
      <c r="G80" s="6" t="s">
        <v>18</v>
      </c>
      <c r="M80" t="s">
        <v>543</v>
      </c>
      <c r="N80" t="str">
        <f>"""" &amp; _xlfn.TEXTJOIN(""",""",TRUE,Table223[[#This Row],[Categoria1]:[Categoria7]]) &amp; """"</f>
        <v>"Fracción Del Pan","Antiguo Testamento"</v>
      </c>
      <c r="O80" t="s">
        <v>839</v>
      </c>
    </row>
    <row r="81" spans="1:15" x14ac:dyDescent="0.25">
      <c r="A81" s="1">
        <v>63</v>
      </c>
      <c r="B81" s="1">
        <v>79</v>
      </c>
      <c r="C81" t="s">
        <v>86</v>
      </c>
      <c r="D81" t="s">
        <v>322</v>
      </c>
      <c r="E81" t="s">
        <v>262</v>
      </c>
      <c r="F81" s="6" t="s">
        <v>18</v>
      </c>
      <c r="G81" s="7" t="s">
        <v>29</v>
      </c>
      <c r="H81" s="8" t="s">
        <v>30</v>
      </c>
      <c r="I81" s="5" t="s">
        <v>17</v>
      </c>
      <c r="M81" t="s">
        <v>544</v>
      </c>
      <c r="N81" t="str">
        <f>"""" &amp; _xlfn.TEXTJOIN(""",""",TRUE,Table223[[#This Row],[Categoria1]:[Categoria7]]) &amp; """"</f>
        <v>"Antiguo Testamento","Adviento","Navidad","Cuaresma"</v>
      </c>
      <c r="O81" t="s">
        <v>840</v>
      </c>
    </row>
    <row r="82" spans="1:15" x14ac:dyDescent="0.25">
      <c r="A82" s="1">
        <v>64</v>
      </c>
      <c r="B82" s="1">
        <v>80</v>
      </c>
      <c r="C82" t="s">
        <v>87</v>
      </c>
      <c r="D82" t="s">
        <v>323</v>
      </c>
      <c r="E82" t="s">
        <v>262</v>
      </c>
      <c r="F82" t="s">
        <v>48</v>
      </c>
      <c r="G82" s="4" t="s">
        <v>15</v>
      </c>
      <c r="M82" t="s">
        <v>545</v>
      </c>
      <c r="N82" t="str">
        <f>"""" &amp; _xlfn.TEXTJOIN(""",""",TRUE,Table223[[#This Row],[Categoria1]:[Categoria7]]) &amp; """"</f>
        <v>"Comunión","Nuevo Testamento"</v>
      </c>
      <c r="O82" t="s">
        <v>841</v>
      </c>
    </row>
    <row r="83" spans="1:15" x14ac:dyDescent="0.25">
      <c r="A83" s="1">
        <v>65</v>
      </c>
      <c r="B83" s="1">
        <v>81</v>
      </c>
      <c r="C83" t="s">
        <v>88</v>
      </c>
      <c r="D83" t="s">
        <v>324</v>
      </c>
      <c r="E83" t="s">
        <v>262</v>
      </c>
      <c r="F83" t="s">
        <v>48</v>
      </c>
      <c r="G83" s="4" t="s">
        <v>15</v>
      </c>
      <c r="M83" t="s">
        <v>546</v>
      </c>
      <c r="N83" t="str">
        <f>"""" &amp; _xlfn.TEXTJOIN(""",""",TRUE,Table223[[#This Row],[Categoria1]:[Categoria7]]) &amp; """"</f>
        <v>"Comunión","Nuevo Testamento"</v>
      </c>
      <c r="O83" t="s">
        <v>757</v>
      </c>
    </row>
    <row r="84" spans="1:15" x14ac:dyDescent="0.25">
      <c r="A84" s="1">
        <v>66</v>
      </c>
      <c r="B84" s="1">
        <v>82</v>
      </c>
      <c r="C84" t="s">
        <v>89</v>
      </c>
      <c r="D84" t="s">
        <v>325</v>
      </c>
      <c r="E84" t="s">
        <v>262</v>
      </c>
      <c r="F84" s="2" t="s">
        <v>12</v>
      </c>
      <c r="G84" s="3" t="s">
        <v>13</v>
      </c>
      <c r="H84" t="s">
        <v>64</v>
      </c>
      <c r="I84" s="4" t="s">
        <v>15</v>
      </c>
      <c r="M84" t="s">
        <v>547</v>
      </c>
      <c r="N84" t="str">
        <f>"""" &amp; _xlfn.TEXTJOIN(""",""",TRUE,Table223[[#This Row],[Categoria1]:[Categoria7]]) &amp; """"</f>
        <v>"Pascua","Pentecostés","Fracción Del Pan","Nuevo Testamento"</v>
      </c>
      <c r="O84" t="s">
        <v>758</v>
      </c>
    </row>
    <row r="85" spans="1:15" x14ac:dyDescent="0.25">
      <c r="A85" s="1">
        <v>67</v>
      </c>
      <c r="B85" s="1">
        <v>83</v>
      </c>
      <c r="C85" t="s">
        <v>90</v>
      </c>
      <c r="D85" t="s">
        <v>326</v>
      </c>
      <c r="E85" t="s">
        <v>262</v>
      </c>
      <c r="F85" t="s">
        <v>48</v>
      </c>
      <c r="G85" t="s">
        <v>46</v>
      </c>
      <c r="H85" s="6" t="s">
        <v>18</v>
      </c>
      <c r="M85" t="s">
        <v>548</v>
      </c>
      <c r="N85" t="str">
        <f>"""" &amp; _xlfn.TEXTJOIN(""",""",TRUE,Table223[[#This Row],[Categoria1]:[Categoria7]]) &amp; """"</f>
        <v>"Comunión","Final","Antiguo Testamento"</v>
      </c>
      <c r="O85" t="s">
        <v>842</v>
      </c>
    </row>
    <row r="86" spans="1:15" x14ac:dyDescent="0.25">
      <c r="A86" s="1">
        <v>68</v>
      </c>
      <c r="B86" s="1">
        <v>84</v>
      </c>
      <c r="C86" t="s">
        <v>91</v>
      </c>
      <c r="D86" t="s">
        <v>327</v>
      </c>
      <c r="E86" t="s">
        <v>262</v>
      </c>
      <c r="F86" s="2" t="s">
        <v>12</v>
      </c>
      <c r="G86" s="3" t="s">
        <v>13</v>
      </c>
      <c r="H86" t="s">
        <v>23</v>
      </c>
      <c r="I86" t="s">
        <v>48</v>
      </c>
      <c r="M86" t="s">
        <v>549</v>
      </c>
      <c r="N86" t="str">
        <f>"""" &amp; _xlfn.TEXTJOIN(""",""",TRUE,Table223[[#This Row],[Categoria1]:[Categoria7]]) &amp; """"</f>
        <v>"Pascua","Pentecostés","Entrada","Comunión"</v>
      </c>
      <c r="O86" t="s">
        <v>843</v>
      </c>
    </row>
    <row r="87" spans="1:15" x14ac:dyDescent="0.25">
      <c r="A87" s="1">
        <v>69</v>
      </c>
      <c r="B87" s="1">
        <v>85</v>
      </c>
      <c r="C87" t="s">
        <v>92</v>
      </c>
      <c r="D87" t="s">
        <v>328</v>
      </c>
      <c r="E87" t="s">
        <v>262</v>
      </c>
      <c r="F87" s="6" t="s">
        <v>18</v>
      </c>
      <c r="M87" t="s">
        <v>550</v>
      </c>
      <c r="N87" t="str">
        <f>"""" &amp; _xlfn.TEXTJOIN(""",""",TRUE,Table223[[#This Row],[Categoria1]:[Categoria7]]) &amp; """"</f>
        <v>"Antiguo Testamento"</v>
      </c>
      <c r="O87" t="s">
        <v>844</v>
      </c>
    </row>
    <row r="88" spans="1:15" x14ac:dyDescent="0.25">
      <c r="A88" s="1">
        <v>70</v>
      </c>
      <c r="B88" s="1">
        <v>86</v>
      </c>
      <c r="C88" t="s">
        <v>93</v>
      </c>
      <c r="D88" t="s">
        <v>329</v>
      </c>
      <c r="E88" t="s">
        <v>262</v>
      </c>
      <c r="F88" s="7" t="s">
        <v>29</v>
      </c>
      <c r="G88" s="8" t="s">
        <v>30</v>
      </c>
      <c r="H88" t="s">
        <v>23</v>
      </c>
      <c r="I88" t="s">
        <v>48</v>
      </c>
      <c r="J88" s="6" t="s">
        <v>18</v>
      </c>
      <c r="M88" t="s">
        <v>551</v>
      </c>
      <c r="N88" t="str">
        <f>"""" &amp; _xlfn.TEXTJOIN(""",""",TRUE,Table223[[#This Row],[Categoria1]:[Categoria7]]) &amp; """"</f>
        <v>"Adviento","Navidad","Entrada","Comunión","Antiguo Testamento"</v>
      </c>
      <c r="O88" t="s">
        <v>845</v>
      </c>
    </row>
    <row r="89" spans="1:15" x14ac:dyDescent="0.25">
      <c r="A89" s="1">
        <v>71</v>
      </c>
      <c r="B89" s="1">
        <v>87</v>
      </c>
      <c r="C89" t="s">
        <v>94</v>
      </c>
      <c r="D89" t="s">
        <v>451</v>
      </c>
      <c r="E89" t="s">
        <v>262</v>
      </c>
      <c r="F89" s="6" t="s">
        <v>18</v>
      </c>
      <c r="M89" t="s">
        <v>552</v>
      </c>
      <c r="N89" t="str">
        <f>"""" &amp; _xlfn.TEXTJOIN(""",""",TRUE,Table223[[#This Row],[Categoria1]:[Categoria7]]) &amp; """"</f>
        <v>"Antiguo Testamento"</v>
      </c>
      <c r="O89" t="s">
        <v>846</v>
      </c>
    </row>
    <row r="90" spans="1:15" x14ac:dyDescent="0.25">
      <c r="A90" s="1">
        <v>72</v>
      </c>
      <c r="B90" s="1">
        <v>88</v>
      </c>
      <c r="C90" t="s">
        <v>95</v>
      </c>
      <c r="D90" t="s">
        <v>481</v>
      </c>
      <c r="E90" t="s">
        <v>262</v>
      </c>
      <c r="F90" s="2" t="s">
        <v>12</v>
      </c>
      <c r="G90" s="3" t="s">
        <v>13</v>
      </c>
      <c r="H90" s="4" t="s">
        <v>15</v>
      </c>
      <c r="M90" t="s">
        <v>553</v>
      </c>
      <c r="N90" t="str">
        <f>"""" &amp; _xlfn.TEXTJOIN(""",""",TRUE,Table223[[#This Row],[Categoria1]:[Categoria7]]) &amp; """"</f>
        <v>"Pascua","Pentecostés","Nuevo Testamento"</v>
      </c>
      <c r="O90" t="s">
        <v>759</v>
      </c>
    </row>
    <row r="91" spans="1:15" x14ac:dyDescent="0.25">
      <c r="A91" s="1">
        <v>73</v>
      </c>
      <c r="B91" s="1">
        <v>89</v>
      </c>
      <c r="C91" t="s">
        <v>96</v>
      </c>
      <c r="D91" t="s">
        <v>330</v>
      </c>
      <c r="E91" t="s">
        <v>262</v>
      </c>
      <c r="F91" t="s">
        <v>34</v>
      </c>
      <c r="M91" t="s">
        <v>554</v>
      </c>
      <c r="N91" t="str">
        <f>"""" &amp; _xlfn.TEXTJOIN(""",""",TRUE,Table223[[#This Row],[Categoria1]:[Categoria7]]) &amp; """"</f>
        <v>"Paz"</v>
      </c>
      <c r="O91" t="s">
        <v>847</v>
      </c>
    </row>
    <row r="92" spans="1:15" x14ac:dyDescent="0.25">
      <c r="A92" s="1">
        <v>74</v>
      </c>
      <c r="B92" s="1">
        <v>90</v>
      </c>
      <c r="C92" t="s">
        <v>97</v>
      </c>
      <c r="D92" t="s">
        <v>331</v>
      </c>
      <c r="E92" t="s">
        <v>262</v>
      </c>
      <c r="F92" s="7" t="s">
        <v>29</v>
      </c>
      <c r="G92" s="8" t="s">
        <v>30</v>
      </c>
      <c r="H92" s="5" t="s">
        <v>17</v>
      </c>
      <c r="I92" t="s">
        <v>64</v>
      </c>
      <c r="M92" t="s">
        <v>555</v>
      </c>
      <c r="N92" t="str">
        <f>"""" &amp; _xlfn.TEXTJOIN(""",""",TRUE,Table223[[#This Row],[Categoria1]:[Categoria7]]) &amp; """"</f>
        <v>"Adviento","Navidad","Cuaresma","Fracción Del Pan"</v>
      </c>
      <c r="O92" t="s">
        <v>848</v>
      </c>
    </row>
    <row r="93" spans="1:15" x14ac:dyDescent="0.25">
      <c r="A93" s="1">
        <v>75</v>
      </c>
      <c r="B93" s="1">
        <v>91</v>
      </c>
      <c r="C93" t="s">
        <v>98</v>
      </c>
      <c r="D93" t="s">
        <v>452</v>
      </c>
      <c r="E93" t="s">
        <v>262</v>
      </c>
      <c r="F93" s="2" t="s">
        <v>12</v>
      </c>
      <c r="G93" s="3" t="s">
        <v>13</v>
      </c>
      <c r="H93" t="s">
        <v>48</v>
      </c>
      <c r="I93" t="s">
        <v>23</v>
      </c>
      <c r="J93" s="6" t="s">
        <v>18</v>
      </c>
      <c r="M93" t="s">
        <v>556</v>
      </c>
      <c r="N93" t="str">
        <f>"""" &amp; _xlfn.TEXTJOIN(""",""",TRUE,Table223[[#This Row],[Categoria1]:[Categoria7]]) &amp; """"</f>
        <v>"Pascua","Pentecostés","Comunión","Entrada","Antiguo Testamento"</v>
      </c>
      <c r="O93" t="s">
        <v>849</v>
      </c>
    </row>
    <row r="94" spans="1:15" x14ac:dyDescent="0.25">
      <c r="A94" s="1">
        <v>76</v>
      </c>
      <c r="B94" s="1">
        <v>92</v>
      </c>
      <c r="C94" t="s">
        <v>99</v>
      </c>
      <c r="D94" t="s">
        <v>453</v>
      </c>
      <c r="E94" t="s">
        <v>262</v>
      </c>
      <c r="F94" s="6" t="s">
        <v>18</v>
      </c>
      <c r="M94" t="s">
        <v>557</v>
      </c>
      <c r="N94" t="str">
        <f>"""" &amp; _xlfn.TEXTJOIN(""",""",TRUE,Table223[[#This Row],[Categoria1]:[Categoria7]]) &amp; """"</f>
        <v>"Antiguo Testamento"</v>
      </c>
      <c r="O94" t="s">
        <v>850</v>
      </c>
    </row>
    <row r="95" spans="1:15" x14ac:dyDescent="0.25">
      <c r="A95" s="10">
        <v>188</v>
      </c>
      <c r="B95" s="1">
        <v>93</v>
      </c>
      <c r="C95" s="11" t="s">
        <v>208</v>
      </c>
      <c r="D95" s="11" t="s">
        <v>409</v>
      </c>
      <c r="E95" s="11" t="s">
        <v>970</v>
      </c>
      <c r="F95" s="5" t="s">
        <v>30</v>
      </c>
      <c r="G95" t="s">
        <v>209</v>
      </c>
      <c r="H95" s="4" t="s">
        <v>12</v>
      </c>
      <c r="M95" t="s">
        <v>667</v>
      </c>
      <c r="N95" t="str">
        <f>"""" &amp; _xlfn.TEXTJOIN(""",""",TRUE,Table223[[#This Row],[Categoria1]:[Categoria7]]) &amp; """"</f>
        <v>"Navidad","Orinario","Pascua"</v>
      </c>
      <c r="O95" t="s">
        <v>760</v>
      </c>
    </row>
    <row r="96" spans="1:15" x14ac:dyDescent="0.25">
      <c r="A96" s="1">
        <v>77</v>
      </c>
      <c r="B96" s="1">
        <v>94</v>
      </c>
      <c r="C96" t="s">
        <v>100</v>
      </c>
      <c r="D96" t="s">
        <v>454</v>
      </c>
      <c r="E96" t="s">
        <v>262</v>
      </c>
      <c r="F96" s="2" t="s">
        <v>12</v>
      </c>
      <c r="G96" s="3" t="s">
        <v>13</v>
      </c>
      <c r="H96" t="s">
        <v>34</v>
      </c>
      <c r="I96" t="s">
        <v>48</v>
      </c>
      <c r="J96" t="s">
        <v>46</v>
      </c>
      <c r="K96" s="6" t="s">
        <v>18</v>
      </c>
      <c r="M96" t="s">
        <v>558</v>
      </c>
      <c r="N96" t="str">
        <f>"""" &amp; _xlfn.TEXTJOIN(""",""",TRUE,Table223[[#This Row],[Categoria1]:[Categoria7]]) &amp; """"</f>
        <v>"Pascua","Pentecostés","Paz","Comunión","Final","Antiguo Testamento"</v>
      </c>
      <c r="O96" t="s">
        <v>851</v>
      </c>
    </row>
    <row r="97" spans="1:15" x14ac:dyDescent="0.25">
      <c r="A97" s="1">
        <v>78</v>
      </c>
      <c r="B97" s="1">
        <v>95</v>
      </c>
      <c r="C97" t="s">
        <v>101</v>
      </c>
      <c r="D97" t="s">
        <v>332</v>
      </c>
      <c r="E97" t="s">
        <v>262</v>
      </c>
      <c r="F97" s="2" t="s">
        <v>12</v>
      </c>
      <c r="G97" s="3" t="s">
        <v>13</v>
      </c>
      <c r="H97" t="s">
        <v>48</v>
      </c>
      <c r="I97" t="s">
        <v>46</v>
      </c>
      <c r="J97" s="6" t="s">
        <v>18</v>
      </c>
      <c r="M97" t="s">
        <v>559</v>
      </c>
      <c r="N97" t="str">
        <f>"""" &amp; _xlfn.TEXTJOIN(""",""",TRUE,Table223[[#This Row],[Categoria1]:[Categoria7]]) &amp; """"</f>
        <v>"Pascua","Pentecostés","Comunión","Final","Antiguo Testamento"</v>
      </c>
      <c r="O97" t="s">
        <v>852</v>
      </c>
    </row>
    <row r="98" spans="1:15" x14ac:dyDescent="0.25">
      <c r="A98" s="1">
        <v>79</v>
      </c>
      <c r="B98" s="1">
        <v>96</v>
      </c>
      <c r="C98" t="s">
        <v>102</v>
      </c>
      <c r="D98" t="s">
        <v>333</v>
      </c>
      <c r="E98" t="s">
        <v>262</v>
      </c>
      <c r="F98" t="s">
        <v>23</v>
      </c>
      <c r="M98" t="s">
        <v>560</v>
      </c>
      <c r="N98" t="str">
        <f>"""" &amp; _xlfn.TEXTJOIN(""",""",TRUE,Table223[[#This Row],[Categoria1]:[Categoria7]]) &amp; """"</f>
        <v>"Entrada"</v>
      </c>
      <c r="O98" t="s">
        <v>853</v>
      </c>
    </row>
    <row r="99" spans="1:15" x14ac:dyDescent="0.25">
      <c r="A99" s="1">
        <v>80</v>
      </c>
      <c r="B99" s="1">
        <v>97</v>
      </c>
      <c r="C99" t="s">
        <v>103</v>
      </c>
      <c r="D99" t="s">
        <v>455</v>
      </c>
      <c r="E99" t="s">
        <v>262</v>
      </c>
      <c r="F99" s="5" t="s">
        <v>17</v>
      </c>
      <c r="G99" s="6" t="s">
        <v>18</v>
      </c>
      <c r="M99" t="s">
        <v>561</v>
      </c>
      <c r="N99" t="str">
        <f>"""" &amp; _xlfn.TEXTJOIN(""",""",TRUE,Table223[[#This Row],[Categoria1]:[Categoria7]]) &amp; """"</f>
        <v>"Cuaresma","Antiguo Testamento"</v>
      </c>
      <c r="O99" t="s">
        <v>854</v>
      </c>
    </row>
    <row r="100" spans="1:15" x14ac:dyDescent="0.25">
      <c r="A100" s="1">
        <v>81</v>
      </c>
      <c r="B100" s="1">
        <v>98</v>
      </c>
      <c r="C100" t="s">
        <v>104</v>
      </c>
      <c r="D100" t="s">
        <v>334</v>
      </c>
      <c r="E100" t="s">
        <v>262</v>
      </c>
      <c r="F100" s="5" t="s">
        <v>17</v>
      </c>
      <c r="G100" t="s">
        <v>64</v>
      </c>
      <c r="H100" s="6" t="s">
        <v>18</v>
      </c>
      <c r="M100" t="s">
        <v>562</v>
      </c>
      <c r="N100" t="str">
        <f>"""" &amp; _xlfn.TEXTJOIN(""",""",TRUE,Table223[[#This Row],[Categoria1]:[Categoria7]]) &amp; """"</f>
        <v>"Cuaresma","Fracción Del Pan","Antiguo Testamento"</v>
      </c>
      <c r="O100" t="s">
        <v>761</v>
      </c>
    </row>
    <row r="101" spans="1:15" x14ac:dyDescent="0.25">
      <c r="A101" s="16">
        <v>226</v>
      </c>
      <c r="B101" s="1">
        <v>99</v>
      </c>
      <c r="C101" s="17" t="s">
        <v>237</v>
      </c>
      <c r="D101" s="17" t="s">
        <v>433</v>
      </c>
      <c r="E101" s="17" t="s">
        <v>263</v>
      </c>
      <c r="F101" s="5" t="s">
        <v>17</v>
      </c>
      <c r="M101" t="s">
        <v>694</v>
      </c>
      <c r="N101" t="str">
        <f>"""" &amp; _xlfn.TEXTJOIN(""",""",TRUE,Table223[[#This Row],[Categoria1]:[Categoria7]]) &amp; """"</f>
        <v>"Cuaresma"</v>
      </c>
      <c r="O101" t="s">
        <v>762</v>
      </c>
    </row>
    <row r="102" spans="1:15" x14ac:dyDescent="0.25">
      <c r="A102" s="1">
        <v>82</v>
      </c>
      <c r="B102" s="1">
        <v>100</v>
      </c>
      <c r="C102" t="s">
        <v>105</v>
      </c>
      <c r="D102" t="s">
        <v>335</v>
      </c>
      <c r="E102" t="s">
        <v>262</v>
      </c>
      <c r="F102" s="7" t="s">
        <v>29</v>
      </c>
      <c r="G102" s="8" t="s">
        <v>30</v>
      </c>
      <c r="H102" t="s">
        <v>23</v>
      </c>
      <c r="I102" s="4" t="s">
        <v>15</v>
      </c>
      <c r="M102" t="s">
        <v>563</v>
      </c>
      <c r="N102" t="str">
        <f>"""" &amp; _xlfn.TEXTJOIN(""",""",TRUE,Table223[[#This Row],[Categoria1]:[Categoria7]]) &amp; """"</f>
        <v>"Adviento","Navidad","Entrada","Nuevo Testamento"</v>
      </c>
      <c r="O102" t="s">
        <v>763</v>
      </c>
    </row>
    <row r="103" spans="1:15" x14ac:dyDescent="0.25">
      <c r="A103" s="1">
        <v>83</v>
      </c>
      <c r="B103" s="1">
        <v>101</v>
      </c>
      <c r="C103" t="s">
        <v>106</v>
      </c>
      <c r="D103" t="s">
        <v>336</v>
      </c>
      <c r="E103" t="s">
        <v>262</v>
      </c>
      <c r="F103" s="5" t="s">
        <v>17</v>
      </c>
      <c r="G103" s="6" t="s">
        <v>18</v>
      </c>
      <c r="M103" t="s">
        <v>564</v>
      </c>
      <c r="N103" t="str">
        <f>"""" &amp; _xlfn.TEXTJOIN(""",""",TRUE,Table223[[#This Row],[Categoria1]:[Categoria7]]) &amp; """"</f>
        <v>"Cuaresma","Antiguo Testamento"</v>
      </c>
      <c r="O103" t="s">
        <v>855</v>
      </c>
    </row>
    <row r="104" spans="1:15" x14ac:dyDescent="0.25">
      <c r="A104" s="18">
        <v>241</v>
      </c>
      <c r="B104" s="1">
        <v>102</v>
      </c>
      <c r="C104" s="19" t="s">
        <v>252</v>
      </c>
      <c r="D104" s="19" t="s">
        <v>444</v>
      </c>
      <c r="E104" s="19" t="s">
        <v>969</v>
      </c>
      <c r="F104" s="2" t="s">
        <v>12</v>
      </c>
      <c r="G104" s="3" t="s">
        <v>13</v>
      </c>
      <c r="H104" s="6" t="s">
        <v>18</v>
      </c>
      <c r="M104" t="s">
        <v>709</v>
      </c>
      <c r="N104" t="str">
        <f>"""" &amp; _xlfn.TEXTJOIN(""",""",TRUE,Table223[[#This Row],[Categoria1]:[Categoria7]]) &amp; """"</f>
        <v>"Pascua","Pentecostés","Antiguo Testamento"</v>
      </c>
      <c r="O104" t="s">
        <v>856</v>
      </c>
    </row>
    <row r="105" spans="1:15" x14ac:dyDescent="0.25">
      <c r="A105" s="1">
        <v>84</v>
      </c>
      <c r="B105" s="1">
        <v>103</v>
      </c>
      <c r="C105" t="s">
        <v>107</v>
      </c>
      <c r="D105" t="s">
        <v>337</v>
      </c>
      <c r="E105" t="s">
        <v>262</v>
      </c>
      <c r="F105" s="5" t="s">
        <v>17</v>
      </c>
      <c r="G105" t="s">
        <v>64</v>
      </c>
      <c r="H105" s="4" t="s">
        <v>15</v>
      </c>
      <c r="M105" t="s">
        <v>565</v>
      </c>
      <c r="N105" t="str">
        <f>"""" &amp; _xlfn.TEXTJOIN(""",""",TRUE,Table223[[#This Row],[Categoria1]:[Categoria7]]) &amp; """"</f>
        <v>"Cuaresma","Fracción Del Pan","Nuevo Testamento"</v>
      </c>
      <c r="O105" t="s">
        <v>857</v>
      </c>
    </row>
    <row r="106" spans="1:15" x14ac:dyDescent="0.25">
      <c r="A106" s="1">
        <v>85</v>
      </c>
      <c r="B106" s="1">
        <v>104</v>
      </c>
      <c r="C106" t="s">
        <v>108</v>
      </c>
      <c r="D106" t="s">
        <v>338</v>
      </c>
      <c r="E106" t="s">
        <v>262</v>
      </c>
      <c r="F106" s="2" t="s">
        <v>12</v>
      </c>
      <c r="G106" s="3" t="s">
        <v>13</v>
      </c>
      <c r="M106" t="s">
        <v>566</v>
      </c>
      <c r="N106" t="str">
        <f>"""" &amp; _xlfn.TEXTJOIN(""",""",TRUE,Table223[[#This Row],[Categoria1]:[Categoria7]]) &amp; """"</f>
        <v>"Pascua","Pentecostés"</v>
      </c>
      <c r="O106" t="s">
        <v>764</v>
      </c>
    </row>
    <row r="107" spans="1:15" x14ac:dyDescent="0.25">
      <c r="A107" s="1">
        <v>86</v>
      </c>
      <c r="B107" s="1">
        <v>105</v>
      </c>
      <c r="C107" t="s">
        <v>109</v>
      </c>
      <c r="D107" t="s">
        <v>339</v>
      </c>
      <c r="E107" t="s">
        <v>262</v>
      </c>
      <c r="F107" s="2" t="s">
        <v>12</v>
      </c>
      <c r="G107" s="3" t="s">
        <v>13</v>
      </c>
      <c r="H107" t="s">
        <v>48</v>
      </c>
      <c r="I107" s="4" t="s">
        <v>15</v>
      </c>
      <c r="M107" t="s">
        <v>567</v>
      </c>
      <c r="N107" t="str">
        <f>"""" &amp; _xlfn.TEXTJOIN(""",""",TRUE,Table223[[#This Row],[Categoria1]:[Categoria7]]) &amp; """"</f>
        <v>"Pascua","Pentecostés","Comunión","Nuevo Testamento"</v>
      </c>
      <c r="O107" t="s">
        <v>765</v>
      </c>
    </row>
    <row r="108" spans="1:15" x14ac:dyDescent="0.25">
      <c r="A108" s="14">
        <v>227</v>
      </c>
      <c r="B108" s="1">
        <v>106</v>
      </c>
      <c r="C108" s="15" t="s">
        <v>238</v>
      </c>
      <c r="D108" s="15" t="s">
        <v>434</v>
      </c>
      <c r="E108" s="15" t="s">
        <v>263</v>
      </c>
      <c r="F108" s="5"/>
      <c r="M108" t="s">
        <v>695</v>
      </c>
      <c r="N108" t="str">
        <f>"""" &amp; _xlfn.TEXTJOIN(""",""",TRUE,Table223[[#This Row],[Categoria1]:[Categoria7]]) &amp; """"</f>
        <v>""</v>
      </c>
      <c r="O108" t="s">
        <v>858</v>
      </c>
    </row>
    <row r="109" spans="1:15" x14ac:dyDescent="0.25">
      <c r="A109" s="1">
        <v>87</v>
      </c>
      <c r="B109" s="1">
        <v>107</v>
      </c>
      <c r="C109" t="s">
        <v>110</v>
      </c>
      <c r="D109" t="s">
        <v>340</v>
      </c>
      <c r="E109" t="s">
        <v>262</v>
      </c>
      <c r="F109" s="2" t="s">
        <v>12</v>
      </c>
      <c r="G109" s="3" t="s">
        <v>13</v>
      </c>
      <c r="H109" t="s">
        <v>64</v>
      </c>
      <c r="I109" s="4" t="s">
        <v>15</v>
      </c>
      <c r="M109" t="s">
        <v>568</v>
      </c>
      <c r="N109" t="str">
        <f>"""" &amp; _xlfn.TEXTJOIN(""",""",TRUE,Table223[[#This Row],[Categoria1]:[Categoria7]]) &amp; """"</f>
        <v>"Pascua","Pentecostés","Fracción Del Pan","Nuevo Testamento"</v>
      </c>
      <c r="O109" t="s">
        <v>859</v>
      </c>
    </row>
    <row r="110" spans="1:15" x14ac:dyDescent="0.25">
      <c r="A110" s="1">
        <v>88</v>
      </c>
      <c r="B110" s="1">
        <v>108</v>
      </c>
      <c r="C110" t="s">
        <v>111</v>
      </c>
      <c r="D110" t="s">
        <v>341</v>
      </c>
      <c r="E110" t="s">
        <v>262</v>
      </c>
      <c r="F110" s="7" t="s">
        <v>29</v>
      </c>
      <c r="G110" s="8" t="s">
        <v>30</v>
      </c>
      <c r="M110" t="s">
        <v>569</v>
      </c>
      <c r="N110" t="str">
        <f>"""" &amp; _xlfn.TEXTJOIN(""",""",TRUE,Table223[[#This Row],[Categoria1]:[Categoria7]]) &amp; """"</f>
        <v>"Adviento","Navidad"</v>
      </c>
      <c r="O110" t="s">
        <v>766</v>
      </c>
    </row>
    <row r="111" spans="1:15" x14ac:dyDescent="0.25">
      <c r="A111" s="1">
        <v>89</v>
      </c>
      <c r="B111" s="1">
        <v>109</v>
      </c>
      <c r="C111" t="s">
        <v>112</v>
      </c>
      <c r="D111" t="s">
        <v>342</v>
      </c>
      <c r="E111" t="s">
        <v>262</v>
      </c>
      <c r="F111" s="2" t="s">
        <v>12</v>
      </c>
      <c r="G111" s="3" t="s">
        <v>13</v>
      </c>
      <c r="M111" t="s">
        <v>570</v>
      </c>
      <c r="N111" t="str">
        <f>"""" &amp; _xlfn.TEXTJOIN(""",""",TRUE,Table223[[#This Row],[Categoria1]:[Categoria7]]) &amp; """"</f>
        <v>"Pascua","Pentecostés"</v>
      </c>
      <c r="O111" t="s">
        <v>860</v>
      </c>
    </row>
    <row r="112" spans="1:15" x14ac:dyDescent="0.25">
      <c r="A112" s="1">
        <v>90</v>
      </c>
      <c r="B112" s="1">
        <v>110</v>
      </c>
      <c r="C112" t="s">
        <v>113</v>
      </c>
      <c r="D112" t="s">
        <v>343</v>
      </c>
      <c r="E112" t="s">
        <v>262</v>
      </c>
      <c r="F112" s="2" t="s">
        <v>12</v>
      </c>
      <c r="G112" s="3" t="s">
        <v>13</v>
      </c>
      <c r="M112" t="s">
        <v>571</v>
      </c>
      <c r="N112" t="str">
        <f>"""" &amp; _xlfn.TEXTJOIN(""",""",TRUE,Table223[[#This Row],[Categoria1]:[Categoria7]]) &amp; """"</f>
        <v>"Pascua","Pentecostés"</v>
      </c>
      <c r="O112" t="s">
        <v>767</v>
      </c>
    </row>
    <row r="113" spans="1:15" x14ac:dyDescent="0.25">
      <c r="A113" s="1">
        <v>91</v>
      </c>
      <c r="B113" s="1">
        <v>111</v>
      </c>
      <c r="C113" t="s">
        <v>114</v>
      </c>
      <c r="D113" t="s">
        <v>344</v>
      </c>
      <c r="E113" t="s">
        <v>262</v>
      </c>
      <c r="F113" s="2" t="s">
        <v>12</v>
      </c>
      <c r="G113" s="3" t="s">
        <v>13</v>
      </c>
      <c r="H113" t="s">
        <v>48</v>
      </c>
      <c r="I113" t="s">
        <v>46</v>
      </c>
      <c r="J113" s="6" t="s">
        <v>18</v>
      </c>
      <c r="M113" t="s">
        <v>572</v>
      </c>
      <c r="N113" t="str">
        <f>"""" &amp; _xlfn.TEXTJOIN(""",""",TRUE,Table223[[#This Row],[Categoria1]:[Categoria7]]) &amp; """"</f>
        <v>"Pascua","Pentecostés","Comunión","Final","Antiguo Testamento"</v>
      </c>
      <c r="O113" t="s">
        <v>861</v>
      </c>
    </row>
    <row r="114" spans="1:15" x14ac:dyDescent="0.25">
      <c r="A114" s="1">
        <v>92</v>
      </c>
      <c r="B114" s="1">
        <v>112</v>
      </c>
      <c r="C114" t="s">
        <v>115</v>
      </c>
      <c r="D114" t="s">
        <v>345</v>
      </c>
      <c r="E114" t="s">
        <v>262</v>
      </c>
      <c r="F114" s="2" t="s">
        <v>12</v>
      </c>
      <c r="G114" s="3" t="s">
        <v>13</v>
      </c>
      <c r="H114" t="s">
        <v>46</v>
      </c>
      <c r="I114" s="4" t="s">
        <v>15</v>
      </c>
      <c r="M114" t="s">
        <v>573</v>
      </c>
      <c r="N114" t="str">
        <f>"""" &amp; _xlfn.TEXTJOIN(""",""",TRUE,Table223[[#This Row],[Categoria1]:[Categoria7]]) &amp; """"</f>
        <v>"Pascua","Pentecostés","Final","Nuevo Testamento"</v>
      </c>
      <c r="O114" t="s">
        <v>862</v>
      </c>
    </row>
    <row r="115" spans="1:15" x14ac:dyDescent="0.25">
      <c r="A115" s="1">
        <v>93</v>
      </c>
      <c r="B115" s="1">
        <v>113</v>
      </c>
      <c r="C115" t="s">
        <v>116</v>
      </c>
      <c r="D115" t="s">
        <v>346</v>
      </c>
      <c r="E115" t="s">
        <v>262</v>
      </c>
      <c r="F115" s="5" t="s">
        <v>17</v>
      </c>
      <c r="G115" t="s">
        <v>64</v>
      </c>
      <c r="M115" t="s">
        <v>574</v>
      </c>
      <c r="N115" t="str">
        <f>"""" &amp; _xlfn.TEXTJOIN(""",""",TRUE,Table223[[#This Row],[Categoria1]:[Categoria7]]) &amp; """"</f>
        <v>"Cuaresma","Fracción Del Pan"</v>
      </c>
      <c r="O115" t="s">
        <v>863</v>
      </c>
    </row>
    <row r="116" spans="1:15" x14ac:dyDescent="0.25">
      <c r="A116" s="16">
        <v>228</v>
      </c>
      <c r="B116" s="1">
        <v>114</v>
      </c>
      <c r="C116" s="17" t="s">
        <v>239</v>
      </c>
      <c r="D116" s="17" t="s">
        <v>435</v>
      </c>
      <c r="E116" s="17" t="s">
        <v>263</v>
      </c>
      <c r="F116" s="6" t="s">
        <v>18</v>
      </c>
      <c r="M116" t="s">
        <v>696</v>
      </c>
      <c r="N116" t="str">
        <f>"""" &amp; _xlfn.TEXTJOIN(""",""",TRUE,Table223[[#This Row],[Categoria1]:[Categoria7]]) &amp; """"</f>
        <v>"Antiguo Testamento"</v>
      </c>
      <c r="O116" t="s">
        <v>768</v>
      </c>
    </row>
    <row r="117" spans="1:15" x14ac:dyDescent="0.25">
      <c r="A117" s="1">
        <v>94</v>
      </c>
      <c r="B117" s="1">
        <v>115</v>
      </c>
      <c r="C117" t="s">
        <v>117</v>
      </c>
      <c r="D117" t="s">
        <v>347</v>
      </c>
      <c r="E117" t="s">
        <v>262</v>
      </c>
      <c r="F117" s="2" t="s">
        <v>12</v>
      </c>
      <c r="G117" s="3" t="s">
        <v>13</v>
      </c>
      <c r="H117" t="s">
        <v>34</v>
      </c>
      <c r="I117" s="6" t="s">
        <v>18</v>
      </c>
      <c r="M117" t="s">
        <v>575</v>
      </c>
      <c r="N117" t="str">
        <f>"""" &amp; _xlfn.TEXTJOIN(""",""",TRUE,Table223[[#This Row],[Categoria1]:[Categoria7]]) &amp; """"</f>
        <v>"Pascua","Pentecostés","Paz","Antiguo Testamento"</v>
      </c>
      <c r="O117" t="s">
        <v>864</v>
      </c>
    </row>
    <row r="118" spans="1:15" x14ac:dyDescent="0.25">
      <c r="A118" s="1">
        <v>95</v>
      </c>
      <c r="B118" s="1">
        <v>116</v>
      </c>
      <c r="C118" t="s">
        <v>118</v>
      </c>
      <c r="D118" t="s">
        <v>348</v>
      </c>
      <c r="E118" t="s">
        <v>262</v>
      </c>
      <c r="F118" s="4" t="s">
        <v>15</v>
      </c>
      <c r="M118" t="s">
        <v>576</v>
      </c>
      <c r="N118" t="str">
        <f>"""" &amp; _xlfn.TEXTJOIN(""",""",TRUE,Table223[[#This Row],[Categoria1]:[Categoria7]]) &amp; """"</f>
        <v>"Nuevo Testamento"</v>
      </c>
      <c r="O118" t="s">
        <v>769</v>
      </c>
    </row>
    <row r="119" spans="1:15" x14ac:dyDescent="0.25">
      <c r="A119" s="1">
        <v>96</v>
      </c>
      <c r="B119" s="1">
        <v>117</v>
      </c>
      <c r="C119" t="s">
        <v>119</v>
      </c>
      <c r="D119" t="s">
        <v>349</v>
      </c>
      <c r="E119" t="s">
        <v>262</v>
      </c>
      <c r="F119" s="9" t="s">
        <v>42</v>
      </c>
      <c r="G119" s="7" t="s">
        <v>29</v>
      </c>
      <c r="H119" s="8" t="s">
        <v>30</v>
      </c>
      <c r="I119" s="4" t="s">
        <v>15</v>
      </c>
      <c r="M119" t="s">
        <v>577</v>
      </c>
      <c r="N119" t="str">
        <f>"""" &amp; _xlfn.TEXTJOIN(""",""",TRUE,Table223[[#This Row],[Categoria1]:[Categoria7]]) &amp; """"</f>
        <v>"Vírgen María","Adviento","Navidad","Nuevo Testamento"</v>
      </c>
      <c r="O119" t="s">
        <v>865</v>
      </c>
    </row>
    <row r="120" spans="1:15" x14ac:dyDescent="0.25">
      <c r="A120" s="1">
        <v>97</v>
      </c>
      <c r="B120" s="1">
        <v>118</v>
      </c>
      <c r="C120" t="s">
        <v>120</v>
      </c>
      <c r="D120" t="s">
        <v>350</v>
      </c>
      <c r="E120" t="s">
        <v>262</v>
      </c>
      <c r="F120" s="9" t="s">
        <v>42</v>
      </c>
      <c r="G120" s="5" t="s">
        <v>17</v>
      </c>
      <c r="H120" s="6" t="s">
        <v>18</v>
      </c>
      <c r="M120" t="s">
        <v>578</v>
      </c>
      <c r="N120" t="str">
        <f>"""" &amp; _xlfn.TEXTJOIN(""",""",TRUE,Table223[[#This Row],[Categoria1]:[Categoria7]]) &amp; """"</f>
        <v>"Vírgen María","Cuaresma","Antiguo Testamento"</v>
      </c>
      <c r="O120" t="s">
        <v>866</v>
      </c>
    </row>
    <row r="121" spans="1:15" x14ac:dyDescent="0.25">
      <c r="A121" s="1">
        <v>98</v>
      </c>
      <c r="B121" s="1">
        <v>119</v>
      </c>
      <c r="C121" t="s">
        <v>121</v>
      </c>
      <c r="D121" t="s">
        <v>351</v>
      </c>
      <c r="E121" t="s">
        <v>262</v>
      </c>
      <c r="F121" s="5" t="s">
        <v>17</v>
      </c>
      <c r="M121" t="s">
        <v>579</v>
      </c>
      <c r="N121" t="str">
        <f>"""" &amp; _xlfn.TEXTJOIN(""",""",TRUE,Table223[[#This Row],[Categoria1]:[Categoria7]]) &amp; """"</f>
        <v>"Cuaresma"</v>
      </c>
      <c r="O121" t="s">
        <v>770</v>
      </c>
    </row>
    <row r="122" spans="1:15" x14ac:dyDescent="0.25">
      <c r="A122" s="20">
        <v>242</v>
      </c>
      <c r="B122" s="1">
        <v>120</v>
      </c>
      <c r="C122" s="21" t="s">
        <v>253</v>
      </c>
      <c r="D122" s="21" t="s">
        <v>445</v>
      </c>
      <c r="E122" s="21" t="s">
        <v>969</v>
      </c>
      <c r="F122" s="2"/>
      <c r="G122" s="3"/>
      <c r="H122" s="6"/>
      <c r="M122" t="s">
        <v>710</v>
      </c>
      <c r="N122" t="str">
        <f>"""" &amp; _xlfn.TEXTJOIN(""",""",TRUE,Table223[[#This Row],[Categoria1]:[Categoria7]]) &amp; """"</f>
        <v>""</v>
      </c>
      <c r="O122" t="s">
        <v>867</v>
      </c>
    </row>
    <row r="123" spans="1:15" x14ac:dyDescent="0.25">
      <c r="A123" s="1">
        <v>99</v>
      </c>
      <c r="B123" s="1">
        <v>121</v>
      </c>
      <c r="C123" t="s">
        <v>122</v>
      </c>
      <c r="D123" t="s">
        <v>352</v>
      </c>
      <c r="E123" t="s">
        <v>262</v>
      </c>
      <c r="F123" s="9" t="s">
        <v>42</v>
      </c>
      <c r="G123" s="5" t="s">
        <v>17</v>
      </c>
      <c r="M123" t="s">
        <v>580</v>
      </c>
      <c r="N123" t="str">
        <f>"""" &amp; _xlfn.TEXTJOIN(""",""",TRUE,Table223[[#This Row],[Categoria1]:[Categoria7]]) &amp; """"</f>
        <v>"Vírgen María","Cuaresma"</v>
      </c>
      <c r="O123" t="s">
        <v>771</v>
      </c>
    </row>
    <row r="124" spans="1:15" x14ac:dyDescent="0.25">
      <c r="A124" s="1">
        <v>100</v>
      </c>
      <c r="B124" s="1">
        <v>122</v>
      </c>
      <c r="C124" t="s">
        <v>123</v>
      </c>
      <c r="D124" t="s">
        <v>353</v>
      </c>
      <c r="E124" t="s">
        <v>262</v>
      </c>
      <c r="F124" t="s">
        <v>46</v>
      </c>
      <c r="G124" s="4" t="s">
        <v>15</v>
      </c>
      <c r="M124" t="s">
        <v>581</v>
      </c>
      <c r="N124" t="str">
        <f>"""" &amp; _xlfn.TEXTJOIN(""",""",TRUE,Table223[[#This Row],[Categoria1]:[Categoria7]]) &amp; """"</f>
        <v>"Final","Nuevo Testamento"</v>
      </c>
      <c r="O124" t="s">
        <v>868</v>
      </c>
    </row>
    <row r="125" spans="1:15" x14ac:dyDescent="0.25">
      <c r="A125" s="1">
        <v>101</v>
      </c>
      <c r="B125" s="1">
        <v>123</v>
      </c>
      <c r="C125" t="s">
        <v>124</v>
      </c>
      <c r="D125" t="s">
        <v>354</v>
      </c>
      <c r="E125" t="s">
        <v>262</v>
      </c>
      <c r="F125" s="2" t="s">
        <v>12</v>
      </c>
      <c r="G125" s="3" t="s">
        <v>13</v>
      </c>
      <c r="H125" t="s">
        <v>48</v>
      </c>
      <c r="I125" s="6" t="s">
        <v>18</v>
      </c>
      <c r="M125" t="s">
        <v>582</v>
      </c>
      <c r="N125" t="str">
        <f>"""" &amp; _xlfn.TEXTJOIN(""",""",TRUE,Table223[[#This Row],[Categoria1]:[Categoria7]]) &amp; """"</f>
        <v>"Pascua","Pentecostés","Comunión","Antiguo Testamento"</v>
      </c>
      <c r="O125" t="s">
        <v>869</v>
      </c>
    </row>
    <row r="126" spans="1:15" x14ac:dyDescent="0.25">
      <c r="A126" s="1">
        <v>102</v>
      </c>
      <c r="B126" s="1">
        <v>124</v>
      </c>
      <c r="C126" t="s">
        <v>125</v>
      </c>
      <c r="D126" t="s">
        <v>355</v>
      </c>
      <c r="E126" t="s">
        <v>262</v>
      </c>
      <c r="F126" s="5" t="s">
        <v>17</v>
      </c>
      <c r="G126" s="7" t="s">
        <v>29</v>
      </c>
      <c r="H126" s="8" t="s">
        <v>30</v>
      </c>
      <c r="I126" s="4" t="s">
        <v>15</v>
      </c>
      <c r="M126" t="s">
        <v>583</v>
      </c>
      <c r="N126" t="str">
        <f>"""" &amp; _xlfn.TEXTJOIN(""",""",TRUE,Table223[[#This Row],[Categoria1]:[Categoria7]]) &amp; """"</f>
        <v>"Cuaresma","Adviento","Navidad","Nuevo Testamento"</v>
      </c>
      <c r="O126" t="s">
        <v>772</v>
      </c>
    </row>
    <row r="127" spans="1:15" x14ac:dyDescent="0.25">
      <c r="A127" s="1">
        <v>103</v>
      </c>
      <c r="B127" s="1">
        <v>125</v>
      </c>
      <c r="C127" t="s">
        <v>126</v>
      </c>
      <c r="D127" t="s">
        <v>356</v>
      </c>
      <c r="E127" t="s">
        <v>262</v>
      </c>
      <c r="F127" s="2" t="s">
        <v>12</v>
      </c>
      <c r="G127" s="3" t="s">
        <v>13</v>
      </c>
      <c r="M127" t="s">
        <v>584</v>
      </c>
      <c r="N127" t="str">
        <f>"""" &amp; _xlfn.TEXTJOIN(""",""",TRUE,Table223[[#This Row],[Categoria1]:[Categoria7]]) &amp; """"</f>
        <v>"Pascua","Pentecostés"</v>
      </c>
      <c r="O127" t="s">
        <v>870</v>
      </c>
    </row>
    <row r="128" spans="1:15" x14ac:dyDescent="0.25">
      <c r="A128" s="12">
        <v>189</v>
      </c>
      <c r="B128" s="1">
        <v>126</v>
      </c>
      <c r="C128" s="13" t="s">
        <v>210</v>
      </c>
      <c r="D128" s="13" t="s">
        <v>405</v>
      </c>
      <c r="E128" s="13" t="s">
        <v>970</v>
      </c>
      <c r="F128" s="5"/>
      <c r="H128" s="4"/>
      <c r="M128" t="s">
        <v>668</v>
      </c>
      <c r="N128" t="str">
        <f>"""" &amp; _xlfn.TEXTJOIN(""",""",TRUE,Table223[[#This Row],[Categoria1]:[Categoria7]]) &amp; """"</f>
        <v>""</v>
      </c>
      <c r="O128" t="s">
        <v>871</v>
      </c>
    </row>
    <row r="129" spans="1:15" x14ac:dyDescent="0.25">
      <c r="A129" s="10">
        <v>191</v>
      </c>
      <c r="B129" s="1">
        <v>127</v>
      </c>
      <c r="C129" s="11" t="s">
        <v>211</v>
      </c>
      <c r="D129" s="11" t="s">
        <v>410</v>
      </c>
      <c r="E129" s="11" t="s">
        <v>970</v>
      </c>
      <c r="F129" s="5" t="s">
        <v>212</v>
      </c>
      <c r="H129" s="4"/>
      <c r="M129" t="s">
        <v>669</v>
      </c>
      <c r="N129" t="str">
        <f>"""" &amp; _xlfn.TEXTJOIN(""",""",TRUE,Table223[[#This Row],[Categoria1]:[Categoria7]]) &amp; """"</f>
        <v>"Penitencial"</v>
      </c>
      <c r="O129" t="s">
        <v>872</v>
      </c>
    </row>
    <row r="130" spans="1:15" x14ac:dyDescent="0.25">
      <c r="A130" s="12">
        <v>192</v>
      </c>
      <c r="B130" s="1">
        <v>128</v>
      </c>
      <c r="C130" s="13" t="s">
        <v>966</v>
      </c>
      <c r="D130" s="13" t="s">
        <v>411</v>
      </c>
      <c r="E130" s="13" t="s">
        <v>970</v>
      </c>
      <c r="F130" s="5" t="s">
        <v>212</v>
      </c>
      <c r="H130" s="4"/>
      <c r="M130" t="s">
        <v>967</v>
      </c>
      <c r="N130" t="str">
        <f>"""" &amp; _xlfn.TEXTJOIN(""",""",TRUE,Table223[[#This Row],[Categoria1]:[Categoria7]]) &amp; """"</f>
        <v>"Penitencial"</v>
      </c>
      <c r="O130" t="s">
        <v>968</v>
      </c>
    </row>
    <row r="131" spans="1:15" x14ac:dyDescent="0.25">
      <c r="A131" s="1">
        <v>105</v>
      </c>
      <c r="B131" s="1">
        <v>129</v>
      </c>
      <c r="C131" t="s">
        <v>127</v>
      </c>
      <c r="D131" t="s">
        <v>456</v>
      </c>
      <c r="E131" t="s">
        <v>262</v>
      </c>
      <c r="F131" s="5" t="s">
        <v>17</v>
      </c>
      <c r="G131" t="s">
        <v>23</v>
      </c>
      <c r="H131" s="6" t="s">
        <v>18</v>
      </c>
      <c r="M131" t="s">
        <v>585</v>
      </c>
      <c r="N131" t="str">
        <f>"""" &amp; _xlfn.TEXTJOIN(""",""",TRUE,Table223[[#This Row],[Categoria1]:[Categoria7]]) &amp; """"</f>
        <v>"Cuaresma","Entrada","Antiguo Testamento"</v>
      </c>
      <c r="O131" t="s">
        <v>873</v>
      </c>
    </row>
    <row r="132" spans="1:15" x14ac:dyDescent="0.25">
      <c r="A132" s="1">
        <v>106</v>
      </c>
      <c r="B132" s="1">
        <v>130</v>
      </c>
      <c r="C132" t="s">
        <v>128</v>
      </c>
      <c r="D132" t="s">
        <v>457</v>
      </c>
      <c r="E132" t="s">
        <v>262</v>
      </c>
      <c r="F132" s="5" t="s">
        <v>17</v>
      </c>
      <c r="G132" s="7" t="s">
        <v>29</v>
      </c>
      <c r="H132" s="8" t="s">
        <v>30</v>
      </c>
      <c r="I132" t="s">
        <v>23</v>
      </c>
      <c r="J132" s="6" t="s">
        <v>18</v>
      </c>
      <c r="M132" t="s">
        <v>586</v>
      </c>
      <c r="N132" t="str">
        <f>"""" &amp; _xlfn.TEXTJOIN(""",""",TRUE,Table223[[#This Row],[Categoria1]:[Categoria7]]) &amp; """"</f>
        <v>"Cuaresma","Adviento","Navidad","Entrada","Antiguo Testamento"</v>
      </c>
      <c r="O132" t="s">
        <v>874</v>
      </c>
    </row>
    <row r="133" spans="1:15" x14ac:dyDescent="0.25">
      <c r="A133" s="1">
        <v>107</v>
      </c>
      <c r="B133" s="1">
        <v>131</v>
      </c>
      <c r="C133" t="s">
        <v>129</v>
      </c>
      <c r="D133" t="s">
        <v>357</v>
      </c>
      <c r="E133" t="s">
        <v>262</v>
      </c>
      <c r="F133" s="7" t="s">
        <v>29</v>
      </c>
      <c r="G133" s="8" t="s">
        <v>30</v>
      </c>
      <c r="H133" s="2" t="s">
        <v>12</v>
      </c>
      <c r="I133" s="3" t="s">
        <v>13</v>
      </c>
      <c r="J133" t="s">
        <v>46</v>
      </c>
      <c r="K133" s="4" t="s">
        <v>15</v>
      </c>
      <c r="M133" t="s">
        <v>587</v>
      </c>
      <c r="N133" t="str">
        <f>"""" &amp; _xlfn.TEXTJOIN(""",""",TRUE,Table223[[#This Row],[Categoria1]:[Categoria7]]) &amp; """"</f>
        <v>"Adviento","Navidad","Pascua","Pentecostés","Final","Nuevo Testamento"</v>
      </c>
      <c r="O133" t="s">
        <v>875</v>
      </c>
    </row>
    <row r="134" spans="1:15" x14ac:dyDescent="0.25">
      <c r="A134" s="1">
        <v>108</v>
      </c>
      <c r="B134" s="1">
        <v>132</v>
      </c>
      <c r="C134" t="s">
        <v>130</v>
      </c>
      <c r="D134" t="s">
        <v>358</v>
      </c>
      <c r="E134" t="s">
        <v>262</v>
      </c>
      <c r="F134" s="9" t="s">
        <v>42</v>
      </c>
      <c r="G134" s="4" t="s">
        <v>15</v>
      </c>
      <c r="M134" t="s">
        <v>588</v>
      </c>
      <c r="N134" t="str">
        <f>"""" &amp; _xlfn.TEXTJOIN(""",""",TRUE,Table223[[#This Row],[Categoria1]:[Categoria7]]) &amp; """"</f>
        <v>"Vírgen María","Nuevo Testamento"</v>
      </c>
      <c r="O134" t="s">
        <v>773</v>
      </c>
    </row>
    <row r="135" spans="1:15" x14ac:dyDescent="0.25">
      <c r="A135" s="1">
        <v>110</v>
      </c>
      <c r="B135" s="1">
        <v>133</v>
      </c>
      <c r="C135" t="s">
        <v>132</v>
      </c>
      <c r="D135" t="s">
        <v>360</v>
      </c>
      <c r="E135" t="s">
        <v>262</v>
      </c>
      <c r="F135" s="9" t="s">
        <v>42</v>
      </c>
      <c r="G135" s="4" t="s">
        <v>15</v>
      </c>
      <c r="M135" t="s">
        <v>590</v>
      </c>
      <c r="N135" t="str">
        <f>"""" &amp; _xlfn.TEXTJOIN(""",""",TRUE,Table223[[#This Row],[Categoria1]:[Categoria7]]) &amp; """"</f>
        <v>"Vírgen María","Nuevo Testamento"</v>
      </c>
      <c r="O135" t="s">
        <v>876</v>
      </c>
    </row>
    <row r="136" spans="1:15" x14ac:dyDescent="0.25">
      <c r="A136" s="1">
        <v>109</v>
      </c>
      <c r="B136" s="1">
        <v>134</v>
      </c>
      <c r="C136" t="s">
        <v>131</v>
      </c>
      <c r="D136" t="s">
        <v>359</v>
      </c>
      <c r="E136" t="s">
        <v>262</v>
      </c>
      <c r="F136" s="9" t="s">
        <v>42</v>
      </c>
      <c r="G136" s="2" t="s">
        <v>12</v>
      </c>
      <c r="H136" t="s">
        <v>48</v>
      </c>
      <c r="I136" s="3" t="s">
        <v>13</v>
      </c>
      <c r="M136" t="s">
        <v>589</v>
      </c>
      <c r="N136" t="str">
        <f>"""" &amp; _xlfn.TEXTJOIN(""",""",TRUE,Table223[[#This Row],[Categoria1]:[Categoria7]]) &amp; """"</f>
        <v>"Vírgen María","Pascua","Comunión","Pentecostés"</v>
      </c>
      <c r="O136" t="s">
        <v>774</v>
      </c>
    </row>
    <row r="137" spans="1:15" x14ac:dyDescent="0.25">
      <c r="A137" s="1">
        <v>111</v>
      </c>
      <c r="B137" s="1">
        <v>135</v>
      </c>
      <c r="C137" t="s">
        <v>133</v>
      </c>
      <c r="D137" t="s">
        <v>361</v>
      </c>
      <c r="E137" t="s">
        <v>262</v>
      </c>
      <c r="F137" s="9" t="s">
        <v>42</v>
      </c>
      <c r="G137" s="5" t="s">
        <v>17</v>
      </c>
      <c r="H137" t="s">
        <v>64</v>
      </c>
      <c r="I137" s="4" t="s">
        <v>15</v>
      </c>
      <c r="M137" t="s">
        <v>591</v>
      </c>
      <c r="N137" t="str">
        <f>"""" &amp; _xlfn.TEXTJOIN(""",""",TRUE,Table223[[#This Row],[Categoria1]:[Categoria7]]) &amp; """"</f>
        <v>"Vírgen María","Cuaresma","Fracción Del Pan","Nuevo Testamento"</v>
      </c>
      <c r="O137" t="s">
        <v>877</v>
      </c>
    </row>
    <row r="138" spans="1:15" x14ac:dyDescent="0.25">
      <c r="A138" s="1">
        <v>112</v>
      </c>
      <c r="B138" s="1">
        <v>136</v>
      </c>
      <c r="C138" t="s">
        <v>134</v>
      </c>
      <c r="D138" t="s">
        <v>362</v>
      </c>
      <c r="E138" t="s">
        <v>262</v>
      </c>
      <c r="F138" s="9" t="s">
        <v>42</v>
      </c>
      <c r="G138" s="7" t="s">
        <v>29</v>
      </c>
      <c r="H138" s="8" t="s">
        <v>30</v>
      </c>
      <c r="M138" t="s">
        <v>592</v>
      </c>
      <c r="N138" t="str">
        <f>"""" &amp; _xlfn.TEXTJOIN(""",""",TRUE,Table223[[#This Row],[Categoria1]:[Categoria7]]) &amp; """"</f>
        <v>"Vírgen María","Adviento","Navidad"</v>
      </c>
      <c r="O138" t="s">
        <v>775</v>
      </c>
    </row>
    <row r="139" spans="1:15" x14ac:dyDescent="0.25">
      <c r="A139" s="1">
        <v>113</v>
      </c>
      <c r="B139" s="1">
        <v>137</v>
      </c>
      <c r="C139" t="s">
        <v>135</v>
      </c>
      <c r="D139" t="s">
        <v>363</v>
      </c>
      <c r="E139" t="s">
        <v>262</v>
      </c>
      <c r="F139" s="9" t="s">
        <v>42</v>
      </c>
      <c r="G139" s="5" t="s">
        <v>17</v>
      </c>
      <c r="M139" t="s">
        <v>593</v>
      </c>
      <c r="N139" t="str">
        <f>"""" &amp; _xlfn.TEXTJOIN(""",""",TRUE,Table223[[#This Row],[Categoria1]:[Categoria7]]) &amp; """"</f>
        <v>"Vírgen María","Cuaresma"</v>
      </c>
      <c r="O139" t="s">
        <v>776</v>
      </c>
    </row>
    <row r="140" spans="1:15" x14ac:dyDescent="0.25">
      <c r="A140" s="1">
        <v>114</v>
      </c>
      <c r="B140" s="1">
        <v>138</v>
      </c>
      <c r="C140" t="s">
        <v>136</v>
      </c>
      <c r="D140" t="s">
        <v>458</v>
      </c>
      <c r="E140" t="s">
        <v>262</v>
      </c>
      <c r="F140" s="2" t="s">
        <v>12</v>
      </c>
      <c r="G140" s="3" t="s">
        <v>13</v>
      </c>
      <c r="H140" t="s">
        <v>23</v>
      </c>
      <c r="I140" s="6" t="s">
        <v>18</v>
      </c>
      <c r="M140" t="s">
        <v>594</v>
      </c>
      <c r="N140" t="str">
        <f>"""" &amp; _xlfn.TEXTJOIN(""",""",TRUE,Table223[[#This Row],[Categoria1]:[Categoria7]]) &amp; """"</f>
        <v>"Pascua","Pentecostés","Entrada","Antiguo Testamento"</v>
      </c>
      <c r="O140" t="s">
        <v>777</v>
      </c>
    </row>
    <row r="141" spans="1:15" x14ac:dyDescent="0.25">
      <c r="A141" s="1">
        <v>115</v>
      </c>
      <c r="B141" s="1">
        <v>139</v>
      </c>
      <c r="C141" t="s">
        <v>137</v>
      </c>
      <c r="D141" t="s">
        <v>364</v>
      </c>
      <c r="E141" t="s">
        <v>262</v>
      </c>
      <c r="F141" s="6" t="s">
        <v>18</v>
      </c>
      <c r="M141" t="s">
        <v>595</v>
      </c>
      <c r="N141" t="str">
        <f>"""" &amp; _xlfn.TEXTJOIN(""",""",TRUE,Table223[[#This Row],[Categoria1]:[Categoria7]]) &amp; """"</f>
        <v>"Antiguo Testamento"</v>
      </c>
      <c r="O141" t="s">
        <v>878</v>
      </c>
    </row>
    <row r="142" spans="1:15" x14ac:dyDescent="0.25">
      <c r="A142" s="18">
        <v>243</v>
      </c>
      <c r="B142" s="1">
        <v>140</v>
      </c>
      <c r="C142" s="19" t="s">
        <v>254</v>
      </c>
      <c r="D142" s="19" t="s">
        <v>446</v>
      </c>
      <c r="E142" s="19" t="s">
        <v>969</v>
      </c>
      <c r="F142" s="6" t="s">
        <v>18</v>
      </c>
      <c r="M142" t="s">
        <v>711</v>
      </c>
      <c r="N142" t="str">
        <f>"""" &amp; _xlfn.TEXTJOIN(""",""",TRUE,Table223[[#This Row],[Categoria1]:[Categoria7]]) &amp; """"</f>
        <v>"Antiguo Testamento"</v>
      </c>
      <c r="O142" t="s">
        <v>879</v>
      </c>
    </row>
    <row r="143" spans="1:15" x14ac:dyDescent="0.25">
      <c r="A143" s="1">
        <v>116</v>
      </c>
      <c r="B143" s="1">
        <v>141</v>
      </c>
      <c r="C143" t="s">
        <v>138</v>
      </c>
      <c r="D143" t="s">
        <v>298</v>
      </c>
      <c r="E143" t="s">
        <v>262</v>
      </c>
      <c r="F143" t="s">
        <v>34</v>
      </c>
      <c r="G143" s="6" t="s">
        <v>18</v>
      </c>
      <c r="M143" t="s">
        <v>596</v>
      </c>
      <c r="N143" t="str">
        <f>"""" &amp; _xlfn.TEXTJOIN(""",""",TRUE,Table223[[#This Row],[Categoria1]:[Categoria7]]) &amp; """"</f>
        <v>"Paz","Antiguo Testamento"</v>
      </c>
      <c r="O143" t="s">
        <v>880</v>
      </c>
    </row>
    <row r="144" spans="1:15" x14ac:dyDescent="0.25">
      <c r="A144" s="1">
        <v>118</v>
      </c>
      <c r="B144" s="1">
        <v>142</v>
      </c>
      <c r="C144" t="s">
        <v>140</v>
      </c>
      <c r="D144" t="s">
        <v>460</v>
      </c>
      <c r="E144" t="s">
        <v>262</v>
      </c>
      <c r="F144" s="5" t="s">
        <v>17</v>
      </c>
      <c r="G144" s="6" t="s">
        <v>18</v>
      </c>
      <c r="M144" t="s">
        <v>598</v>
      </c>
      <c r="N144" t="str">
        <f>"""" &amp; _xlfn.TEXTJOIN(""",""",TRUE,Table223[[#This Row],[Categoria1]:[Categoria7]]) &amp; """"</f>
        <v>"Cuaresma","Antiguo Testamento"</v>
      </c>
      <c r="O144" t="s">
        <v>881</v>
      </c>
    </row>
    <row r="145" spans="1:15" x14ac:dyDescent="0.25">
      <c r="A145" s="1">
        <v>117</v>
      </c>
      <c r="B145" s="1">
        <v>143</v>
      </c>
      <c r="C145" t="s">
        <v>139</v>
      </c>
      <c r="D145" t="s">
        <v>459</v>
      </c>
      <c r="E145" t="s">
        <v>262</v>
      </c>
      <c r="F145" s="5" t="s">
        <v>17</v>
      </c>
      <c r="G145" s="6" t="s">
        <v>18</v>
      </c>
      <c r="M145" t="s">
        <v>597</v>
      </c>
      <c r="N145" t="str">
        <f>"""" &amp; _xlfn.TEXTJOIN(""",""",TRUE,Table223[[#This Row],[Categoria1]:[Categoria7]]) &amp; """"</f>
        <v>"Cuaresma","Antiguo Testamento"</v>
      </c>
      <c r="O145" t="s">
        <v>778</v>
      </c>
    </row>
    <row r="146" spans="1:15" x14ac:dyDescent="0.25">
      <c r="A146" s="1">
        <v>119</v>
      </c>
      <c r="B146" s="1">
        <v>144</v>
      </c>
      <c r="C146" t="s">
        <v>141</v>
      </c>
      <c r="D146" t="s">
        <v>461</v>
      </c>
      <c r="E146" t="s">
        <v>262</v>
      </c>
      <c r="F146" s="6" t="s">
        <v>18</v>
      </c>
      <c r="M146" t="s">
        <v>599</v>
      </c>
      <c r="N146" t="str">
        <f>"""" &amp; _xlfn.TEXTJOIN(""",""",TRUE,Table223[[#This Row],[Categoria1]:[Categoria7]]) &amp; """"</f>
        <v>"Antiguo Testamento"</v>
      </c>
      <c r="O146" t="s">
        <v>882</v>
      </c>
    </row>
    <row r="147" spans="1:15" x14ac:dyDescent="0.25">
      <c r="A147" s="14">
        <v>229</v>
      </c>
      <c r="B147" s="1">
        <v>145</v>
      </c>
      <c r="C147" s="15" t="s">
        <v>240</v>
      </c>
      <c r="D147" s="15" t="s">
        <v>436</v>
      </c>
      <c r="E147" s="15" t="s">
        <v>263</v>
      </c>
      <c r="F147" s="4" t="s">
        <v>15</v>
      </c>
      <c r="M147" t="s">
        <v>697</v>
      </c>
      <c r="N147" t="str">
        <f>"""" &amp; _xlfn.TEXTJOIN(""",""",TRUE,Table223[[#This Row],[Categoria1]:[Categoria7]]) &amp; """"</f>
        <v>"Nuevo Testamento"</v>
      </c>
      <c r="O147" t="s">
        <v>883</v>
      </c>
    </row>
    <row r="148" spans="1:15" x14ac:dyDescent="0.25">
      <c r="A148" s="1">
        <v>120</v>
      </c>
      <c r="B148" s="1">
        <v>146</v>
      </c>
      <c r="C148" t="s">
        <v>142</v>
      </c>
      <c r="D148" t="s">
        <v>365</v>
      </c>
      <c r="E148" t="s">
        <v>262</v>
      </c>
      <c r="F148" s="2" t="s">
        <v>12</v>
      </c>
      <c r="G148" s="3" t="s">
        <v>13</v>
      </c>
      <c r="H148" s="4" t="s">
        <v>15</v>
      </c>
      <c r="M148" t="s">
        <v>600</v>
      </c>
      <c r="N148" t="str">
        <f>"""" &amp; _xlfn.TEXTJOIN(""",""",TRUE,Table223[[#This Row],[Categoria1]:[Categoria7]]) &amp; """"</f>
        <v>"Pascua","Pentecostés","Nuevo Testamento"</v>
      </c>
      <c r="O148" t="s">
        <v>884</v>
      </c>
    </row>
    <row r="149" spans="1:15" x14ac:dyDescent="0.25">
      <c r="A149" s="1">
        <v>121</v>
      </c>
      <c r="B149" s="1">
        <v>147</v>
      </c>
      <c r="C149" t="s">
        <v>143</v>
      </c>
      <c r="D149" t="s">
        <v>366</v>
      </c>
      <c r="E149" t="s">
        <v>262</v>
      </c>
      <c r="F149" t="s">
        <v>64</v>
      </c>
      <c r="G149" s="6" t="s">
        <v>18</v>
      </c>
      <c r="M149" t="s">
        <v>601</v>
      </c>
      <c r="N149" t="str">
        <f>"""" &amp; _xlfn.TEXTJOIN(""",""",TRUE,Table223[[#This Row],[Categoria1]:[Categoria7]]) &amp; """"</f>
        <v>"Fracción Del Pan","Antiguo Testamento"</v>
      </c>
      <c r="O149" t="s">
        <v>885</v>
      </c>
    </row>
    <row r="150" spans="1:15" x14ac:dyDescent="0.25">
      <c r="A150" s="16">
        <v>230</v>
      </c>
      <c r="B150" s="1">
        <v>148</v>
      </c>
      <c r="C150" s="17" t="s">
        <v>241</v>
      </c>
      <c r="D150" s="17" t="s">
        <v>437</v>
      </c>
      <c r="E150" s="17" t="s">
        <v>263</v>
      </c>
      <c r="F150" s="4" t="s">
        <v>15</v>
      </c>
      <c r="M150" t="s">
        <v>698</v>
      </c>
      <c r="N150" t="str">
        <f>"""" &amp; _xlfn.TEXTJOIN(""",""",TRUE,Table223[[#This Row],[Categoria1]:[Categoria7]]) &amp; """"</f>
        <v>"Nuevo Testamento"</v>
      </c>
      <c r="O150" t="s">
        <v>779</v>
      </c>
    </row>
    <row r="151" spans="1:15" x14ac:dyDescent="0.25">
      <c r="A151" s="14">
        <v>231</v>
      </c>
      <c r="B151" s="1">
        <v>149</v>
      </c>
      <c r="C151" s="15" t="s">
        <v>242</v>
      </c>
      <c r="D151" s="15" t="s">
        <v>476</v>
      </c>
      <c r="E151" s="15" t="s">
        <v>263</v>
      </c>
      <c r="F151" s="5" t="s">
        <v>17</v>
      </c>
      <c r="G151" s="6" t="s">
        <v>18</v>
      </c>
      <c r="M151" t="s">
        <v>699</v>
      </c>
      <c r="N151" t="str">
        <f>"""" &amp; _xlfn.TEXTJOIN(""",""",TRUE,Table223[[#This Row],[Categoria1]:[Categoria7]]) &amp; """"</f>
        <v>"Cuaresma","Antiguo Testamento"</v>
      </c>
      <c r="O151" t="s">
        <v>886</v>
      </c>
    </row>
    <row r="152" spans="1:15" x14ac:dyDescent="0.25">
      <c r="A152" s="1">
        <v>122</v>
      </c>
      <c r="B152" s="1">
        <v>150</v>
      </c>
      <c r="C152" t="s">
        <v>144</v>
      </c>
      <c r="D152" t="s">
        <v>367</v>
      </c>
      <c r="E152" t="s">
        <v>262</v>
      </c>
      <c r="F152" s="2" t="s">
        <v>12</v>
      </c>
      <c r="G152" s="3" t="s">
        <v>13</v>
      </c>
      <c r="H152" s="4" t="s">
        <v>15</v>
      </c>
      <c r="M152" t="s">
        <v>602</v>
      </c>
      <c r="N152" t="str">
        <f>"""" &amp; _xlfn.TEXTJOIN(""",""",TRUE,Table223[[#This Row],[Categoria1]:[Categoria7]]) &amp; """"</f>
        <v>"Pascua","Pentecostés","Nuevo Testamento"</v>
      </c>
      <c r="O152" t="s">
        <v>780</v>
      </c>
    </row>
    <row r="153" spans="1:15" x14ac:dyDescent="0.25">
      <c r="A153" s="1">
        <v>123</v>
      </c>
      <c r="B153" s="1">
        <v>151</v>
      </c>
      <c r="C153" t="s">
        <v>145</v>
      </c>
      <c r="D153" t="s">
        <v>368</v>
      </c>
      <c r="E153" t="s">
        <v>262</v>
      </c>
      <c r="F153" s="7" t="s">
        <v>29</v>
      </c>
      <c r="G153" s="8" t="s">
        <v>30</v>
      </c>
      <c r="H153" s="6" t="s">
        <v>18</v>
      </c>
      <c r="M153" t="s">
        <v>603</v>
      </c>
      <c r="N153" t="str">
        <f>"""" &amp; _xlfn.TEXTJOIN(""",""",TRUE,Table223[[#This Row],[Categoria1]:[Categoria7]]) &amp; """"</f>
        <v>"Adviento","Navidad","Antiguo Testamento"</v>
      </c>
      <c r="O153" t="s">
        <v>887</v>
      </c>
    </row>
    <row r="154" spans="1:15" x14ac:dyDescent="0.25">
      <c r="A154" s="1">
        <v>124</v>
      </c>
      <c r="B154" s="1">
        <v>152</v>
      </c>
      <c r="C154" t="s">
        <v>146</v>
      </c>
      <c r="D154" t="s">
        <v>462</v>
      </c>
      <c r="E154" t="s">
        <v>262</v>
      </c>
      <c r="F154" s="6" t="s">
        <v>18</v>
      </c>
      <c r="M154" t="s">
        <v>604</v>
      </c>
      <c r="N154" t="str">
        <f>"""" &amp; _xlfn.TEXTJOIN(""",""",TRUE,Table223[[#This Row],[Categoria1]:[Categoria7]]) &amp; """"</f>
        <v>"Antiguo Testamento"</v>
      </c>
      <c r="O154" t="s">
        <v>781</v>
      </c>
    </row>
    <row r="155" spans="1:15" x14ac:dyDescent="0.25">
      <c r="A155" s="1">
        <v>125</v>
      </c>
      <c r="B155" s="1">
        <v>153</v>
      </c>
      <c r="C155" t="s">
        <v>147</v>
      </c>
      <c r="D155" t="s">
        <v>463</v>
      </c>
      <c r="E155" t="s">
        <v>262</v>
      </c>
      <c r="F155" s="6" t="s">
        <v>18</v>
      </c>
      <c r="M155" t="s">
        <v>605</v>
      </c>
      <c r="N155" t="str">
        <f>"""" &amp; _xlfn.TEXTJOIN(""",""",TRUE,Table223[[#This Row],[Categoria1]:[Categoria7]]) &amp; """"</f>
        <v>"Antiguo Testamento"</v>
      </c>
      <c r="O155" t="s">
        <v>888</v>
      </c>
    </row>
    <row r="156" spans="1:15" x14ac:dyDescent="0.25">
      <c r="A156" s="1">
        <v>126</v>
      </c>
      <c r="B156" s="1">
        <v>154</v>
      </c>
      <c r="C156" t="s">
        <v>148</v>
      </c>
      <c r="D156" t="s">
        <v>369</v>
      </c>
      <c r="E156" t="s">
        <v>262</v>
      </c>
      <c r="F156" s="5" t="s">
        <v>17</v>
      </c>
      <c r="G156" t="s">
        <v>64</v>
      </c>
      <c r="M156" t="s">
        <v>606</v>
      </c>
      <c r="N156" t="str">
        <f>"""" &amp; _xlfn.TEXTJOIN(""",""",TRUE,Table223[[#This Row],[Categoria1]:[Categoria7]]) &amp; """"</f>
        <v>"Cuaresma","Fracción Del Pan"</v>
      </c>
      <c r="O156" t="s">
        <v>889</v>
      </c>
    </row>
    <row r="157" spans="1:15" x14ac:dyDescent="0.25">
      <c r="A157" s="1">
        <v>127</v>
      </c>
      <c r="B157" s="1">
        <v>155</v>
      </c>
      <c r="C157" t="s">
        <v>149</v>
      </c>
      <c r="D157" t="s">
        <v>370</v>
      </c>
      <c r="E157" t="s">
        <v>262</v>
      </c>
      <c r="F157" s="2" t="s">
        <v>12</v>
      </c>
      <c r="G157" s="3" t="s">
        <v>13</v>
      </c>
      <c r="H157" t="s">
        <v>48</v>
      </c>
      <c r="I157" s="4" t="s">
        <v>15</v>
      </c>
      <c r="M157" t="s">
        <v>607</v>
      </c>
      <c r="N157" t="str">
        <f>"""" &amp; _xlfn.TEXTJOIN(""",""",TRUE,Table223[[#This Row],[Categoria1]:[Categoria7]]) &amp; """"</f>
        <v>"Pascua","Pentecostés","Comunión","Nuevo Testamento"</v>
      </c>
      <c r="O157" t="s">
        <v>890</v>
      </c>
    </row>
    <row r="158" spans="1:15" x14ac:dyDescent="0.25">
      <c r="A158" s="16">
        <v>232</v>
      </c>
      <c r="B158" s="1">
        <v>156</v>
      </c>
      <c r="C158" s="17" t="s">
        <v>243</v>
      </c>
      <c r="D158" s="17" t="s">
        <v>477</v>
      </c>
      <c r="E158" s="17" t="s">
        <v>263</v>
      </c>
      <c r="F158" s="6" t="s">
        <v>18</v>
      </c>
      <c r="M158" t="s">
        <v>700</v>
      </c>
      <c r="N158" t="str">
        <f>"""" &amp; _xlfn.TEXTJOIN(""",""",TRUE,Table223[[#This Row],[Categoria1]:[Categoria7]]) &amp; """"</f>
        <v>"Antiguo Testamento"</v>
      </c>
      <c r="O158" t="s">
        <v>891</v>
      </c>
    </row>
    <row r="159" spans="1:15" x14ac:dyDescent="0.25">
      <c r="A159" s="1">
        <v>128</v>
      </c>
      <c r="B159" s="1">
        <v>157</v>
      </c>
      <c r="C159" t="s">
        <v>150</v>
      </c>
      <c r="D159" t="s">
        <v>371</v>
      </c>
      <c r="E159" t="s">
        <v>262</v>
      </c>
      <c r="F159" t="s">
        <v>23</v>
      </c>
      <c r="G159" s="6" t="s">
        <v>18</v>
      </c>
      <c r="M159" t="s">
        <v>608</v>
      </c>
      <c r="N159" t="str">
        <f>"""" &amp; _xlfn.TEXTJOIN(""",""",TRUE,Table223[[#This Row],[Categoria1]:[Categoria7]]) &amp; """"</f>
        <v>"Entrada","Antiguo Testamento"</v>
      </c>
      <c r="O159" t="s">
        <v>892</v>
      </c>
    </row>
    <row r="160" spans="1:15" x14ac:dyDescent="0.25">
      <c r="A160" s="1">
        <v>129</v>
      </c>
      <c r="B160" s="1">
        <v>158</v>
      </c>
      <c r="C160" t="s">
        <v>151</v>
      </c>
      <c r="D160" t="s">
        <v>372</v>
      </c>
      <c r="E160" t="s">
        <v>262</v>
      </c>
      <c r="F160" s="2" t="s">
        <v>12</v>
      </c>
      <c r="G160" s="3" t="s">
        <v>13</v>
      </c>
      <c r="H160" t="s">
        <v>23</v>
      </c>
      <c r="I160" s="6" t="s">
        <v>18</v>
      </c>
      <c r="M160" t="s">
        <v>609</v>
      </c>
      <c r="N160" t="str">
        <f>"""" &amp; _xlfn.TEXTJOIN(""",""",TRUE,Table223[[#This Row],[Categoria1]:[Categoria7]]) &amp; """"</f>
        <v>"Pascua","Pentecostés","Entrada","Antiguo Testamento"</v>
      </c>
      <c r="O160" t="s">
        <v>893</v>
      </c>
    </row>
    <row r="161" spans="1:15" x14ac:dyDescent="0.25">
      <c r="A161" s="10">
        <v>193</v>
      </c>
      <c r="B161" s="1">
        <v>159</v>
      </c>
      <c r="C161" s="11" t="s">
        <v>213</v>
      </c>
      <c r="D161" s="11" t="s">
        <v>412</v>
      </c>
      <c r="E161" s="11" t="s">
        <v>970</v>
      </c>
      <c r="F161" s="5"/>
      <c r="H161" s="4"/>
      <c r="M161" t="s">
        <v>670</v>
      </c>
      <c r="N161" t="str">
        <f>"""" &amp; _xlfn.TEXTJOIN(""",""",TRUE,Table223[[#This Row],[Categoria1]:[Categoria7]]) &amp; """"</f>
        <v>""</v>
      </c>
      <c r="O161" t="s">
        <v>782</v>
      </c>
    </row>
    <row r="162" spans="1:15" x14ac:dyDescent="0.25">
      <c r="A162" s="1">
        <v>130</v>
      </c>
      <c r="B162" s="1">
        <v>160</v>
      </c>
      <c r="C162" t="s">
        <v>152</v>
      </c>
      <c r="D162" t="s">
        <v>373</v>
      </c>
      <c r="E162" t="s">
        <v>262</v>
      </c>
      <c r="F162" s="9" t="s">
        <v>42</v>
      </c>
      <c r="G162" s="2" t="s">
        <v>12</v>
      </c>
      <c r="H162" s="3" t="s">
        <v>13</v>
      </c>
      <c r="M162" t="s">
        <v>610</v>
      </c>
      <c r="N162" t="str">
        <f>"""" &amp; _xlfn.TEXTJOIN(""",""",TRUE,Table223[[#This Row],[Categoria1]:[Categoria7]]) &amp; """"</f>
        <v>"Vírgen María","Pascua","Pentecostés"</v>
      </c>
      <c r="O162" t="s">
        <v>894</v>
      </c>
    </row>
    <row r="163" spans="1:15" x14ac:dyDescent="0.25">
      <c r="A163" s="1">
        <v>131</v>
      </c>
      <c r="B163" s="1">
        <v>161</v>
      </c>
      <c r="C163" t="s">
        <v>13</v>
      </c>
      <c r="D163" t="s">
        <v>374</v>
      </c>
      <c r="E163" t="s">
        <v>262</v>
      </c>
      <c r="F163" s="2" t="s">
        <v>12</v>
      </c>
      <c r="G163" s="3" t="s">
        <v>13</v>
      </c>
      <c r="H163" t="s">
        <v>48</v>
      </c>
      <c r="M163" t="s">
        <v>611</v>
      </c>
      <c r="N163" t="str">
        <f>"""" &amp; _xlfn.TEXTJOIN(""",""",TRUE,Table223[[#This Row],[Categoria1]:[Categoria7]]) &amp; """"</f>
        <v>"Pascua","Pentecostés","Comunión"</v>
      </c>
      <c r="O163" t="s">
        <v>895</v>
      </c>
    </row>
    <row r="164" spans="1:15" x14ac:dyDescent="0.25">
      <c r="A164" s="12">
        <v>194</v>
      </c>
      <c r="B164" s="1">
        <v>162</v>
      </c>
      <c r="C164" s="13" t="s">
        <v>214</v>
      </c>
      <c r="D164" s="13" t="s">
        <v>413</v>
      </c>
      <c r="E164" s="13" t="s">
        <v>970</v>
      </c>
      <c r="F164" s="5"/>
      <c r="H164" s="4"/>
      <c r="M164" t="s">
        <v>671</v>
      </c>
      <c r="N164" t="str">
        <f>"""" &amp; _xlfn.TEXTJOIN(""",""",TRUE,Table223[[#This Row],[Categoria1]:[Categoria7]]) &amp; """"</f>
        <v>""</v>
      </c>
      <c r="O164" t="s">
        <v>896</v>
      </c>
    </row>
    <row r="165" spans="1:15" x14ac:dyDescent="0.25">
      <c r="A165" s="10">
        <v>197</v>
      </c>
      <c r="B165" s="1">
        <v>163</v>
      </c>
      <c r="C165" s="11" t="s">
        <v>215</v>
      </c>
      <c r="D165" s="11" t="s">
        <v>414</v>
      </c>
      <c r="E165" s="11" t="s">
        <v>970</v>
      </c>
      <c r="F165" s="5"/>
      <c r="H165" s="4"/>
      <c r="M165" t="s">
        <v>672</v>
      </c>
      <c r="N165" t="str">
        <f>"""" &amp; _xlfn.TEXTJOIN(""",""",TRUE,Table223[[#This Row],[Categoria1]:[Categoria7]]) &amp; """"</f>
        <v>""</v>
      </c>
      <c r="O165" t="s">
        <v>897</v>
      </c>
    </row>
    <row r="166" spans="1:15" x14ac:dyDescent="0.25">
      <c r="A166" s="12">
        <v>200</v>
      </c>
      <c r="B166" s="1">
        <v>164</v>
      </c>
      <c r="C166" s="13" t="s">
        <v>216</v>
      </c>
      <c r="D166" s="13" t="s">
        <v>415</v>
      </c>
      <c r="E166" s="13" t="s">
        <v>970</v>
      </c>
      <c r="F166" s="5"/>
      <c r="H166" s="4"/>
      <c r="M166" t="s">
        <v>673</v>
      </c>
      <c r="N166" t="str">
        <f>"""" &amp; _xlfn.TEXTJOIN(""",""",TRUE,Table223[[#This Row],[Categoria1]:[Categoria7]]) &amp; """"</f>
        <v>""</v>
      </c>
      <c r="O166" t="s">
        <v>898</v>
      </c>
    </row>
    <row r="167" spans="1:15" x14ac:dyDescent="0.25">
      <c r="A167" s="1">
        <v>132</v>
      </c>
      <c r="B167" s="1">
        <v>165</v>
      </c>
      <c r="C167" t="s">
        <v>153</v>
      </c>
      <c r="D167" t="s">
        <v>464</v>
      </c>
      <c r="E167" t="s">
        <v>262</v>
      </c>
      <c r="F167" t="s">
        <v>34</v>
      </c>
      <c r="G167" s="6" t="s">
        <v>18</v>
      </c>
      <c r="M167" t="s">
        <v>612</v>
      </c>
      <c r="N167" t="str">
        <f>"""" &amp; _xlfn.TEXTJOIN(""",""",TRUE,Table223[[#This Row],[Categoria1]:[Categoria7]]) &amp; """"</f>
        <v>"Paz","Antiguo Testamento"</v>
      </c>
      <c r="O167" t="s">
        <v>899</v>
      </c>
    </row>
    <row r="168" spans="1:15" x14ac:dyDescent="0.25">
      <c r="A168" s="1">
        <v>133</v>
      </c>
      <c r="B168" s="1">
        <v>166</v>
      </c>
      <c r="C168" t="s">
        <v>154</v>
      </c>
      <c r="D168" t="s">
        <v>375</v>
      </c>
      <c r="E168" t="s">
        <v>262</v>
      </c>
      <c r="F168" s="2" t="s">
        <v>12</v>
      </c>
      <c r="G168" s="3" t="s">
        <v>13</v>
      </c>
      <c r="H168" t="s">
        <v>31</v>
      </c>
      <c r="M168" t="s">
        <v>613</v>
      </c>
      <c r="N168" t="str">
        <f>"""" &amp; _xlfn.TEXTJOIN(""",""",TRUE,Table223[[#This Row],[Categoria1]:[Categoria7]]) &amp; """"</f>
        <v>"Pascua","Pentecostés","Niños"</v>
      </c>
      <c r="O168" t="s">
        <v>783</v>
      </c>
    </row>
    <row r="169" spans="1:15" x14ac:dyDescent="0.25">
      <c r="A169" s="1">
        <v>134</v>
      </c>
      <c r="B169" s="1">
        <v>167</v>
      </c>
      <c r="C169" t="s">
        <v>155</v>
      </c>
      <c r="D169" t="s">
        <v>376</v>
      </c>
      <c r="E169" t="s">
        <v>262</v>
      </c>
      <c r="F169" s="5" t="s">
        <v>17</v>
      </c>
      <c r="G169" s="6" t="s">
        <v>18</v>
      </c>
      <c r="M169" t="s">
        <v>614</v>
      </c>
      <c r="N169" t="str">
        <f>"""" &amp; _xlfn.TEXTJOIN(""",""",TRUE,Table223[[#This Row],[Categoria1]:[Categoria7]]) &amp; """"</f>
        <v>"Cuaresma","Antiguo Testamento"</v>
      </c>
      <c r="O169" t="s">
        <v>900</v>
      </c>
    </row>
    <row r="170" spans="1:15" x14ac:dyDescent="0.25">
      <c r="A170" s="1">
        <v>135</v>
      </c>
      <c r="B170" s="1">
        <v>168</v>
      </c>
      <c r="C170" t="s">
        <v>156</v>
      </c>
      <c r="D170" t="s">
        <v>377</v>
      </c>
      <c r="E170" t="s">
        <v>262</v>
      </c>
      <c r="F170" s="5" t="s">
        <v>17</v>
      </c>
      <c r="G170" s="4" t="s">
        <v>15</v>
      </c>
      <c r="M170" t="s">
        <v>615</v>
      </c>
      <c r="N170" t="str">
        <f>"""" &amp; _xlfn.TEXTJOIN(""",""",TRUE,Table223[[#This Row],[Categoria1]:[Categoria7]]) &amp; """"</f>
        <v>"Cuaresma","Nuevo Testamento"</v>
      </c>
      <c r="O170" t="s">
        <v>901</v>
      </c>
    </row>
    <row r="171" spans="1:15" x14ac:dyDescent="0.25">
      <c r="A171" s="10">
        <v>204</v>
      </c>
      <c r="B171" s="1">
        <v>169</v>
      </c>
      <c r="C171" s="11" t="s">
        <v>217</v>
      </c>
      <c r="D171" s="11" t="s">
        <v>416</v>
      </c>
      <c r="E171" s="11" t="s">
        <v>970</v>
      </c>
      <c r="F171" s="5" t="s">
        <v>29</v>
      </c>
      <c r="G171" t="s">
        <v>30</v>
      </c>
      <c r="H171" s="4"/>
      <c r="M171" t="s">
        <v>674</v>
      </c>
      <c r="N171" t="str">
        <f>"""" &amp; _xlfn.TEXTJOIN(""",""",TRUE,Table223[[#This Row],[Categoria1]:[Categoria7]]) &amp; """"</f>
        <v>"Adviento","Navidad"</v>
      </c>
      <c r="O171" t="s">
        <v>902</v>
      </c>
    </row>
    <row r="172" spans="1:15" x14ac:dyDescent="0.25">
      <c r="A172" s="12">
        <v>205</v>
      </c>
      <c r="B172" s="1">
        <v>170</v>
      </c>
      <c r="C172" s="13" t="s">
        <v>218</v>
      </c>
      <c r="D172" s="13" t="s">
        <v>417</v>
      </c>
      <c r="E172" s="13" t="s">
        <v>970</v>
      </c>
      <c r="F172" s="5" t="s">
        <v>12</v>
      </c>
      <c r="H172" s="4"/>
      <c r="M172" t="s">
        <v>675</v>
      </c>
      <c r="N172" t="str">
        <f>"""" &amp; _xlfn.TEXTJOIN(""",""",TRUE,Table223[[#This Row],[Categoria1]:[Categoria7]]) &amp; """"</f>
        <v>"Pascua"</v>
      </c>
      <c r="O172" t="s">
        <v>903</v>
      </c>
    </row>
    <row r="173" spans="1:15" x14ac:dyDescent="0.25">
      <c r="A173" s="10">
        <v>206</v>
      </c>
      <c r="B173" s="1">
        <v>171</v>
      </c>
      <c r="C173" s="11" t="s">
        <v>219</v>
      </c>
      <c r="D173" s="11" t="s">
        <v>418</v>
      </c>
      <c r="E173" s="11" t="s">
        <v>970</v>
      </c>
      <c r="F173" s="5" t="s">
        <v>12</v>
      </c>
      <c r="H173" s="4"/>
      <c r="M173" t="s">
        <v>676</v>
      </c>
      <c r="N173" t="str">
        <f>"""" &amp; _xlfn.TEXTJOIN(""",""",TRUE,Table223[[#This Row],[Categoria1]:[Categoria7]]) &amp; """"</f>
        <v>"Pascua"</v>
      </c>
      <c r="O173" t="s">
        <v>784</v>
      </c>
    </row>
    <row r="174" spans="1:15" x14ac:dyDescent="0.25">
      <c r="A174" s="1">
        <v>136</v>
      </c>
      <c r="B174" s="1">
        <v>172</v>
      </c>
      <c r="C174" t="s">
        <v>157</v>
      </c>
      <c r="D174" t="s">
        <v>465</v>
      </c>
      <c r="E174" t="s">
        <v>262</v>
      </c>
      <c r="F174" s="5" t="s">
        <v>17</v>
      </c>
      <c r="G174" t="s">
        <v>23</v>
      </c>
      <c r="H174" s="6" t="s">
        <v>18</v>
      </c>
      <c r="M174" t="s">
        <v>616</v>
      </c>
      <c r="N174" t="str">
        <f>"""" &amp; _xlfn.TEXTJOIN(""",""",TRUE,Table223[[#This Row],[Categoria1]:[Categoria7]]) &amp; """"</f>
        <v>"Cuaresma","Entrada","Antiguo Testamento"</v>
      </c>
      <c r="O174" t="s">
        <v>904</v>
      </c>
    </row>
    <row r="175" spans="1:15" x14ac:dyDescent="0.25">
      <c r="A175" s="1">
        <v>137</v>
      </c>
      <c r="B175" s="1">
        <v>173</v>
      </c>
      <c r="C175" t="s">
        <v>158</v>
      </c>
      <c r="D175" t="s">
        <v>298</v>
      </c>
      <c r="E175" t="s">
        <v>262</v>
      </c>
      <c r="F175" s="6" t="s">
        <v>18</v>
      </c>
      <c r="G175" t="s">
        <v>34</v>
      </c>
      <c r="M175" t="s">
        <v>617</v>
      </c>
      <c r="N175" t="str">
        <f>"""" &amp; _xlfn.TEXTJOIN(""",""",TRUE,Table223[[#This Row],[Categoria1]:[Categoria7]]) &amp; """"</f>
        <v>"Antiguo Testamento","Paz"</v>
      </c>
      <c r="O175" t="s">
        <v>905</v>
      </c>
    </row>
    <row r="176" spans="1:15" x14ac:dyDescent="0.25">
      <c r="A176" s="1">
        <v>138</v>
      </c>
      <c r="B176" s="1">
        <v>174</v>
      </c>
      <c r="C176" t="s">
        <v>159</v>
      </c>
      <c r="D176" t="s">
        <v>378</v>
      </c>
      <c r="E176" t="s">
        <v>262</v>
      </c>
      <c r="F176" s="2" t="s">
        <v>12</v>
      </c>
      <c r="G176" s="3" t="s">
        <v>13</v>
      </c>
      <c r="H176" t="s">
        <v>48</v>
      </c>
      <c r="I176" t="s">
        <v>46</v>
      </c>
      <c r="J176" s="6" t="s">
        <v>18</v>
      </c>
      <c r="M176" t="s">
        <v>618</v>
      </c>
      <c r="N176" t="str">
        <f>"""" &amp; _xlfn.TEXTJOIN(""",""",TRUE,Table223[[#This Row],[Categoria1]:[Categoria7]]) &amp; """"</f>
        <v>"Pascua","Pentecostés","Comunión","Final","Antiguo Testamento"</v>
      </c>
      <c r="O176" t="s">
        <v>906</v>
      </c>
    </row>
    <row r="177" spans="1:15" x14ac:dyDescent="0.25">
      <c r="A177" s="1">
        <v>139</v>
      </c>
      <c r="B177" s="1">
        <v>175</v>
      </c>
      <c r="C177" t="s">
        <v>160</v>
      </c>
      <c r="D177" t="s">
        <v>379</v>
      </c>
      <c r="E177" t="s">
        <v>262</v>
      </c>
      <c r="F177" s="5" t="s">
        <v>17</v>
      </c>
      <c r="G177" t="s">
        <v>48</v>
      </c>
      <c r="H177" s="4" t="s">
        <v>15</v>
      </c>
      <c r="M177" t="s">
        <v>619</v>
      </c>
      <c r="N177" t="str">
        <f>"""" &amp; _xlfn.TEXTJOIN(""",""",TRUE,Table223[[#This Row],[Categoria1]:[Categoria7]]) &amp; """"</f>
        <v>"Cuaresma","Comunión","Nuevo Testamento"</v>
      </c>
      <c r="O177" t="s">
        <v>907</v>
      </c>
    </row>
    <row r="178" spans="1:15" x14ac:dyDescent="0.25">
      <c r="A178" s="1">
        <v>140</v>
      </c>
      <c r="B178" s="1">
        <v>176</v>
      </c>
      <c r="C178" t="s">
        <v>161</v>
      </c>
      <c r="D178" t="s">
        <v>380</v>
      </c>
      <c r="E178" t="s">
        <v>262</v>
      </c>
      <c r="F178" s="2" t="s">
        <v>12</v>
      </c>
      <c r="G178" s="3" t="s">
        <v>13</v>
      </c>
      <c r="H178" t="s">
        <v>46</v>
      </c>
      <c r="M178" t="s">
        <v>620</v>
      </c>
      <c r="N178" t="str">
        <f>"""" &amp; _xlfn.TEXTJOIN(""",""",TRUE,Table223[[#This Row],[Categoria1]:[Categoria7]]) &amp; """"</f>
        <v>"Pascua","Pentecostés","Final"</v>
      </c>
      <c r="O178" t="s">
        <v>908</v>
      </c>
    </row>
    <row r="179" spans="1:15" x14ac:dyDescent="0.25">
      <c r="A179" s="1">
        <v>141</v>
      </c>
      <c r="B179" s="1">
        <v>177</v>
      </c>
      <c r="C179" t="s">
        <v>162</v>
      </c>
      <c r="D179" t="s">
        <v>466</v>
      </c>
      <c r="E179" t="s">
        <v>262</v>
      </c>
      <c r="F179" s="5" t="s">
        <v>17</v>
      </c>
      <c r="G179" s="6" t="s">
        <v>18</v>
      </c>
      <c r="M179" t="s">
        <v>621</v>
      </c>
      <c r="N179" t="str">
        <f>"""" &amp; _xlfn.TEXTJOIN(""",""",TRUE,Table223[[#This Row],[Categoria1]:[Categoria7]]) &amp; """"</f>
        <v>"Cuaresma","Antiguo Testamento"</v>
      </c>
      <c r="O179" t="s">
        <v>909</v>
      </c>
    </row>
    <row r="180" spans="1:15" x14ac:dyDescent="0.25">
      <c r="A180" s="1">
        <v>142</v>
      </c>
      <c r="B180" s="1">
        <v>178</v>
      </c>
      <c r="C180" t="s">
        <v>163</v>
      </c>
      <c r="D180" t="s">
        <v>369</v>
      </c>
      <c r="E180" t="s">
        <v>262</v>
      </c>
      <c r="F180" s="2" t="s">
        <v>12</v>
      </c>
      <c r="G180" s="3" t="s">
        <v>13</v>
      </c>
      <c r="H180" t="s">
        <v>48</v>
      </c>
      <c r="M180" t="s">
        <v>622</v>
      </c>
      <c r="N180" t="str">
        <f>"""" &amp; _xlfn.TEXTJOIN(""",""",TRUE,Table223[[#This Row],[Categoria1]:[Categoria7]]) &amp; """"</f>
        <v>"Pascua","Pentecostés","Comunión"</v>
      </c>
      <c r="O180" t="s">
        <v>910</v>
      </c>
    </row>
    <row r="181" spans="1:15" x14ac:dyDescent="0.25">
      <c r="A181" s="1">
        <v>143</v>
      </c>
      <c r="B181" s="1">
        <v>179</v>
      </c>
      <c r="C181" t="s">
        <v>164</v>
      </c>
      <c r="D181" t="s">
        <v>381</v>
      </c>
      <c r="E181" t="s">
        <v>262</v>
      </c>
      <c r="F181" s="2" t="s">
        <v>12</v>
      </c>
      <c r="G181" s="3" t="s">
        <v>13</v>
      </c>
      <c r="H181" s="4" t="s">
        <v>15</v>
      </c>
      <c r="M181" t="s">
        <v>623</v>
      </c>
      <c r="N181" t="str">
        <f>"""" &amp; _xlfn.TEXTJOIN(""",""",TRUE,Table223[[#This Row],[Categoria1]:[Categoria7]]) &amp; """"</f>
        <v>"Pascua","Pentecostés","Nuevo Testamento"</v>
      </c>
      <c r="O181" t="s">
        <v>911</v>
      </c>
    </row>
    <row r="182" spans="1:15" x14ac:dyDescent="0.25">
      <c r="A182" s="12">
        <v>208</v>
      </c>
      <c r="B182" s="1">
        <v>180</v>
      </c>
      <c r="C182" s="13" t="s">
        <v>220</v>
      </c>
      <c r="D182" s="13" t="s">
        <v>419</v>
      </c>
      <c r="E182" s="13" t="s">
        <v>970</v>
      </c>
      <c r="F182" s="5"/>
      <c r="H182" s="4"/>
      <c r="M182" t="s">
        <v>677</v>
      </c>
      <c r="N182" t="str">
        <f>"""" &amp; _xlfn.TEXTJOIN(""",""",TRUE,Table223[[#This Row],[Categoria1]:[Categoria7]]) &amp; """"</f>
        <v>""</v>
      </c>
      <c r="O182" t="s">
        <v>912</v>
      </c>
    </row>
    <row r="183" spans="1:15" x14ac:dyDescent="0.25">
      <c r="A183" s="10">
        <v>209</v>
      </c>
      <c r="B183" s="1">
        <v>181</v>
      </c>
      <c r="C183" s="11" t="s">
        <v>221</v>
      </c>
      <c r="D183" s="11" t="s">
        <v>420</v>
      </c>
      <c r="E183" s="11" t="s">
        <v>970</v>
      </c>
      <c r="F183" s="5"/>
      <c r="H183" s="4"/>
      <c r="M183" t="s">
        <v>678</v>
      </c>
      <c r="N183" t="str">
        <f>"""" &amp; _xlfn.TEXTJOIN(""",""",TRUE,Table223[[#This Row],[Categoria1]:[Categoria7]]) &amp; """"</f>
        <v>""</v>
      </c>
      <c r="O183" t="s">
        <v>785</v>
      </c>
    </row>
    <row r="184" spans="1:15" x14ac:dyDescent="0.25">
      <c r="A184" s="12">
        <v>210</v>
      </c>
      <c r="B184" s="1">
        <v>182</v>
      </c>
      <c r="C184" s="13" t="s">
        <v>222</v>
      </c>
      <c r="D184" s="13" t="s">
        <v>402</v>
      </c>
      <c r="E184" s="13" t="s">
        <v>970</v>
      </c>
      <c r="F184" s="5"/>
      <c r="H184" s="4"/>
      <c r="M184" t="s">
        <v>679</v>
      </c>
      <c r="N184" t="str">
        <f>"""" &amp; _xlfn.TEXTJOIN(""",""",TRUE,Table223[[#This Row],[Categoria1]:[Categoria7]]) &amp; """"</f>
        <v>""</v>
      </c>
      <c r="O184" t="s">
        <v>913</v>
      </c>
    </row>
    <row r="185" spans="1:15" x14ac:dyDescent="0.25">
      <c r="A185" s="10">
        <v>211</v>
      </c>
      <c r="B185" s="1">
        <v>183</v>
      </c>
      <c r="C185" s="11" t="s">
        <v>223</v>
      </c>
      <c r="D185" s="11" t="s">
        <v>421</v>
      </c>
      <c r="E185" s="11" t="s">
        <v>970</v>
      </c>
      <c r="F185" s="5"/>
      <c r="H185" s="4"/>
      <c r="M185" t="s">
        <v>680</v>
      </c>
      <c r="N185" t="str">
        <f>"""" &amp; _xlfn.TEXTJOIN(""",""",TRUE,Table223[[#This Row],[Categoria1]:[Categoria7]]) &amp; """"</f>
        <v>""</v>
      </c>
      <c r="O185" t="s">
        <v>786</v>
      </c>
    </row>
    <row r="186" spans="1:15" x14ac:dyDescent="0.25">
      <c r="A186" s="12">
        <v>212</v>
      </c>
      <c r="B186" s="1">
        <v>184</v>
      </c>
      <c r="C186" s="13" t="s">
        <v>224</v>
      </c>
      <c r="D186" s="13" t="s">
        <v>422</v>
      </c>
      <c r="E186" s="13" t="s">
        <v>970</v>
      </c>
      <c r="F186" s="5"/>
      <c r="H186" s="4"/>
      <c r="M186" t="s">
        <v>681</v>
      </c>
      <c r="N186" t="str">
        <f>"""" &amp; _xlfn.TEXTJOIN(""",""",TRUE,Table223[[#This Row],[Categoria1]:[Categoria7]]) &amp; """"</f>
        <v>""</v>
      </c>
      <c r="O186" t="s">
        <v>787</v>
      </c>
    </row>
    <row r="187" spans="1:15" x14ac:dyDescent="0.25">
      <c r="A187" s="1">
        <v>144</v>
      </c>
      <c r="B187" s="1">
        <v>185</v>
      </c>
      <c r="C187" t="s">
        <v>165</v>
      </c>
      <c r="D187" t="s">
        <v>382</v>
      </c>
      <c r="E187" t="s">
        <v>262</v>
      </c>
      <c r="F187" s="9" t="s">
        <v>42</v>
      </c>
      <c r="M187" t="s">
        <v>624</v>
      </c>
      <c r="N187" t="str">
        <f>"""" &amp; _xlfn.TEXTJOIN(""",""",TRUE,Table223[[#This Row],[Categoria1]:[Categoria7]]) &amp; """"</f>
        <v>"Vírgen María"</v>
      </c>
      <c r="O187" t="s">
        <v>914</v>
      </c>
    </row>
    <row r="188" spans="1:15" x14ac:dyDescent="0.25">
      <c r="A188" s="10">
        <v>218</v>
      </c>
      <c r="B188" s="1">
        <v>186</v>
      </c>
      <c r="C188" s="11" t="s">
        <v>229</v>
      </c>
      <c r="D188" s="11">
        <v>1982</v>
      </c>
      <c r="E188" s="11" t="s">
        <v>970</v>
      </c>
      <c r="F188" s="5"/>
      <c r="H188" s="4"/>
      <c r="M188" t="s">
        <v>686</v>
      </c>
      <c r="N188" t="str">
        <f>"""" &amp; _xlfn.TEXTJOIN(""",""",TRUE,Table223[[#This Row],[Categoria1]:[Categoria7]]) &amp; """"</f>
        <v>""</v>
      </c>
      <c r="O188" t="s">
        <v>915</v>
      </c>
    </row>
    <row r="189" spans="1:15" x14ac:dyDescent="0.25">
      <c r="A189" s="12">
        <v>219</v>
      </c>
      <c r="B189" s="1">
        <v>187</v>
      </c>
      <c r="C189" s="13" t="s">
        <v>230</v>
      </c>
      <c r="D189" s="13">
        <v>1988</v>
      </c>
      <c r="E189" s="13" t="s">
        <v>970</v>
      </c>
      <c r="F189" s="5"/>
      <c r="H189" s="4"/>
      <c r="M189" t="s">
        <v>687</v>
      </c>
      <c r="N189" t="str">
        <f>"""" &amp; _xlfn.TEXTJOIN(""",""",TRUE,Table223[[#This Row],[Categoria1]:[Categoria7]]) &amp; """"</f>
        <v>""</v>
      </c>
      <c r="O189" t="s">
        <v>788</v>
      </c>
    </row>
    <row r="190" spans="1:15" x14ac:dyDescent="0.25">
      <c r="A190" s="12">
        <v>215</v>
      </c>
      <c r="B190" s="1">
        <v>188</v>
      </c>
      <c r="C190" s="13" t="s">
        <v>226</v>
      </c>
      <c r="D190" s="13" t="s">
        <v>424</v>
      </c>
      <c r="E190" s="13" t="s">
        <v>970</v>
      </c>
      <c r="F190" s="5"/>
      <c r="H190" s="4"/>
      <c r="M190" t="s">
        <v>683</v>
      </c>
      <c r="N190" t="str">
        <f>"""" &amp; _xlfn.TEXTJOIN(""",""",TRUE,Table223[[#This Row],[Categoria1]:[Categoria7]]) &amp; """"</f>
        <v>""</v>
      </c>
      <c r="O190" t="s">
        <v>916</v>
      </c>
    </row>
    <row r="191" spans="1:15" x14ac:dyDescent="0.25">
      <c r="A191" s="10">
        <v>216</v>
      </c>
      <c r="B191" s="1">
        <v>189</v>
      </c>
      <c r="C191" s="11" t="s">
        <v>227</v>
      </c>
      <c r="D191" s="11" t="s">
        <v>425</v>
      </c>
      <c r="E191" s="11" t="s">
        <v>970</v>
      </c>
      <c r="F191" s="5"/>
      <c r="H191" s="4"/>
      <c r="M191" t="s">
        <v>684</v>
      </c>
      <c r="N191" t="str">
        <f>"""" &amp; _xlfn.TEXTJOIN(""",""",TRUE,Table223[[#This Row],[Categoria1]:[Categoria7]]) &amp; """"</f>
        <v>""</v>
      </c>
      <c r="O191" t="s">
        <v>789</v>
      </c>
    </row>
    <row r="192" spans="1:15" x14ac:dyDescent="0.25">
      <c r="A192" s="10">
        <v>214</v>
      </c>
      <c r="B192" s="1">
        <v>190</v>
      </c>
      <c r="C192" s="11" t="s">
        <v>225</v>
      </c>
      <c r="D192" s="11" t="s">
        <v>423</v>
      </c>
      <c r="E192" s="11" t="s">
        <v>970</v>
      </c>
      <c r="F192" s="5"/>
      <c r="H192" s="4"/>
      <c r="M192" t="s">
        <v>682</v>
      </c>
      <c r="N192" t="str">
        <f>"""" &amp; _xlfn.TEXTJOIN(""",""",TRUE,Table223[[#This Row],[Categoria1]:[Categoria7]]) &amp; """"</f>
        <v>""</v>
      </c>
      <c r="O192" t="s">
        <v>790</v>
      </c>
    </row>
    <row r="193" spans="1:15" x14ac:dyDescent="0.25">
      <c r="A193" s="12">
        <v>217</v>
      </c>
      <c r="B193" s="1">
        <v>191</v>
      </c>
      <c r="C193" s="13" t="s">
        <v>228</v>
      </c>
      <c r="D193" s="13" t="s">
        <v>426</v>
      </c>
      <c r="E193" s="13" t="s">
        <v>970</v>
      </c>
      <c r="F193" s="5"/>
      <c r="H193" s="4"/>
      <c r="M193" t="s">
        <v>685</v>
      </c>
      <c r="N193" t="str">
        <f>"""" &amp; _xlfn.TEXTJOIN(""",""",TRUE,Table223[[#This Row],[Categoria1]:[Categoria7]]) &amp; """"</f>
        <v>""</v>
      </c>
      <c r="O193" t="s">
        <v>917</v>
      </c>
    </row>
    <row r="194" spans="1:15" x14ac:dyDescent="0.25">
      <c r="A194" s="1">
        <v>145</v>
      </c>
      <c r="B194" s="1">
        <v>192</v>
      </c>
      <c r="C194" t="s">
        <v>166</v>
      </c>
      <c r="D194" t="s">
        <v>330</v>
      </c>
      <c r="E194" t="s">
        <v>262</v>
      </c>
      <c r="F194" t="s">
        <v>31</v>
      </c>
      <c r="G194" t="s">
        <v>34</v>
      </c>
      <c r="M194" t="s">
        <v>625</v>
      </c>
      <c r="N194" t="str">
        <f>"""" &amp; _xlfn.TEXTJOIN(""",""",TRUE,Table223[[#This Row],[Categoria1]:[Categoria7]]) &amp; """"</f>
        <v>"Niños","Paz"</v>
      </c>
      <c r="O194" t="s">
        <v>791</v>
      </c>
    </row>
    <row r="195" spans="1:15" x14ac:dyDescent="0.25">
      <c r="A195" s="1">
        <v>146</v>
      </c>
      <c r="B195" s="1">
        <v>193</v>
      </c>
      <c r="C195" t="s">
        <v>167</v>
      </c>
      <c r="D195" t="s">
        <v>369</v>
      </c>
      <c r="E195" t="s">
        <v>262</v>
      </c>
      <c r="F195" s="5" t="s">
        <v>17</v>
      </c>
      <c r="M195" t="s">
        <v>626</v>
      </c>
      <c r="N195" t="str">
        <f>"""" &amp; _xlfn.TEXTJOIN(""",""",TRUE,Table223[[#This Row],[Categoria1]:[Categoria7]]) &amp; """"</f>
        <v>"Cuaresma"</v>
      </c>
      <c r="O195" t="s">
        <v>918</v>
      </c>
    </row>
    <row r="196" spans="1:15" x14ac:dyDescent="0.25">
      <c r="A196" s="1">
        <v>147</v>
      </c>
      <c r="B196" s="1">
        <v>194</v>
      </c>
      <c r="C196" t="s">
        <v>168</v>
      </c>
      <c r="D196" t="s">
        <v>383</v>
      </c>
      <c r="E196" t="s">
        <v>262</v>
      </c>
      <c r="F196" s="5" t="s">
        <v>17</v>
      </c>
      <c r="G196" s="6" t="s">
        <v>18</v>
      </c>
      <c r="M196" t="s">
        <v>627</v>
      </c>
      <c r="N196" t="str">
        <f>"""" &amp; _xlfn.TEXTJOIN(""",""",TRUE,Table223[[#This Row],[Categoria1]:[Categoria7]]) &amp; """"</f>
        <v>"Cuaresma","Antiguo Testamento"</v>
      </c>
      <c r="O196" t="s">
        <v>919</v>
      </c>
    </row>
    <row r="197" spans="1:15" x14ac:dyDescent="0.25">
      <c r="A197" s="14">
        <v>233</v>
      </c>
      <c r="B197" s="1">
        <v>195</v>
      </c>
      <c r="C197" s="15" t="s">
        <v>244</v>
      </c>
      <c r="D197" s="15" t="s">
        <v>478</v>
      </c>
      <c r="E197" s="15" t="s">
        <v>263</v>
      </c>
      <c r="F197" s="6" t="s">
        <v>18</v>
      </c>
      <c r="M197" t="s">
        <v>701</v>
      </c>
      <c r="N197" t="str">
        <f>"""" &amp; _xlfn.TEXTJOIN(""",""",TRUE,Table223[[#This Row],[Categoria1]:[Categoria7]]) &amp; """"</f>
        <v>"Antiguo Testamento"</v>
      </c>
      <c r="O197" t="s">
        <v>792</v>
      </c>
    </row>
    <row r="198" spans="1:15" x14ac:dyDescent="0.25">
      <c r="A198" s="1">
        <v>148</v>
      </c>
      <c r="B198" s="1">
        <v>196</v>
      </c>
      <c r="C198" t="s">
        <v>169</v>
      </c>
      <c r="D198" t="s">
        <v>384</v>
      </c>
      <c r="E198" t="s">
        <v>262</v>
      </c>
      <c r="F198" s="4" t="s">
        <v>15</v>
      </c>
      <c r="M198" t="s">
        <v>628</v>
      </c>
      <c r="N198" t="str">
        <f>"""" &amp; _xlfn.TEXTJOIN(""",""",TRUE,Table223[[#This Row],[Categoria1]:[Categoria7]]) &amp; """"</f>
        <v>"Nuevo Testamento"</v>
      </c>
      <c r="O198" t="s">
        <v>793</v>
      </c>
    </row>
    <row r="199" spans="1:15" x14ac:dyDescent="0.25">
      <c r="A199" s="16">
        <v>234</v>
      </c>
      <c r="B199" s="1">
        <v>197</v>
      </c>
      <c r="C199" s="17" t="s">
        <v>245</v>
      </c>
      <c r="D199" s="17" t="s">
        <v>482</v>
      </c>
      <c r="E199" s="17" t="s">
        <v>263</v>
      </c>
      <c r="F199" s="6" t="s">
        <v>18</v>
      </c>
      <c r="M199" t="s">
        <v>702</v>
      </c>
      <c r="N199" t="str">
        <f>"""" &amp; _xlfn.TEXTJOIN(""",""",TRUE,Table223[[#This Row],[Categoria1]:[Categoria7]]) &amp; """"</f>
        <v>"Antiguo Testamento"</v>
      </c>
      <c r="O199" t="s">
        <v>794</v>
      </c>
    </row>
    <row r="200" spans="1:15" x14ac:dyDescent="0.25">
      <c r="A200" s="1">
        <v>149</v>
      </c>
      <c r="B200" s="1">
        <v>198</v>
      </c>
      <c r="C200" t="s">
        <v>170</v>
      </c>
      <c r="D200" t="s">
        <v>385</v>
      </c>
      <c r="E200" t="s">
        <v>262</v>
      </c>
      <c r="F200" s="9" t="s">
        <v>42</v>
      </c>
      <c r="M200" t="s">
        <v>629</v>
      </c>
      <c r="N200" t="str">
        <f>"""" &amp; _xlfn.TEXTJOIN(""",""",TRUE,Table223[[#This Row],[Categoria1]:[Categoria7]]) &amp; """"</f>
        <v>"Vírgen María"</v>
      </c>
      <c r="O200" t="s">
        <v>920</v>
      </c>
    </row>
    <row r="201" spans="1:15" x14ac:dyDescent="0.25">
      <c r="A201" s="1">
        <v>150</v>
      </c>
      <c r="B201" s="1">
        <v>199</v>
      </c>
      <c r="C201" t="s">
        <v>171</v>
      </c>
      <c r="D201" t="s">
        <v>467</v>
      </c>
      <c r="E201" t="s">
        <v>262</v>
      </c>
      <c r="F201" t="s">
        <v>23</v>
      </c>
      <c r="G201" s="6" t="s">
        <v>18</v>
      </c>
      <c r="M201" t="s">
        <v>630</v>
      </c>
      <c r="N201" t="str">
        <f>"""" &amp; _xlfn.TEXTJOIN(""",""",TRUE,Table223[[#This Row],[Categoria1]:[Categoria7]]) &amp; """"</f>
        <v>"Entrada","Antiguo Testamento"</v>
      </c>
      <c r="O201" t="s">
        <v>921</v>
      </c>
    </row>
    <row r="202" spans="1:15" x14ac:dyDescent="0.25">
      <c r="A202" s="1">
        <v>151</v>
      </c>
      <c r="B202" s="1">
        <v>200</v>
      </c>
      <c r="C202" t="s">
        <v>172</v>
      </c>
      <c r="D202" t="s">
        <v>386</v>
      </c>
      <c r="E202" t="s">
        <v>262</v>
      </c>
      <c r="F202" s="4" t="s">
        <v>15</v>
      </c>
      <c r="M202" t="s">
        <v>631</v>
      </c>
      <c r="N202" t="str">
        <f>"""" &amp; _xlfn.TEXTJOIN(""",""",TRUE,Table223[[#This Row],[Categoria1]:[Categoria7]]) &amp; """"</f>
        <v>"Nuevo Testamento"</v>
      </c>
      <c r="O202" t="s">
        <v>922</v>
      </c>
    </row>
    <row r="203" spans="1:15" x14ac:dyDescent="0.25">
      <c r="A203" s="1">
        <v>152</v>
      </c>
      <c r="B203" s="1">
        <v>201</v>
      </c>
      <c r="C203" t="s">
        <v>173</v>
      </c>
      <c r="D203" t="s">
        <v>468</v>
      </c>
      <c r="E203" t="s">
        <v>262</v>
      </c>
      <c r="F203" s="6" t="s">
        <v>18</v>
      </c>
      <c r="M203" t="s">
        <v>632</v>
      </c>
      <c r="N203" t="str">
        <f>"""" &amp; _xlfn.TEXTJOIN(""",""",TRUE,Table223[[#This Row],[Categoria1]:[Categoria7]]) &amp; """"</f>
        <v>"Antiguo Testamento"</v>
      </c>
      <c r="O203" t="s">
        <v>923</v>
      </c>
    </row>
    <row r="204" spans="1:15" x14ac:dyDescent="0.25">
      <c r="A204" s="1">
        <v>153</v>
      </c>
      <c r="B204" s="1">
        <v>202</v>
      </c>
      <c r="C204" t="s">
        <v>174</v>
      </c>
      <c r="D204" t="s">
        <v>469</v>
      </c>
      <c r="E204" t="s">
        <v>262</v>
      </c>
      <c r="F204" s="5" t="s">
        <v>17</v>
      </c>
      <c r="G204" s="6" t="s">
        <v>18</v>
      </c>
      <c r="M204" t="s">
        <v>633</v>
      </c>
      <c r="N204" t="str">
        <f>"""" &amp; _xlfn.TEXTJOIN(""",""",TRUE,Table223[[#This Row],[Categoria1]:[Categoria7]]) &amp; """"</f>
        <v>"Cuaresma","Antiguo Testamento"</v>
      </c>
      <c r="O204" t="s">
        <v>795</v>
      </c>
    </row>
    <row r="205" spans="1:15" x14ac:dyDescent="0.25">
      <c r="A205" s="14">
        <v>235</v>
      </c>
      <c r="B205" s="1">
        <v>203</v>
      </c>
      <c r="C205" s="15" t="s">
        <v>246</v>
      </c>
      <c r="D205" s="15" t="s">
        <v>438</v>
      </c>
      <c r="E205" s="15" t="s">
        <v>263</v>
      </c>
      <c r="F205" s="5" t="s">
        <v>17</v>
      </c>
      <c r="M205" t="s">
        <v>703</v>
      </c>
      <c r="N205" t="str">
        <f>"""" &amp; _xlfn.TEXTJOIN(""",""",TRUE,Table223[[#This Row],[Categoria1]:[Categoria7]]) &amp; """"</f>
        <v>"Cuaresma"</v>
      </c>
      <c r="O205" t="s">
        <v>796</v>
      </c>
    </row>
    <row r="206" spans="1:15" x14ac:dyDescent="0.25">
      <c r="A206" s="1">
        <v>154</v>
      </c>
      <c r="B206" s="1">
        <v>204</v>
      </c>
      <c r="C206" t="s">
        <v>175</v>
      </c>
      <c r="D206" t="s">
        <v>470</v>
      </c>
      <c r="E206" t="s">
        <v>262</v>
      </c>
      <c r="F206" s="9" t="s">
        <v>42</v>
      </c>
      <c r="G206" t="s">
        <v>46</v>
      </c>
      <c r="H206" s="6" t="s">
        <v>18</v>
      </c>
      <c r="M206" t="s">
        <v>634</v>
      </c>
      <c r="N206" t="str">
        <f>"""" &amp; _xlfn.TEXTJOIN(""",""",TRUE,Table223[[#This Row],[Categoria1]:[Categoria7]]) &amp; """"</f>
        <v>"Vírgen María","Final","Antiguo Testamento"</v>
      </c>
      <c r="O206" t="s">
        <v>797</v>
      </c>
    </row>
    <row r="207" spans="1:15" x14ac:dyDescent="0.25">
      <c r="A207" s="1">
        <v>155</v>
      </c>
      <c r="B207" s="1">
        <v>205</v>
      </c>
      <c r="C207" t="s">
        <v>176</v>
      </c>
      <c r="D207" t="s">
        <v>369</v>
      </c>
      <c r="E207" t="s">
        <v>262</v>
      </c>
      <c r="F207" s="9" t="s">
        <v>42</v>
      </c>
      <c r="G207" s="5" t="s">
        <v>17</v>
      </c>
      <c r="H207" t="s">
        <v>64</v>
      </c>
      <c r="M207" t="s">
        <v>635</v>
      </c>
      <c r="N207" t="str">
        <f>"""" &amp; _xlfn.TEXTJOIN(""",""",TRUE,Table223[[#This Row],[Categoria1]:[Categoria7]]) &amp; """"</f>
        <v>"Vírgen María","Cuaresma","Fracción Del Pan"</v>
      </c>
      <c r="O207" t="s">
        <v>924</v>
      </c>
    </row>
    <row r="208" spans="1:15" x14ac:dyDescent="0.25">
      <c r="A208" s="1">
        <v>156</v>
      </c>
      <c r="B208" s="1">
        <v>206</v>
      </c>
      <c r="C208" t="s">
        <v>177</v>
      </c>
      <c r="D208" t="s">
        <v>387</v>
      </c>
      <c r="E208" t="s">
        <v>262</v>
      </c>
      <c r="F208" s="9" t="s">
        <v>42</v>
      </c>
      <c r="G208" s="5" t="s">
        <v>17</v>
      </c>
      <c r="H208" t="s">
        <v>64</v>
      </c>
      <c r="M208" t="s">
        <v>636</v>
      </c>
      <c r="N208" t="str">
        <f>"""" &amp; _xlfn.TEXTJOIN(""",""",TRUE,Table223[[#This Row],[Categoria1]:[Categoria7]]) &amp; """"</f>
        <v>"Vírgen María","Cuaresma","Fracción Del Pan"</v>
      </c>
      <c r="O208" t="s">
        <v>925</v>
      </c>
    </row>
    <row r="209" spans="1:15" x14ac:dyDescent="0.25">
      <c r="A209" s="20">
        <v>244</v>
      </c>
      <c r="B209" s="1">
        <v>207</v>
      </c>
      <c r="C209" s="21" t="s">
        <v>255</v>
      </c>
      <c r="D209" s="21" t="s">
        <v>447</v>
      </c>
      <c r="E209" s="21" t="s">
        <v>969</v>
      </c>
      <c r="M209" t="s">
        <v>712</v>
      </c>
      <c r="N209" t="str">
        <f>"""" &amp; _xlfn.TEXTJOIN(""",""",TRUE,Table223[[#This Row],[Categoria1]:[Categoria7]]) &amp; """"</f>
        <v>""</v>
      </c>
      <c r="O209" t="s">
        <v>926</v>
      </c>
    </row>
    <row r="210" spans="1:15" x14ac:dyDescent="0.25">
      <c r="A210" s="1">
        <v>157</v>
      </c>
      <c r="B210" s="1">
        <v>208</v>
      </c>
      <c r="C210" t="s">
        <v>178</v>
      </c>
      <c r="D210" t="s">
        <v>471</v>
      </c>
      <c r="E210" t="s">
        <v>262</v>
      </c>
      <c r="F210" s="2" t="s">
        <v>12</v>
      </c>
      <c r="G210" s="3" t="s">
        <v>13</v>
      </c>
      <c r="H210" s="6" t="s">
        <v>18</v>
      </c>
      <c r="I210" t="s">
        <v>34</v>
      </c>
      <c r="M210" t="s">
        <v>637</v>
      </c>
      <c r="N210" t="str">
        <f>"""" &amp; _xlfn.TEXTJOIN(""",""",TRUE,Table223[[#This Row],[Categoria1]:[Categoria7]]) &amp; """"</f>
        <v>"Pascua","Pentecostés","Antiguo Testamento","Paz"</v>
      </c>
      <c r="O210" t="s">
        <v>927</v>
      </c>
    </row>
    <row r="211" spans="1:15" x14ac:dyDescent="0.25">
      <c r="A211" s="10">
        <v>220</v>
      </c>
      <c r="B211" s="1">
        <v>209</v>
      </c>
      <c r="C211" s="11" t="s">
        <v>231</v>
      </c>
      <c r="D211" s="11" t="s">
        <v>427</v>
      </c>
      <c r="E211" s="11" t="s">
        <v>970</v>
      </c>
      <c r="F211" s="5"/>
      <c r="H211" s="4"/>
      <c r="M211" t="s">
        <v>688</v>
      </c>
      <c r="N211" t="str">
        <f>"""" &amp; _xlfn.TEXTJOIN(""",""",TRUE,Table223[[#This Row],[Categoria1]:[Categoria7]]) &amp; """"</f>
        <v>""</v>
      </c>
      <c r="O211" t="s">
        <v>798</v>
      </c>
    </row>
    <row r="212" spans="1:15" x14ac:dyDescent="0.25">
      <c r="A212" s="1">
        <v>158</v>
      </c>
      <c r="B212" s="1">
        <v>210</v>
      </c>
      <c r="C212" t="s">
        <v>179</v>
      </c>
      <c r="D212" t="s">
        <v>472</v>
      </c>
      <c r="E212" t="s">
        <v>262</v>
      </c>
      <c r="F212" s="5" t="s">
        <v>17</v>
      </c>
      <c r="G212" s="6" t="s">
        <v>18</v>
      </c>
      <c r="M212" t="s">
        <v>638</v>
      </c>
      <c r="N212" t="str">
        <f>"""" &amp; _xlfn.TEXTJOIN(""",""",TRUE,Table223[[#This Row],[Categoria1]:[Categoria7]]) &amp; """"</f>
        <v>"Cuaresma","Antiguo Testamento"</v>
      </c>
      <c r="O212" t="s">
        <v>928</v>
      </c>
    </row>
    <row r="213" spans="1:15" x14ac:dyDescent="0.25">
      <c r="A213" s="1">
        <v>159</v>
      </c>
      <c r="B213" s="1">
        <v>211</v>
      </c>
      <c r="C213" t="s">
        <v>180</v>
      </c>
      <c r="D213" t="s">
        <v>473</v>
      </c>
      <c r="E213" t="s">
        <v>262</v>
      </c>
      <c r="F213" s="5" t="s">
        <v>17</v>
      </c>
      <c r="G213" s="6" t="s">
        <v>18</v>
      </c>
      <c r="M213" t="s">
        <v>639</v>
      </c>
      <c r="N213" t="str">
        <f>"""" &amp; _xlfn.TEXTJOIN(""",""",TRUE,Table223[[#This Row],[Categoria1]:[Categoria7]]) &amp; """"</f>
        <v>"Cuaresma","Antiguo Testamento"</v>
      </c>
      <c r="O213" t="s">
        <v>929</v>
      </c>
    </row>
    <row r="214" spans="1:15" x14ac:dyDescent="0.25">
      <c r="A214" s="16">
        <v>236</v>
      </c>
      <c r="B214" s="1">
        <v>212</v>
      </c>
      <c r="C214" s="17" t="s">
        <v>247</v>
      </c>
      <c r="D214" s="17" t="s">
        <v>439</v>
      </c>
      <c r="E214" s="17" t="s">
        <v>263</v>
      </c>
      <c r="F214" s="7" t="s">
        <v>29</v>
      </c>
      <c r="G214" s="8" t="s">
        <v>30</v>
      </c>
      <c r="H214" s="5" t="s">
        <v>17</v>
      </c>
      <c r="I214" s="6" t="s">
        <v>18</v>
      </c>
      <c r="M214" t="s">
        <v>704</v>
      </c>
      <c r="N214" t="str">
        <f>"""" &amp; _xlfn.TEXTJOIN(""",""",TRUE,Table223[[#This Row],[Categoria1]:[Categoria7]]) &amp; """"</f>
        <v>"Adviento","Navidad","Cuaresma","Antiguo Testamento"</v>
      </c>
      <c r="O214" t="s">
        <v>930</v>
      </c>
    </row>
    <row r="215" spans="1:15" x14ac:dyDescent="0.25">
      <c r="A215" s="1">
        <v>160</v>
      </c>
      <c r="B215" s="1">
        <v>213</v>
      </c>
      <c r="C215" t="s">
        <v>181</v>
      </c>
      <c r="D215" t="s">
        <v>388</v>
      </c>
      <c r="E215" t="s">
        <v>262</v>
      </c>
      <c r="F215" s="9" t="s">
        <v>42</v>
      </c>
      <c r="G215" s="2" t="s">
        <v>12</v>
      </c>
      <c r="H215" s="3" t="s">
        <v>13</v>
      </c>
      <c r="I215" t="s">
        <v>64</v>
      </c>
      <c r="M215" t="s">
        <v>640</v>
      </c>
      <c r="N215" t="str">
        <f>"""" &amp; _xlfn.TEXTJOIN(""",""",TRUE,Table223[[#This Row],[Categoria1]:[Categoria7]]) &amp; """"</f>
        <v>"Vírgen María","Pascua","Pentecostés","Fracción Del Pan"</v>
      </c>
      <c r="O215" t="s">
        <v>799</v>
      </c>
    </row>
    <row r="216" spans="1:15" x14ac:dyDescent="0.25">
      <c r="A216" s="1">
        <v>161</v>
      </c>
      <c r="B216" s="1">
        <v>214</v>
      </c>
      <c r="C216" t="s">
        <v>182</v>
      </c>
      <c r="D216" t="s">
        <v>474</v>
      </c>
      <c r="E216" t="s">
        <v>262</v>
      </c>
      <c r="F216" s="5" t="s">
        <v>17</v>
      </c>
      <c r="G216" t="s">
        <v>23</v>
      </c>
      <c r="H216" s="6" t="s">
        <v>18</v>
      </c>
      <c r="M216" t="s">
        <v>641</v>
      </c>
      <c r="N216" t="str">
        <f>"""" &amp; _xlfn.TEXTJOIN(""",""",TRUE,Table223[[#This Row],[Categoria1]:[Categoria7]]) &amp; """"</f>
        <v>"Cuaresma","Entrada","Antiguo Testamento"</v>
      </c>
      <c r="O216" t="s">
        <v>931</v>
      </c>
    </row>
    <row r="217" spans="1:15" x14ac:dyDescent="0.25">
      <c r="A217" s="1">
        <v>162</v>
      </c>
      <c r="B217" s="1">
        <v>215</v>
      </c>
      <c r="C217" t="s">
        <v>183</v>
      </c>
      <c r="D217" t="s">
        <v>389</v>
      </c>
      <c r="E217" t="s">
        <v>262</v>
      </c>
      <c r="F217" s="7" t="s">
        <v>29</v>
      </c>
      <c r="G217" s="8" t="s">
        <v>30</v>
      </c>
      <c r="H217" s="2" t="s">
        <v>12</v>
      </c>
      <c r="I217" s="3" t="s">
        <v>13</v>
      </c>
      <c r="J217" t="s">
        <v>48</v>
      </c>
      <c r="K217" s="6" t="s">
        <v>18</v>
      </c>
      <c r="M217" t="s">
        <v>642</v>
      </c>
      <c r="N217" t="str">
        <f>"""" &amp; _xlfn.TEXTJOIN(""",""",TRUE,Table223[[#This Row],[Categoria1]:[Categoria7]]) &amp; """"</f>
        <v>"Adviento","Navidad","Pascua","Pentecostés","Comunión","Antiguo Testamento"</v>
      </c>
      <c r="O217" t="s">
        <v>932</v>
      </c>
    </row>
    <row r="218" spans="1:15" x14ac:dyDescent="0.25">
      <c r="A218" s="1">
        <v>163</v>
      </c>
      <c r="B218" s="1">
        <v>216</v>
      </c>
      <c r="C218" t="s">
        <v>184</v>
      </c>
      <c r="D218" t="s">
        <v>390</v>
      </c>
      <c r="E218" t="s">
        <v>262</v>
      </c>
      <c r="F218" s="9" t="s">
        <v>42</v>
      </c>
      <c r="G218" s="7" t="s">
        <v>29</v>
      </c>
      <c r="H218" s="8" t="s">
        <v>30</v>
      </c>
      <c r="I218" s="2" t="s">
        <v>12</v>
      </c>
      <c r="J218" s="3" t="s">
        <v>13</v>
      </c>
      <c r="K218" t="s">
        <v>46</v>
      </c>
      <c r="L218" s="4" t="s">
        <v>15</v>
      </c>
      <c r="M218" t="s">
        <v>643</v>
      </c>
      <c r="N218" t="str">
        <f>"""" &amp; _xlfn.TEXTJOIN(""",""",TRUE,Table223[[#This Row],[Categoria1]:[Categoria7]]) &amp; """"</f>
        <v>"Vírgen María","Adviento","Navidad","Pascua","Pentecostés","Final","Nuevo Testamento"</v>
      </c>
      <c r="O218" t="s">
        <v>933</v>
      </c>
    </row>
    <row r="219" spans="1:15" x14ac:dyDescent="0.25">
      <c r="A219" s="1">
        <v>164</v>
      </c>
      <c r="B219" s="1">
        <v>217</v>
      </c>
      <c r="C219" t="s">
        <v>185</v>
      </c>
      <c r="D219" t="s">
        <v>277</v>
      </c>
      <c r="E219" t="s">
        <v>262</v>
      </c>
      <c r="F219" s="7" t="s">
        <v>29</v>
      </c>
      <c r="G219" s="8" t="s">
        <v>30</v>
      </c>
      <c r="H219" t="s">
        <v>31</v>
      </c>
      <c r="M219" t="s">
        <v>644</v>
      </c>
      <c r="N219" t="str">
        <f>"""" &amp; _xlfn.TEXTJOIN(""",""",TRUE,Table223[[#This Row],[Categoria1]:[Categoria7]]) &amp; """"</f>
        <v>"Adviento","Navidad","Niños"</v>
      </c>
      <c r="O219" t="s">
        <v>934</v>
      </c>
    </row>
    <row r="220" spans="1:15" x14ac:dyDescent="0.25">
      <c r="A220" s="1">
        <v>165</v>
      </c>
      <c r="B220" s="1">
        <v>218</v>
      </c>
      <c r="C220" t="s">
        <v>186</v>
      </c>
      <c r="D220" t="s">
        <v>277</v>
      </c>
      <c r="E220" t="s">
        <v>262</v>
      </c>
      <c r="F220" s="7" t="s">
        <v>29</v>
      </c>
      <c r="G220" s="8" t="s">
        <v>30</v>
      </c>
      <c r="H220" t="s">
        <v>31</v>
      </c>
      <c r="M220" t="s">
        <v>645</v>
      </c>
      <c r="N220" t="str">
        <f>"""" &amp; _xlfn.TEXTJOIN(""",""",TRUE,Table223[[#This Row],[Categoria1]:[Categoria7]]) &amp; """"</f>
        <v>"Adviento","Navidad","Niños"</v>
      </c>
      <c r="O220" t="s">
        <v>935</v>
      </c>
    </row>
    <row r="221" spans="1:15" x14ac:dyDescent="0.25">
      <c r="A221" s="1">
        <v>166</v>
      </c>
      <c r="B221" s="1">
        <v>219</v>
      </c>
      <c r="C221" t="s">
        <v>187</v>
      </c>
      <c r="D221" t="s">
        <v>391</v>
      </c>
      <c r="E221" t="s">
        <v>262</v>
      </c>
      <c r="F221" s="2" t="s">
        <v>12</v>
      </c>
      <c r="G221" s="3" t="s">
        <v>13</v>
      </c>
      <c r="H221" t="s">
        <v>23</v>
      </c>
      <c r="I221" t="s">
        <v>48</v>
      </c>
      <c r="J221" s="6" t="s">
        <v>18</v>
      </c>
      <c r="M221" t="s">
        <v>646</v>
      </c>
      <c r="N221" t="str">
        <f>"""" &amp; _xlfn.TEXTJOIN(""",""",TRUE,Table223[[#This Row],[Categoria1]:[Categoria7]]) &amp; """"</f>
        <v>"Pascua","Pentecostés","Entrada","Comunión","Antiguo Testamento"</v>
      </c>
      <c r="O221" t="s">
        <v>936</v>
      </c>
    </row>
    <row r="222" spans="1:15" x14ac:dyDescent="0.25">
      <c r="A222" s="1">
        <v>167</v>
      </c>
      <c r="B222" s="1">
        <v>220</v>
      </c>
      <c r="C222" t="s">
        <v>188</v>
      </c>
      <c r="D222" t="s">
        <v>392</v>
      </c>
      <c r="E222" t="s">
        <v>262</v>
      </c>
      <c r="F222" s="2" t="s">
        <v>12</v>
      </c>
      <c r="G222" s="3" t="s">
        <v>13</v>
      </c>
      <c r="M222" t="s">
        <v>647</v>
      </c>
      <c r="N222" t="str">
        <f>"""" &amp; _xlfn.TEXTJOIN(""",""",TRUE,Table223[[#This Row],[Categoria1]:[Categoria7]]) &amp; """"</f>
        <v>"Pascua","Pentecostés"</v>
      </c>
      <c r="O222" t="s">
        <v>800</v>
      </c>
    </row>
    <row r="223" spans="1:15" x14ac:dyDescent="0.25">
      <c r="A223" s="1">
        <v>168</v>
      </c>
      <c r="B223" s="1">
        <v>221</v>
      </c>
      <c r="C223" t="s">
        <v>189</v>
      </c>
      <c r="D223" t="s">
        <v>393</v>
      </c>
      <c r="E223" t="s">
        <v>262</v>
      </c>
      <c r="F223" s="7" t="s">
        <v>29</v>
      </c>
      <c r="G223" s="8" t="s">
        <v>30</v>
      </c>
      <c r="H223" s="4" t="s">
        <v>15</v>
      </c>
      <c r="M223" t="s">
        <v>648</v>
      </c>
      <c r="N223" t="str">
        <f>"""" &amp; _xlfn.TEXTJOIN(""",""",TRUE,Table223[[#This Row],[Categoria1]:[Categoria7]]) &amp; """"</f>
        <v>"Adviento","Navidad","Nuevo Testamento"</v>
      </c>
      <c r="O223" t="s">
        <v>937</v>
      </c>
    </row>
    <row r="224" spans="1:15" x14ac:dyDescent="0.25">
      <c r="A224" s="1">
        <v>169</v>
      </c>
      <c r="B224" s="1">
        <v>222</v>
      </c>
      <c r="C224" t="s">
        <v>190</v>
      </c>
      <c r="D224" t="s">
        <v>387</v>
      </c>
      <c r="E224" t="s">
        <v>262</v>
      </c>
      <c r="F224" s="2" t="s">
        <v>12</v>
      </c>
      <c r="G224" s="3" t="s">
        <v>13</v>
      </c>
      <c r="M224" t="s">
        <v>649</v>
      </c>
      <c r="N224" t="str">
        <f>"""" &amp; _xlfn.TEXTJOIN(""",""",TRUE,Table223[[#This Row],[Categoria1]:[Categoria7]]) &amp; """"</f>
        <v>"Pascua","Pentecostés"</v>
      </c>
      <c r="O224" t="s">
        <v>801</v>
      </c>
    </row>
    <row r="225" spans="1:15" x14ac:dyDescent="0.25">
      <c r="A225" s="1">
        <v>170</v>
      </c>
      <c r="B225" s="1">
        <v>223</v>
      </c>
      <c r="C225" t="s">
        <v>191</v>
      </c>
      <c r="D225" t="s">
        <v>394</v>
      </c>
      <c r="E225" t="s">
        <v>262</v>
      </c>
      <c r="F225" s="7" t="s">
        <v>29</v>
      </c>
      <c r="G225" s="8" t="s">
        <v>30</v>
      </c>
      <c r="H225" s="4" t="s">
        <v>15</v>
      </c>
      <c r="I225" s="6" t="s">
        <v>18</v>
      </c>
      <c r="M225" t="s">
        <v>650</v>
      </c>
      <c r="N225" t="str">
        <f>"""" &amp; _xlfn.TEXTJOIN(""",""",TRUE,Table223[[#This Row],[Categoria1]:[Categoria7]]) &amp; """"</f>
        <v>"Adviento","Navidad","Nuevo Testamento","Antiguo Testamento"</v>
      </c>
      <c r="O225" t="s">
        <v>938</v>
      </c>
    </row>
    <row r="226" spans="1:15" x14ac:dyDescent="0.25">
      <c r="A226" s="1">
        <v>171</v>
      </c>
      <c r="B226" s="1">
        <v>224</v>
      </c>
      <c r="C226" t="s">
        <v>192</v>
      </c>
      <c r="D226" t="s">
        <v>395</v>
      </c>
      <c r="E226" t="s">
        <v>262</v>
      </c>
      <c r="F226" s="9" t="s">
        <v>42</v>
      </c>
      <c r="G226" s="7" t="s">
        <v>29</v>
      </c>
      <c r="H226" s="8" t="s">
        <v>30</v>
      </c>
      <c r="M226" t="s">
        <v>651</v>
      </c>
      <c r="N226" t="str">
        <f>"""" &amp; _xlfn.TEXTJOIN(""",""",TRUE,Table223[[#This Row],[Categoria1]:[Categoria7]]) &amp; """"</f>
        <v>"Vírgen María","Adviento","Navidad"</v>
      </c>
      <c r="O226" t="s">
        <v>939</v>
      </c>
    </row>
    <row r="227" spans="1:15" x14ac:dyDescent="0.25">
      <c r="A227" s="1">
        <v>172</v>
      </c>
      <c r="B227" s="1">
        <v>225</v>
      </c>
      <c r="C227" t="s">
        <v>193</v>
      </c>
      <c r="D227" t="s">
        <v>396</v>
      </c>
      <c r="E227" t="s">
        <v>262</v>
      </c>
      <c r="F227" s="7" t="s">
        <v>29</v>
      </c>
      <c r="G227" s="8" t="s">
        <v>30</v>
      </c>
      <c r="H227" s="4" t="s">
        <v>15</v>
      </c>
      <c r="M227" t="s">
        <v>652</v>
      </c>
      <c r="N227" t="str">
        <f>"""" &amp; _xlfn.TEXTJOIN(""",""",TRUE,Table223[[#This Row],[Categoria1]:[Categoria7]]) &amp; """"</f>
        <v>"Adviento","Navidad","Nuevo Testamento"</v>
      </c>
      <c r="O227" t="s">
        <v>940</v>
      </c>
    </row>
    <row r="228" spans="1:15" x14ac:dyDescent="0.25">
      <c r="A228" s="1">
        <v>173</v>
      </c>
      <c r="B228" s="1">
        <v>226</v>
      </c>
      <c r="C228" t="s">
        <v>194</v>
      </c>
      <c r="D228" t="s">
        <v>397</v>
      </c>
      <c r="E228" t="s">
        <v>262</v>
      </c>
      <c r="F228" s="4" t="s">
        <v>15</v>
      </c>
      <c r="M228" t="s">
        <v>653</v>
      </c>
      <c r="N228" t="str">
        <f>"""" &amp; _xlfn.TEXTJOIN(""",""",TRUE,Table223[[#This Row],[Categoria1]:[Categoria7]]) &amp; """"</f>
        <v>"Nuevo Testamento"</v>
      </c>
      <c r="O228" t="s">
        <v>941</v>
      </c>
    </row>
    <row r="229" spans="1:15" x14ac:dyDescent="0.25">
      <c r="A229" s="1">
        <v>174</v>
      </c>
      <c r="B229" s="1">
        <v>227</v>
      </c>
      <c r="C229" t="s">
        <v>195</v>
      </c>
      <c r="D229" t="s">
        <v>277</v>
      </c>
      <c r="E229" t="s">
        <v>262</v>
      </c>
      <c r="F229" s="7" t="s">
        <v>29</v>
      </c>
      <c r="G229" s="8" t="s">
        <v>30</v>
      </c>
      <c r="H229" t="s">
        <v>31</v>
      </c>
      <c r="M229" t="s">
        <v>654</v>
      </c>
      <c r="N229" t="str">
        <f>"""" &amp; _xlfn.TEXTJOIN(""",""",TRUE,Table223[[#This Row],[Categoria1]:[Categoria7]]) &amp; """"</f>
        <v>"Adviento","Navidad","Niños"</v>
      </c>
      <c r="O229" t="s">
        <v>942</v>
      </c>
    </row>
    <row r="230" spans="1:15" x14ac:dyDescent="0.25">
      <c r="A230" s="1">
        <v>175</v>
      </c>
      <c r="B230" s="1">
        <v>228</v>
      </c>
      <c r="C230" t="s">
        <v>196</v>
      </c>
      <c r="D230" t="s">
        <v>398</v>
      </c>
      <c r="E230" t="s">
        <v>262</v>
      </c>
      <c r="F230" s="5" t="s">
        <v>17</v>
      </c>
      <c r="G230" s="6" t="s">
        <v>18</v>
      </c>
      <c r="M230" t="s">
        <v>655</v>
      </c>
      <c r="N230" t="str">
        <f>"""" &amp; _xlfn.TEXTJOIN(""",""",TRUE,Table223[[#This Row],[Categoria1]:[Categoria7]]) &amp; """"</f>
        <v>"Cuaresma","Antiguo Testamento"</v>
      </c>
      <c r="O230" t="s">
        <v>943</v>
      </c>
    </row>
    <row r="231" spans="1:15" x14ac:dyDescent="0.25">
      <c r="A231" s="1">
        <v>176</v>
      </c>
      <c r="B231" s="1">
        <v>229</v>
      </c>
      <c r="C231" t="s">
        <v>197</v>
      </c>
      <c r="D231" t="s">
        <v>475</v>
      </c>
      <c r="E231" t="s">
        <v>262</v>
      </c>
      <c r="F231" t="s">
        <v>23</v>
      </c>
      <c r="G231" s="6" t="s">
        <v>18</v>
      </c>
      <c r="M231" t="s">
        <v>656</v>
      </c>
      <c r="N231" t="str">
        <f>"""" &amp; _xlfn.TEXTJOIN(""",""",TRUE,Table223[[#This Row],[Categoria1]:[Categoria7]]) &amp; """"</f>
        <v>"Entrada","Antiguo Testamento"</v>
      </c>
      <c r="O231" t="s">
        <v>802</v>
      </c>
    </row>
    <row r="232" spans="1:15" x14ac:dyDescent="0.25">
      <c r="A232" s="1">
        <v>177</v>
      </c>
      <c r="B232" s="1">
        <v>230</v>
      </c>
      <c r="C232" t="s">
        <v>198</v>
      </c>
      <c r="D232" t="s">
        <v>399</v>
      </c>
      <c r="E232" t="s">
        <v>262</v>
      </c>
      <c r="F232" t="s">
        <v>23</v>
      </c>
      <c r="G232" t="s">
        <v>46</v>
      </c>
      <c r="H232" s="6" t="s">
        <v>18</v>
      </c>
      <c r="M232" t="s">
        <v>657</v>
      </c>
      <c r="N232" t="str">
        <f>"""" &amp; _xlfn.TEXTJOIN(""",""",TRUE,Table223[[#This Row],[Categoria1]:[Categoria7]]) &amp; """"</f>
        <v>"Entrada","Final","Antiguo Testamento"</v>
      </c>
      <c r="O232" t="s">
        <v>944</v>
      </c>
    </row>
    <row r="233" spans="1:15" x14ac:dyDescent="0.25">
      <c r="A233" s="1">
        <v>178</v>
      </c>
      <c r="B233" s="1">
        <v>231</v>
      </c>
      <c r="C233" t="s">
        <v>199</v>
      </c>
      <c r="D233" t="s">
        <v>400</v>
      </c>
      <c r="E233" t="s">
        <v>262</v>
      </c>
      <c r="F233" s="5" t="s">
        <v>17</v>
      </c>
      <c r="G233" t="s">
        <v>23</v>
      </c>
      <c r="H233" s="4" t="s">
        <v>15</v>
      </c>
      <c r="M233" t="s">
        <v>658</v>
      </c>
      <c r="N233" t="str">
        <f>"""" &amp; _xlfn.TEXTJOIN(""",""",TRUE,Table223[[#This Row],[Categoria1]:[Categoria7]]) &amp; """"</f>
        <v>"Cuaresma","Entrada","Nuevo Testamento"</v>
      </c>
      <c r="O233" t="s">
        <v>945</v>
      </c>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49E0-D897-45BF-A826-DAB4177B3081}">
  <sheetPr codeName="Sheet3"/>
  <dimension ref="B1:CH233"/>
  <sheetViews>
    <sheetView tabSelected="1" zoomScale="175" zoomScaleNormal="175" workbookViewId="0">
      <pane xSplit="2" ySplit="2" topLeftCell="C3" activePane="bottomRight" state="frozen"/>
      <selection pane="topRight" activeCell="C1" sqref="C1"/>
      <selection pane="bottomLeft" activeCell="A3" sqref="A3"/>
      <selection pane="bottomRight" activeCell="B1" sqref="B1"/>
    </sheetView>
  </sheetViews>
  <sheetFormatPr defaultRowHeight="15" x14ac:dyDescent="0.25"/>
  <cols>
    <col min="1" max="1" width="0.42578125" customWidth="1"/>
    <col min="3" max="3" width="3.85546875" bestFit="1" customWidth="1"/>
    <col min="4" max="4" width="4.42578125" customWidth="1"/>
    <col min="5" max="5" width="6.140625" bestFit="1" customWidth="1"/>
    <col min="6" max="6" width="44.42578125" bestFit="1" customWidth="1"/>
    <col min="8" max="8" width="34.140625" bestFit="1" customWidth="1"/>
    <col min="9" max="9" width="10" bestFit="1" customWidth="1"/>
    <col min="10" max="10" width="10.140625" customWidth="1"/>
    <col min="11" max="11" width="10.85546875" bestFit="1" customWidth="1"/>
    <col min="12" max="12" width="32.28515625" bestFit="1" customWidth="1"/>
    <col min="13" max="13" width="5.28515625" customWidth="1"/>
    <col min="14" max="14" width="61" bestFit="1" customWidth="1"/>
    <col min="16" max="16" width="9.42578125" customWidth="1"/>
    <col min="17" max="17" width="21.42578125" customWidth="1"/>
  </cols>
  <sheetData>
    <row r="1" spans="2:86" ht="32.25" customHeight="1" x14ac:dyDescent="0.25">
      <c r="B1" s="22" t="s">
        <v>256</v>
      </c>
      <c r="F1" s="33"/>
    </row>
    <row r="2" spans="2:86" ht="16.5" x14ac:dyDescent="0.25">
      <c r="B2" t="s">
        <v>0</v>
      </c>
      <c r="C2" t="s">
        <v>258</v>
      </c>
      <c r="D2" t="s">
        <v>959</v>
      </c>
      <c r="E2" t="s">
        <v>958</v>
      </c>
      <c r="F2" t="s">
        <v>960</v>
      </c>
      <c r="G2" t="s">
        <v>957</v>
      </c>
      <c r="H2" t="s">
        <v>961</v>
      </c>
      <c r="I2" t="s">
        <v>956</v>
      </c>
      <c r="J2" t="s">
        <v>962</v>
      </c>
      <c r="K2" t="s">
        <v>955</v>
      </c>
      <c r="L2" t="s">
        <v>963</v>
      </c>
      <c r="M2" t="s">
        <v>954</v>
      </c>
      <c r="N2" t="s">
        <v>964</v>
      </c>
      <c r="O2" t="s">
        <v>953</v>
      </c>
      <c r="P2" t="s">
        <v>965</v>
      </c>
      <c r="Q2" s="23" t="s">
        <v>257</v>
      </c>
      <c r="CH2" t="s">
        <v>946</v>
      </c>
    </row>
    <row r="3" spans="2:86" x14ac:dyDescent="0.25">
      <c r="B3" s="24">
        <v>237</v>
      </c>
      <c r="C3" t="s">
        <v>261</v>
      </c>
      <c r="D3">
        <f>VLOOKUP(B3,'Index Web'!A$3:L$234,2,FALSE)</f>
        <v>1</v>
      </c>
      <c r="E3" t="s">
        <v>947</v>
      </c>
      <c r="F3" t="str">
        <f>_xlfn.CONCAT("""",VLOOKUP(B3,'Index Web'!A$3:L$234,3,FALSE),"""")</f>
        <v>"A la cena del Cordero"</v>
      </c>
      <c r="G3" t="s">
        <v>948</v>
      </c>
      <c r="H3" t="str">
        <f>_xlfn.CONCAT("""",VLOOKUP(B3,'Index Web'!A$3:L$234,4,FALSE),"""")</f>
        <v>"Himno lat. «Ad cenam Agni providi»"</v>
      </c>
      <c r="I3" t="s">
        <v>949</v>
      </c>
      <c r="J3" t="str">
        <f>_xlfn.CONCAT("""",VLOOKUP(B3,'Index Web'!A$3:L$234,5,FALSE),"""")</f>
        <v>"Eleccion"</v>
      </c>
      <c r="K3" t="s">
        <v>950</v>
      </c>
      <c r="L3" t="str">
        <f>_xlfn.CONCAT("[",VLOOKUP(B3,'Index Web'!A$3:N$234,14,FALSE),"]")</f>
        <v>["Pascua","Pentecostés","Entrada"]</v>
      </c>
      <c r="M3" t="s">
        <v>951</v>
      </c>
      <c r="N3" t="str">
        <f>_xlfn.CONCAT("""/resucito/src/index.html?canto=",VLOOKUP(B3,'Index Web'!A$3:N$234,13,FALSE),"""")</f>
        <v>"/resucito/src/index.html?canto=alacenadelcordero"</v>
      </c>
      <c r="O3" t="s">
        <v>952</v>
      </c>
      <c r="P3" t="str">
        <f>_xlfn.CONCAT("""",VLOOKUP(B3,'Index Web'!A$3:O$234,15,FALSE)," ",VLOOKUP(B3,'Index Web'!A$3:O$234,13,FALSE),"""","},")</f>
        <v>"a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Q3" t="str">
        <f t="shared" ref="Q3:Q66" si="0">_xlfn.CONCAT(C3:P3)</f>
        <v>{id:1,title: "A la cena del Cordero", subtitle: "Himno lat. «Ad cenam Agni providi»", category: "Eleccion", moments: ["Pascua","Pentecostés","Entrada"], url: "/resucito/src/index.html?canto=alacenadelcordero", content: "a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row>
    <row r="4" spans="2:86" x14ac:dyDescent="0.25">
      <c r="B4" s="25">
        <v>1</v>
      </c>
      <c r="C4" t="s">
        <v>261</v>
      </c>
      <c r="D4">
        <f>VLOOKUP(B4,'Index Web'!A$3:L$234,2,FALSE)</f>
        <v>2</v>
      </c>
      <c r="E4" t="s">
        <v>947</v>
      </c>
      <c r="F4" t="str">
        <f>_xlfn.CONCAT("""",VLOOKUP(B4,'Index Web'!A$3:L$234,3,FALSE),"""")</f>
        <v>"A la víctima pascual"</v>
      </c>
      <c r="G4" t="s">
        <v>948</v>
      </c>
      <c r="H4" t="str">
        <f>_xlfn.CONCAT("""",VLOOKUP(B4,'Index Web'!A$3:L$234,4,FALSE),"""")</f>
        <v>"Secuencia de Pascua - Himno lat. «Victimae paschall laudes» "</v>
      </c>
      <c r="I4" t="s">
        <v>949</v>
      </c>
      <c r="J4" t="str">
        <f>_xlfn.CONCAT("""",VLOOKUP(B4,'Index Web'!A$3:L$234,5,FALSE),"""")</f>
        <v>"Precatecumenado"</v>
      </c>
      <c r="K4" t="s">
        <v>950</v>
      </c>
      <c r="L4" t="str">
        <f>_xlfn.CONCAT("[",VLOOKUP(B4,'Index Web'!A$3:N$234,14,FALSE),"]")</f>
        <v>["Pascua","Pentecostés","Comunión"]</v>
      </c>
      <c r="M4" t="s">
        <v>951</v>
      </c>
      <c r="N4" t="str">
        <f>_xlfn.CONCAT("""/resucito/src/index.html?canto=",VLOOKUP(B4,'Index Web'!A$3:N$234,13,FALSE),"""")</f>
        <v>"/resucito/src/index.html?canto=alavictimapascual"</v>
      </c>
      <c r="O4" t="s">
        <v>952</v>
      </c>
      <c r="P4" t="str">
        <f>_xlfn.CONCAT("""",VLOOKUP(B4,'Index Web'!A$3:O$234,15,FALSE)," ",VLOOKUP(B4,'Index Web'!A$3:O$234,13,FALSE),"""","},")</f>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Q4" t="str">
        <f t="shared" si="0"/>
        <v>{id:2,title: "A la víctima pascual", subtitle: "Secuencia de Pascua - Himno lat. «Victimae paschall laudes» ", category: "Precatecumenado", moments: ["Pascua","Pentecostés","Comunión"],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row>
    <row r="5" spans="2:86" x14ac:dyDescent="0.25">
      <c r="B5" s="26">
        <v>2</v>
      </c>
      <c r="C5" t="s">
        <v>261</v>
      </c>
      <c r="D5">
        <f>VLOOKUP(B5,'Index Web'!A$3:L$234,2,FALSE)</f>
        <v>3</v>
      </c>
      <c r="E5" t="s">
        <v>947</v>
      </c>
      <c r="F5" t="str">
        <f>_xlfn.CONCAT("""",VLOOKUP(B5,'Index Web'!A$3:L$234,3,FALSE),"""")</f>
        <v>"A nadie demos ocasión de tropiezo"</v>
      </c>
      <c r="G5" t="s">
        <v>948</v>
      </c>
      <c r="H5" t="str">
        <f>_xlfn.CONCAT("""",VLOOKUP(B5,'Index Web'!A$3:L$234,4,FALSE),"""")</f>
        <v>"2ª Corintios 6,3ss"</v>
      </c>
      <c r="I5" t="s">
        <v>949</v>
      </c>
      <c r="J5" t="str">
        <f>_xlfn.CONCAT("""",VLOOKUP(B5,'Index Web'!A$3:L$234,5,FALSE),"""")</f>
        <v>"Precatecumenado"</v>
      </c>
      <c r="K5" t="s">
        <v>950</v>
      </c>
      <c r="L5" t="str">
        <f>_xlfn.CONCAT("[",VLOOKUP(B5,'Index Web'!A$3:N$234,14,FALSE),"]")</f>
        <v>["Nuevo Testamento"]</v>
      </c>
      <c r="M5" t="s">
        <v>951</v>
      </c>
      <c r="N5" t="str">
        <f>_xlfn.CONCAT("""/resucito/src/index.html?canto=",VLOOKUP(B5,'Index Web'!A$3:N$234,13,FALSE),"""")</f>
        <v>"/resucito/src/index.html?canto=anadiedemosocasiondetropiezo"</v>
      </c>
      <c r="O5" t="s">
        <v>952</v>
      </c>
      <c r="P5" t="str">
        <f>_xlfn.CONCAT("""",VLOOKUP(B5,'Index Web'!A$3:O$234,15,FALSE)," ",VLOOKUP(B5,'Index Web'!A$3:O$234,13,FALSE),"""","},")</f>
        <v>"hermanos,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Q5" t="str">
        <f t="shared" si="0"/>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row>
    <row r="6" spans="2:86" x14ac:dyDescent="0.25">
      <c r="B6" s="25">
        <v>3</v>
      </c>
      <c r="C6" t="s">
        <v>261</v>
      </c>
      <c r="D6">
        <f>VLOOKUP(B6,'Index Web'!A$3:L$234,2,FALSE)</f>
        <v>4</v>
      </c>
      <c r="E6" t="s">
        <v>947</v>
      </c>
      <c r="F6" t="str">
        <f>_xlfn.CONCAT("""",VLOOKUP(B6,'Index Web'!A$3:L$234,3,FALSE),"""")</f>
        <v>"A ti levanto mis ojos"</v>
      </c>
      <c r="G6" t="s">
        <v>948</v>
      </c>
      <c r="H6" t="str">
        <f>_xlfn.CONCAT("""",VLOOKUP(B6,'Index Web'!A$3:L$234,4,FALSE),"""")</f>
        <v>"Salmo 123 (122)"</v>
      </c>
      <c r="I6" t="s">
        <v>949</v>
      </c>
      <c r="J6" t="str">
        <f>_xlfn.CONCAT("""",VLOOKUP(B6,'Index Web'!A$3:L$234,5,FALSE),"""")</f>
        <v>"Precatecumenado"</v>
      </c>
      <c r="K6" t="s">
        <v>950</v>
      </c>
      <c r="L6" t="str">
        <f>_xlfn.CONCAT("[",VLOOKUP(B6,'Index Web'!A$3:N$234,14,FALSE),"]")</f>
        <v>["Cuaresma","Antiguo Testamento"]</v>
      </c>
      <c r="M6" t="s">
        <v>951</v>
      </c>
      <c r="N6" t="str">
        <f>_xlfn.CONCAT("""/resucito/src/index.html?canto=",VLOOKUP(B6,'Index Web'!A$3:N$234,13,FALSE),"""")</f>
        <v>"/resucito/src/index.html?canto=atilevantomisojos"</v>
      </c>
      <c r="O6" t="s">
        <v>952</v>
      </c>
      <c r="P6" t="str">
        <f>_xlfn.CONCAT("""",VLOOKUP(B6,'Index Web'!A$3:O$234,15,FALSE)," ",VLOOKUP(B6,'Index Web'!A$3:O$234,13,FALSE),"""","},")</f>
        <v>"a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Q6" t="str">
        <f t="shared" si="0"/>
        <v>{id:4,title: "A ti levanto mis ojos", subtitle: "Salmo 123 (122)", category: "Precatecumenado", moments: ["Cuaresma","Antiguo Testamento"], url: "/resucito/src/index.html?canto=atilevantomisojos", content: "a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row>
    <row r="7" spans="2:86" x14ac:dyDescent="0.25">
      <c r="B7" s="26">
        <v>4</v>
      </c>
      <c r="C7" t="s">
        <v>261</v>
      </c>
      <c r="D7">
        <f>VLOOKUP(B7,'Index Web'!A$3:L$234,2,FALSE)</f>
        <v>5</v>
      </c>
      <c r="E7" t="s">
        <v>947</v>
      </c>
      <c r="F7" t="str">
        <f>_xlfn.CONCAT("""",VLOOKUP(B7,'Index Web'!A$3:L$234,3,FALSE),"""")</f>
        <v>"A ti, Señor, en mi clamor imploro"</v>
      </c>
      <c r="G7" t="s">
        <v>948</v>
      </c>
      <c r="H7" t="str">
        <f>_xlfn.CONCAT("""",VLOOKUP(B7,'Index Web'!A$3:L$234,4,FALSE),"""")</f>
        <v>"Salmo 142 (141)"</v>
      </c>
      <c r="I7" t="s">
        <v>949</v>
      </c>
      <c r="J7" t="str">
        <f>_xlfn.CONCAT("""",VLOOKUP(B7,'Index Web'!A$3:L$234,5,FALSE),"""")</f>
        <v>"Precatecumenado"</v>
      </c>
      <c r="K7" t="s">
        <v>950</v>
      </c>
      <c r="L7" t="str">
        <f>_xlfn.CONCAT("[",VLOOKUP(B7,'Index Web'!A$3:N$234,14,FALSE),"]")</f>
        <v>["Cuaresma","Antiguo Testamento"]</v>
      </c>
      <c r="M7" t="s">
        <v>951</v>
      </c>
      <c r="N7" t="str">
        <f>_xlfn.CONCAT("""/resucito/src/index.html?canto=",VLOOKUP(B7,'Index Web'!A$3:N$234,13,FALSE),"""")</f>
        <v>"/resucito/src/index.html?canto=atisenorenmiclamorimploro"</v>
      </c>
      <c r="O7" t="s">
        <v>952</v>
      </c>
      <c r="P7" t="str">
        <f>_xlfn.CONCAT("""",VLOOKUP(B7,'Index Web'!A$3:O$234,15,FALSE)," ",VLOOKUP(B7,'Index Web'!A$3:O$234,13,FALSE),"""","},")</f>
        <v>"a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Q7" t="str">
        <f t="shared" si="0"/>
        <v>{id:5,title: "A ti, Señor, en mi clamor imploro", subtitle: "Salmo 142 (141)", category: "Precatecumenado", moments: ["Cuaresma","Antiguo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row>
    <row r="8" spans="2:86" x14ac:dyDescent="0.25">
      <c r="B8" s="25">
        <v>5</v>
      </c>
      <c r="C8" t="s">
        <v>261</v>
      </c>
      <c r="D8">
        <f>VLOOKUP(B8,'Index Web'!A$3:L$234,2,FALSE)</f>
        <v>6</v>
      </c>
      <c r="E8" t="s">
        <v>947</v>
      </c>
      <c r="F8" t="str">
        <f>_xlfn.CONCAT("""",VLOOKUP(B8,'Index Web'!A$3:L$234,3,FALSE),"""")</f>
        <v>"A ti, Señor, levanto mi alma"</v>
      </c>
      <c r="G8" t="s">
        <v>948</v>
      </c>
      <c r="H8" t="str">
        <f>_xlfn.CONCAT("""",VLOOKUP(B8,'Index Web'!A$3:L$234,4,FALSE),"""")</f>
        <v>"Salmo 25 (24)"</v>
      </c>
      <c r="I8" t="s">
        <v>949</v>
      </c>
      <c r="J8" t="str">
        <f>_xlfn.CONCAT("""",VLOOKUP(B8,'Index Web'!A$3:L$234,5,FALSE),"""")</f>
        <v>"Precatecumenado"</v>
      </c>
      <c r="K8" t="s">
        <v>950</v>
      </c>
      <c r="L8" t="str">
        <f>_xlfn.CONCAT("[",VLOOKUP(B8,'Index Web'!A$3:N$234,14,FALSE),"]")</f>
        <v>["Cuaresma","Antiguo Testamento"]</v>
      </c>
      <c r="M8" t="s">
        <v>951</v>
      </c>
      <c r="N8" t="str">
        <f>_xlfn.CONCAT("""/resucito/src/index.html?canto=",VLOOKUP(B8,'Index Web'!A$3:N$234,13,FALSE),"""")</f>
        <v>"/resucito/src/index.html?canto=atisenorlevantomialma"</v>
      </c>
      <c r="O8" t="s">
        <v>952</v>
      </c>
      <c r="P8" t="str">
        <f>_xlfn.CONCAT("""",VLOOKUP(B8,'Index Web'!A$3:O$234,15,FALSE)," ",VLOOKUP(B8,'Index Web'!A$3:O$234,13,FALSE),"""","},")</f>
        <v>"a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Q8" t="str">
        <f t="shared" si="0"/>
        <v>{id:6,title: "A ti, Señor, levanto mi alma", subtitle: "Salmo 25 (24)", category: "Precatecumenado", moments: ["Cuaresma","Antiguo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row>
    <row r="9" spans="2:86" x14ac:dyDescent="0.25">
      <c r="B9" s="26">
        <v>6</v>
      </c>
      <c r="C9" t="s">
        <v>261</v>
      </c>
      <c r="D9">
        <f>VLOOKUP(B9,'Index Web'!A$3:L$234,2,FALSE)</f>
        <v>7</v>
      </c>
      <c r="E9" t="s">
        <v>947</v>
      </c>
      <c r="F9" t="str">
        <f>_xlfn.CONCAT("""",VLOOKUP(B9,'Index Web'!A$3:L$234,3,FALSE),"""")</f>
        <v>"A ti, Señor, se debe la alabanza en Sión"</v>
      </c>
      <c r="G9" t="s">
        <v>948</v>
      </c>
      <c r="H9" t="str">
        <f>_xlfn.CONCAT("""",VLOOKUP(B9,'Index Web'!A$3:L$234,4,FALSE),"""")</f>
        <v>"Salmo 65 (64)"</v>
      </c>
      <c r="I9" t="s">
        <v>949</v>
      </c>
      <c r="J9" t="str">
        <f>_xlfn.CONCAT("""",VLOOKUP(B9,'Index Web'!A$3:L$234,5,FALSE),"""")</f>
        <v>"Precatecumenado"</v>
      </c>
      <c r="K9" t="s">
        <v>950</v>
      </c>
      <c r="L9" t="str">
        <f>_xlfn.CONCAT("[",VLOOKUP(B9,'Index Web'!A$3:N$234,14,FALSE),"]")</f>
        <v>["Cuaresma","Antiguo Testamento"]</v>
      </c>
      <c r="M9" t="s">
        <v>951</v>
      </c>
      <c r="N9" t="str">
        <f>_xlfn.CONCAT("""/resucito/src/index.html?canto=",VLOOKUP(B9,'Index Web'!A$3:N$234,13,FALSE),"""")</f>
        <v>"/resucito/src/index.html?canto=atisenorsedebelaalabanzaension"</v>
      </c>
      <c r="O9" t="s">
        <v>952</v>
      </c>
      <c r="P9" t="str">
        <f>_xlfn.CONCAT("""",VLOOKUP(B9,'Index Web'!A$3:O$234,15,FALSE)," ",VLOOKUP(B9,'Index Web'!A$3:O$234,13,FALSE),"""","},")</f>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Q9" t="str">
        <f t="shared" si="0"/>
        <v>{id:7,title: "A ti, Señor, se debe la alabanza en Sión", subtitle: "Salmo 65 (64)", category: "Precatecumenado", moments: ["Cuaresma","Antiguo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row>
    <row r="10" spans="2:86" x14ac:dyDescent="0.25">
      <c r="B10" s="25">
        <v>7</v>
      </c>
      <c r="C10" t="s">
        <v>261</v>
      </c>
      <c r="D10">
        <f>VLOOKUP(B10,'Index Web'!A$3:L$234,2,FALSE)</f>
        <v>8</v>
      </c>
      <c r="E10" t="s">
        <v>947</v>
      </c>
      <c r="F10" t="str">
        <f>_xlfn.CONCAT("""",VLOOKUP(B10,'Index Web'!A$3:L$234,3,FALSE),"""")</f>
        <v>"Abbá, Padre"</v>
      </c>
      <c r="G10" t="s">
        <v>948</v>
      </c>
      <c r="H10" t="str">
        <f>_xlfn.CONCAT("""",VLOOKUP(B10,'Index Web'!A$3:L$234,4,FALSE),"""")</f>
        <v>"Romanos 8,15–17"</v>
      </c>
      <c r="I10" t="s">
        <v>949</v>
      </c>
      <c r="J10" t="str">
        <f>_xlfn.CONCAT("""",VLOOKUP(B10,'Index Web'!A$3:L$234,5,FALSE),"""")</f>
        <v>"Precatecumenado"</v>
      </c>
      <c r="K10" t="s">
        <v>950</v>
      </c>
      <c r="L10" t="str">
        <f>_xlfn.CONCAT("[",VLOOKUP(B10,'Index Web'!A$3:N$234,14,FALSE),"]")</f>
        <v>["Pascua","Pentecostés","Nuevo Testamento","Entrada"]</v>
      </c>
      <c r="M10" t="s">
        <v>951</v>
      </c>
      <c r="N10" t="str">
        <f>_xlfn.CONCAT("""/resucito/src/index.html?canto=",VLOOKUP(B10,'Index Web'!A$3:N$234,13,FALSE),"""")</f>
        <v>"/resucito/src/index.html?canto=abbapadre"</v>
      </c>
      <c r="O10" t="s">
        <v>952</v>
      </c>
      <c r="P10" t="str">
        <f>_xlfn.CONCAT("""",VLOOKUP(B10,'Index Web'!A$3:O$234,15,FALSE)," ",VLOOKUP(B10,'Index Web'!A$3:O$234,13,FALSE),"""","},")</f>
        <v>"abbá,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Q10" t="str">
        <f t="shared" si="0"/>
        <v>{id:8,title: "Abbá, Padre", subtitle: "Romanos 8,15–17", category: "Precatecumenado", moments: ["Pascua","Pentecostés","Nuevo Testamento","Entrada"], url: "/resucito/src/index.html?canto=abbapadre", content: "abbá,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row>
    <row r="11" spans="2:86" x14ac:dyDescent="0.25">
      <c r="B11" s="26">
        <v>8</v>
      </c>
      <c r="C11" t="s">
        <v>261</v>
      </c>
      <c r="D11">
        <f>VLOOKUP(B11,'Index Web'!A$3:L$234,2,FALSE)</f>
        <v>9</v>
      </c>
      <c r="E11" t="s">
        <v>947</v>
      </c>
      <c r="F11" t="str">
        <f>_xlfn.CONCAT("""",VLOOKUP(B11,'Index Web'!A$3:L$234,3,FALSE),"""")</f>
        <v>"Abraham"</v>
      </c>
      <c r="G11" t="s">
        <v>948</v>
      </c>
      <c r="H11" t="str">
        <f>_xlfn.CONCAT("""",VLOOKUP(B11,'Index Web'!A$3:L$234,4,FALSE),"""")</f>
        <v>"Génesis 18,1–5 – Teofanía de Mambré"</v>
      </c>
      <c r="I11" t="s">
        <v>949</v>
      </c>
      <c r="J11" t="str">
        <f>_xlfn.CONCAT("""",VLOOKUP(B11,'Index Web'!A$3:L$234,5,FALSE),"""")</f>
        <v>"Precatecumenado"</v>
      </c>
      <c r="K11" t="s">
        <v>950</v>
      </c>
      <c r="L11" t="str">
        <f>_xlfn.CONCAT("[",VLOOKUP(B11,'Index Web'!A$3:N$234,14,FALSE),"]")</f>
        <v>["Entrada","Antiguo Testamento"]</v>
      </c>
      <c r="M11" t="s">
        <v>951</v>
      </c>
      <c r="N11" t="str">
        <f>_xlfn.CONCAT("""/resucito/src/index.html?canto=",VLOOKUP(B11,'Index Web'!A$3:N$234,13,FALSE),"""")</f>
        <v>"/resucito/src/index.html?canto=abraham"</v>
      </c>
      <c r="O11" t="s">
        <v>952</v>
      </c>
      <c r="P11" t="str">
        <f>_xlfn.CONCAT("""",VLOOKUP(B11,'Index Web'!A$3:O$234,15,FALSE)," ",VLOOKUP(B11,'Index Web'!A$3:O$234,13,FALSE),"""","},")</f>
        <v>"abraham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Q11" t="str">
        <f t="shared" si="0"/>
        <v>{id:9,title: "Abraham", subtitle: "Génesis 18,1–5 – Teofanía de Mambré", category: "Precatecumenado", moments: ["Entrada","Antiguo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row>
    <row r="12" spans="2:86" x14ac:dyDescent="0.25">
      <c r="B12" s="27">
        <v>179</v>
      </c>
      <c r="C12" t="s">
        <v>261</v>
      </c>
      <c r="D12">
        <f>VLOOKUP(B12,'Index Web'!A$3:L$234,2,FALSE)</f>
        <v>10</v>
      </c>
      <c r="E12" t="s">
        <v>947</v>
      </c>
      <c r="F12" t="str">
        <f>_xlfn.CONCAT("""",VLOOKUP(B12,'Index Web'!A$3:L$234,3,FALSE),"""")</f>
        <v>"Aclamaciones a la oración de los fieles"</v>
      </c>
      <c r="G12" t="s">
        <v>948</v>
      </c>
      <c r="H12" t="str">
        <f>_xlfn.CONCAT("""",VLOOKUP(B12,'Index Web'!A$3:L$234,4,FALSE),"""")</f>
        <v>"Respuestas a las oraciones de los fieles, Modelo I, II, III, IV"</v>
      </c>
      <c r="I12" t="s">
        <v>949</v>
      </c>
      <c r="J12" t="str">
        <f>_xlfn.CONCAT("""",VLOOKUP(B12,'Index Web'!A$3:L$234,5,FALSE),"""")</f>
        <v>"Liturgia"</v>
      </c>
      <c r="K12" t="s">
        <v>950</v>
      </c>
      <c r="L12" t="str">
        <f>_xlfn.CONCAT("[",VLOOKUP(B12,'Index Web'!A$3:N$234,14,FALSE),"]")</f>
        <v>[""]</v>
      </c>
      <c r="M12" t="s">
        <v>951</v>
      </c>
      <c r="N12" t="str">
        <f>_xlfn.CONCAT("""/resucito/src/index.html?canto=",VLOOKUP(B12,'Index Web'!A$3:N$234,13,FALSE),"""")</f>
        <v>"/resucito/src/index.html?canto=aclamacionesalaoraciondelosfieles"</v>
      </c>
      <c r="O12" t="s">
        <v>952</v>
      </c>
      <c r="P12" t="str">
        <f>_xlfn.CONCAT("""",VLOOKUP(B12,'Index Web'!A$3:O$234,15,FALSE)," ",VLOOKUP(B12,'Index Web'!A$3:O$234,13,FALSE),"""","},")</f>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Q12" t="str">
        <f t="shared" si="0"/>
        <v>{id:10,title: "Aclamaciones a la oración de los fieles", subtitle: "Respuestas a las oraciones de los fieles, Modelo I, II, III, IV", category: "Liturgia", moments: [""],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row>
    <row r="13" spans="2:86" x14ac:dyDescent="0.25">
      <c r="B13" s="26">
        <v>9</v>
      </c>
      <c r="C13" t="s">
        <v>261</v>
      </c>
      <c r="D13">
        <f>VLOOKUP(B13,'Index Web'!A$3:L$234,2,FALSE)</f>
        <v>11</v>
      </c>
      <c r="E13" t="s">
        <v>947</v>
      </c>
      <c r="F13" t="str">
        <f>_xlfn.CONCAT("""",VLOOKUP(B13,'Index Web'!A$3:L$234,3,FALSE),"""")</f>
        <v>"Aclamad al Señor"</v>
      </c>
      <c r="G13" t="s">
        <v>948</v>
      </c>
      <c r="H13" t="str">
        <f>_xlfn.CONCAT("""",VLOOKUP(B13,'Index Web'!A$3:L$234,4,FALSE),"""")</f>
        <v>"Salmo 100 (99)"</v>
      </c>
      <c r="I13" t="s">
        <v>949</v>
      </c>
      <c r="J13" t="str">
        <f>_xlfn.CONCAT("""",VLOOKUP(B13,'Index Web'!A$3:L$234,5,FALSE),"""")</f>
        <v>"Precatecumenado"</v>
      </c>
      <c r="K13" t="s">
        <v>950</v>
      </c>
      <c r="L13" t="str">
        <f>_xlfn.CONCAT("[",VLOOKUP(B13,'Index Web'!A$3:N$234,14,FALSE),"]")</f>
        <v>["Entrada","Antiguo Testamento"]</v>
      </c>
      <c r="M13" t="s">
        <v>951</v>
      </c>
      <c r="N13" t="str">
        <f>_xlfn.CONCAT("""/resucito/src/index.html?canto=",VLOOKUP(B13,'Index Web'!A$3:N$234,13,FALSE),"""")</f>
        <v>"/resucito/src/index.html?canto=aclamadalsenor"</v>
      </c>
      <c r="O13" t="s">
        <v>952</v>
      </c>
      <c r="P13" t="str">
        <f>_xlfn.CONCAT("""",VLOOKUP(B13,'Index Web'!A$3:O$234,15,FALSE)," ",VLOOKUP(B13,'Index Web'!A$3:O$234,13,FALSE),"""","},")</f>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Q13" t="str">
        <f t="shared" si="0"/>
        <v>{id:11,title: "Aclamad al Señor", subtitle: "Salmo 100 (99)", category: "Precatecumenado", moments: ["Entrada","Antiguo Testamento"],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row>
    <row r="14" spans="2:86" x14ac:dyDescent="0.25">
      <c r="B14" s="28">
        <v>238</v>
      </c>
      <c r="C14" t="s">
        <v>261</v>
      </c>
      <c r="D14">
        <f>VLOOKUP(B14,'Index Web'!A$3:L$234,2,FALSE)</f>
        <v>12</v>
      </c>
      <c r="E14" t="s">
        <v>947</v>
      </c>
      <c r="F14" t="str">
        <f>_xlfn.CONCAT("""",VLOOKUP(B14,'Index Web'!A$3:L$234,3,FALSE),"""")</f>
        <v>"Adónde te escondiste, amado "</v>
      </c>
      <c r="G14" t="s">
        <v>948</v>
      </c>
      <c r="H14" t="str">
        <f>_xlfn.CONCAT("""",VLOOKUP(B14,'Index Web'!A$3:L$234,4,FALSE),"""")</f>
        <v>"Cántico espiritual (San Juan de la Cruz) "</v>
      </c>
      <c r="I14" t="s">
        <v>949</v>
      </c>
      <c r="J14" t="str">
        <f>_xlfn.CONCAT("""",VLOOKUP(B14,'Index Web'!A$3:L$234,5,FALSE),"""")</f>
        <v>"Eleccion"</v>
      </c>
      <c r="K14" t="s">
        <v>950</v>
      </c>
      <c r="L14" t="str">
        <f>_xlfn.CONCAT("[",VLOOKUP(B14,'Index Web'!A$3:N$234,14,FALSE),"]")</f>
        <v>[""]</v>
      </c>
      <c r="M14" t="s">
        <v>951</v>
      </c>
      <c r="N14" t="str">
        <f>_xlfn.CONCAT("""/resucito/src/index.html?canto=",VLOOKUP(B14,'Index Web'!A$3:N$234,13,FALSE),"""")</f>
        <v>"/resucito/src/index.html?canto=adondeteescondisteamado"</v>
      </c>
      <c r="O14" t="s">
        <v>952</v>
      </c>
      <c r="P14" t="str">
        <f>_xlfn.CONCAT("""",VLOOKUP(B14,'Index Web'!A$3:O$234,15,FALSE)," ",VLOOKUP(B14,'Index Web'!A$3:O$234,13,FALSE),"""","},")</f>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Q14" t="str">
        <f t="shared" si="0"/>
        <v>{id:12,title: "Adónde te escondiste, amado ", subtitle: "Cántico espiritual (San Juan de la Cruz) ", category: "Eleccion", moments: [""],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row>
    <row r="15" spans="2:86" x14ac:dyDescent="0.25">
      <c r="B15" s="26">
        <v>10</v>
      </c>
      <c r="C15" t="s">
        <v>261</v>
      </c>
      <c r="D15">
        <f>VLOOKUP(B15,'Index Web'!A$3:L$234,2,FALSE)</f>
        <v>13</v>
      </c>
      <c r="E15" t="s">
        <v>947</v>
      </c>
      <c r="F15" t="str">
        <f>_xlfn.CONCAT("""",VLOOKUP(B15,'Index Web'!A$3:L$234,3,FALSE),"""")</f>
        <v>"Al despertar"</v>
      </c>
      <c r="G15" t="s">
        <v>948</v>
      </c>
      <c r="H15" t="str">
        <f>_xlfn.CONCAT("""",VLOOKUP(B15,'Index Web'!A$3:L$234,4,FALSE),"""")</f>
        <v>"Salmo 17 (16) "</v>
      </c>
      <c r="I15" t="s">
        <v>949</v>
      </c>
      <c r="J15" t="str">
        <f>_xlfn.CONCAT("""",VLOOKUP(B15,'Index Web'!A$3:L$234,5,FALSE),"""")</f>
        <v>"Precatecumenado"</v>
      </c>
      <c r="K15" t="s">
        <v>950</v>
      </c>
      <c r="L15" t="str">
        <f>_xlfn.CONCAT("[",VLOOKUP(B15,'Index Web'!A$3:N$234,14,FALSE),"]")</f>
        <v>["Cuaresma","Antiguo Testamento"]</v>
      </c>
      <c r="M15" t="s">
        <v>951</v>
      </c>
      <c r="N15" t="str">
        <f>_xlfn.CONCAT("""/resucito/src/index.html?canto=",VLOOKUP(B15,'Index Web'!A$3:N$234,13,FALSE),"""")</f>
        <v>"/resucito/src/index.html?canto=aldespertar"</v>
      </c>
      <c r="O15" t="s">
        <v>952</v>
      </c>
      <c r="P15" t="str">
        <f>_xlfn.CONCAT("""",VLOOKUP(B15,'Index Web'!A$3:O$234,15,FALSE)," ",VLOOKUP(B15,'Index Web'!A$3:O$234,13,FALSE),"""","},")</f>
        <v>"al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Q15" t="str">
        <f t="shared" si="0"/>
        <v>{id:13,title: "Al despertar", subtitle: "Salmo 17 (16) ", category: "Precatecumenado", moments: ["Cuaresma","Antiguo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row>
    <row r="16" spans="2:86" x14ac:dyDescent="0.25">
      <c r="B16" s="25">
        <v>11</v>
      </c>
      <c r="C16" t="s">
        <v>261</v>
      </c>
      <c r="D16">
        <f>VLOOKUP(B16,'Index Web'!A$3:L$234,2,FALSE)</f>
        <v>14</v>
      </c>
      <c r="E16" t="s">
        <v>947</v>
      </c>
      <c r="F16" t="str">
        <f>_xlfn.CONCAT("""",VLOOKUP(B16,'Index Web'!A$3:L$234,3,FALSE),"""")</f>
        <v>"Alabad al Señor en el cielo "</v>
      </c>
      <c r="G16" t="s">
        <v>948</v>
      </c>
      <c r="H16" t="str">
        <f>_xlfn.CONCAT("""",VLOOKUP(B16,'Index Web'!A$3:L$234,4,FALSE),"""")</f>
        <v>"Salmo 148 "</v>
      </c>
      <c r="I16" t="s">
        <v>949</v>
      </c>
      <c r="J16" t="str">
        <f>_xlfn.CONCAT("""",VLOOKUP(B16,'Index Web'!A$3:L$234,5,FALSE),"""")</f>
        <v>"Precatecumenado"</v>
      </c>
      <c r="K16" t="s">
        <v>950</v>
      </c>
      <c r="L16" t="str">
        <f>_xlfn.CONCAT("[",VLOOKUP(B16,'Index Web'!A$3:N$234,14,FALSE),"]")</f>
        <v>["Antiguo Testamento"]</v>
      </c>
      <c r="M16" t="s">
        <v>951</v>
      </c>
      <c r="N16" t="str">
        <f>_xlfn.CONCAT("""/resucito/src/index.html?canto=",VLOOKUP(B16,'Index Web'!A$3:N$234,13,FALSE),"""")</f>
        <v>"/resucito/src/index.html?canto=alabadalsenorenelcielo"</v>
      </c>
      <c r="O16" t="s">
        <v>952</v>
      </c>
      <c r="P16" t="str">
        <f>_xlfn.CONCAT("""",VLOOKUP(B16,'Index Web'!A$3:O$234,15,FALSE)," ",VLOOKUP(B16,'Index Web'!A$3:O$234,13,FALSE),"""","},")</f>
        <v>"alabad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Q16" t="str">
        <f t="shared" si="0"/>
        <v>{id:14,title: "Alabad al Señor en el cielo ", subtitle: "Salmo 148 ", category: "Precatecumenado", moments: ["Antiguo Testamento"],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row>
    <row r="17" spans="2:17" x14ac:dyDescent="0.25">
      <c r="B17" s="26">
        <v>12</v>
      </c>
      <c r="C17" t="s">
        <v>261</v>
      </c>
      <c r="D17">
        <f>VLOOKUP(B17,'Index Web'!A$3:L$234,2,FALSE)</f>
        <v>15</v>
      </c>
      <c r="E17" t="s">
        <v>947</v>
      </c>
      <c r="F17" t="str">
        <f>_xlfn.CONCAT("""",VLOOKUP(B17,'Index Web'!A$3:L$234,3,FALSE),"""")</f>
        <v>"Alegría, ha nacido el Salvador"</v>
      </c>
      <c r="G17" t="s">
        <v>948</v>
      </c>
      <c r="H17" t="str">
        <f>_xlfn.CONCAT("""",VLOOKUP(B17,'Index Web'!A$3:L$234,4,FALSE),"""")</f>
        <v>"Villancico (Kiko Argüello)"</v>
      </c>
      <c r="I17" t="s">
        <v>949</v>
      </c>
      <c r="J17" t="str">
        <f>_xlfn.CONCAT("""",VLOOKUP(B17,'Index Web'!A$3:L$234,5,FALSE),"""")</f>
        <v>"Precatecumenado"</v>
      </c>
      <c r="K17" t="s">
        <v>950</v>
      </c>
      <c r="L17" t="str">
        <f>_xlfn.CONCAT("[",VLOOKUP(B17,'Index Web'!A$3:N$234,14,FALSE),"]")</f>
        <v>["Adviento","Navidad","Niños"]</v>
      </c>
      <c r="M17" t="s">
        <v>951</v>
      </c>
      <c r="N17" t="str">
        <f>_xlfn.CONCAT("""/resucito/src/index.html?canto=",VLOOKUP(B17,'Index Web'!A$3:N$234,13,FALSE),"""")</f>
        <v>"/resucito/src/index.html?canto=alegriahanacidoelsalvador"</v>
      </c>
      <c r="O17" t="s">
        <v>952</v>
      </c>
      <c r="P17" t="str">
        <f>_xlfn.CONCAT("""",VLOOKUP(B17,'Index Web'!A$3:O$234,15,FALSE)," ",VLOOKUP(B17,'Index Web'!A$3:O$234,13,FALSE),"""","},")</f>
        <v>"alegría,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Q17" t="str">
        <f t="shared" si="0"/>
        <v>{id:15,title: "Alegría, ha nacido el Salvador", subtitle: "Villancico (Kiko Argüello)", category: "Precatecumenado", moments: ["Adviento","Navidad","Niños"],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row>
    <row r="18" spans="2:17" x14ac:dyDescent="0.25">
      <c r="B18" s="29">
        <v>180</v>
      </c>
      <c r="C18" t="s">
        <v>261</v>
      </c>
      <c r="D18">
        <f>VLOOKUP(B18,'Index Web'!A$3:L$234,2,FALSE)</f>
        <v>16</v>
      </c>
      <c r="E18" t="s">
        <v>947</v>
      </c>
      <c r="F18" t="str">
        <f>_xlfn.CONCAT("""",VLOOKUP(B18,'Index Web'!A$3:L$234,3,FALSE),"""")</f>
        <v>"Aleluya interleccional"</v>
      </c>
      <c r="G18" t="s">
        <v>948</v>
      </c>
      <c r="H18" t="str">
        <f>_xlfn.CONCAT("""",VLOOKUP(B18,'Index Web'!A$3:L$234,4,FALSE),"""")</f>
        <v>"Modelo I, II, III"</v>
      </c>
      <c r="I18" t="s">
        <v>949</v>
      </c>
      <c r="J18" t="str">
        <f>_xlfn.CONCAT("""",VLOOKUP(B18,'Index Web'!A$3:L$234,5,FALSE),"""")</f>
        <v>"Liturgia"</v>
      </c>
      <c r="K18" t="s">
        <v>950</v>
      </c>
      <c r="L18" t="str">
        <f>_xlfn.CONCAT("[",VLOOKUP(B18,'Index Web'!A$3:N$234,14,FALSE),"]")</f>
        <v>[""]</v>
      </c>
      <c r="M18" t="s">
        <v>951</v>
      </c>
      <c r="N18" t="str">
        <f>_xlfn.CONCAT("""/resucito/src/index.html?canto=",VLOOKUP(B18,'Index Web'!A$3:N$234,13,FALSE),"""")</f>
        <v>"/resucito/src/index.html?canto=aleluyainterleccional"</v>
      </c>
      <c r="O18" t="s">
        <v>952</v>
      </c>
      <c r="P18" t="str">
        <f>_xlfn.CONCAT("""",VLOOKUP(B18,'Index Web'!A$3:O$234,15,FALSE)," ",VLOOKUP(B18,'Index Web'!A$3:O$234,13,FALSE),"""","},")</f>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Q18" t="str">
        <f t="shared" si="0"/>
        <v>{id:16,title: "Aleluya interleccional", subtitle: "Modelo I, II, III", category: "Liturgia", moments: [""],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row>
    <row r="19" spans="2:17" x14ac:dyDescent="0.25">
      <c r="B19" s="27">
        <v>181</v>
      </c>
      <c r="C19" t="s">
        <v>261</v>
      </c>
      <c r="D19">
        <f>VLOOKUP(B19,'Index Web'!A$3:L$234,2,FALSE)</f>
        <v>17</v>
      </c>
      <c r="E19" t="s">
        <v>947</v>
      </c>
      <c r="F19" t="str">
        <f>_xlfn.CONCAT("""",VLOOKUP(B19,'Index Web'!A$3:L$234,3,FALSE),"""")</f>
        <v>"Aleluya Pascual"</v>
      </c>
      <c r="G19" t="s">
        <v>948</v>
      </c>
      <c r="H19" t="str">
        <f>_xlfn.CONCAT("""",VLOOKUP(B19,'Index Web'!A$3:L$234,4,FALSE),"""")</f>
        <v>"Apropiado para el tiempo Pascual"</v>
      </c>
      <c r="I19" t="s">
        <v>949</v>
      </c>
      <c r="J19" t="str">
        <f>_xlfn.CONCAT("""",VLOOKUP(B19,'Index Web'!A$3:L$234,5,FALSE),"""")</f>
        <v>"Liturgia"</v>
      </c>
      <c r="K19" t="s">
        <v>950</v>
      </c>
      <c r="L19" t="str">
        <f>_xlfn.CONCAT("[",VLOOKUP(B19,'Index Web'!A$3:N$234,14,FALSE),"]")</f>
        <v>["Pascua"]</v>
      </c>
      <c r="M19" t="s">
        <v>951</v>
      </c>
      <c r="N19" t="str">
        <f>_xlfn.CONCAT("""/resucito/src/index.html?canto=",VLOOKUP(B19,'Index Web'!A$3:N$234,13,FALSE),"""")</f>
        <v>"/resucito/src/index.html?canto=aleluyapascual"</v>
      </c>
      <c r="O19" t="s">
        <v>952</v>
      </c>
      <c r="P19" t="str">
        <f>_xlfn.CONCAT("""",VLOOKUP(B19,'Index Web'!A$3:O$234,15,FALSE)," ",VLOOKUP(B19,'Index Web'!A$3:O$234,13,FALSE),"""","},")</f>
        <v>"aleluya Pascual cristo jesús ha resucitado. aleluya. aleluyapascual"},</v>
      </c>
      <c r="Q19" t="str">
        <f t="shared" si="0"/>
        <v>{id:17,title: "Aleluya Pascual", subtitle: "Apropiado para el tiempo Pascual", category: "Liturgia", moments: ["Pascua"], url: "/resucito/src/index.html?canto=aleluyapascual", content: "aleluya Pascual cristo jesús ha resucitado. aleluya. aleluyapascual"},</v>
      </c>
    </row>
    <row r="20" spans="2:17" x14ac:dyDescent="0.25">
      <c r="B20" s="25">
        <v>13</v>
      </c>
      <c r="C20" t="s">
        <v>261</v>
      </c>
      <c r="D20">
        <f>VLOOKUP(B20,'Index Web'!A$3:L$234,2,FALSE)</f>
        <v>18</v>
      </c>
      <c r="E20" t="s">
        <v>947</v>
      </c>
      <c r="F20" t="str">
        <f>_xlfn.CONCAT("""",VLOOKUP(B20,'Index Web'!A$3:L$234,3,FALSE),"""")</f>
        <v>"Aleluya, Alabad al Señor "</v>
      </c>
      <c r="G20" t="s">
        <v>948</v>
      </c>
      <c r="H20" t="str">
        <f>_xlfn.CONCAT("""",VLOOKUP(B20,'Index Web'!A$3:L$234,4,FALSE),"""")</f>
        <v>"Salmo 150"</v>
      </c>
      <c r="I20" t="s">
        <v>949</v>
      </c>
      <c r="J20" t="str">
        <f>_xlfn.CONCAT("""",VLOOKUP(B20,'Index Web'!A$3:L$234,5,FALSE),"""")</f>
        <v>"Precatecumenado"</v>
      </c>
      <c r="K20" t="s">
        <v>950</v>
      </c>
      <c r="L20" t="str">
        <f>_xlfn.CONCAT("[",VLOOKUP(B20,'Index Web'!A$3:N$234,14,FALSE),"]")</f>
        <v>["Antiguo Testamento"]</v>
      </c>
      <c r="M20" t="s">
        <v>951</v>
      </c>
      <c r="N20" t="str">
        <f>_xlfn.CONCAT("""/resucito/src/index.html?canto=",VLOOKUP(B20,'Index Web'!A$3:N$234,13,FALSE),"""")</f>
        <v>"/resucito/src/index.html?canto=aleluyaalabadalsenor"</v>
      </c>
      <c r="O20" t="s">
        <v>952</v>
      </c>
      <c r="P20" t="str">
        <f>_xlfn.CONCAT("""",VLOOKUP(B20,'Index Web'!A$3:O$234,15,FALSE)," ",VLOOKUP(B20,'Index Web'!A$3:O$234,13,FALSE),"""","},")</f>
        <v>"aleluya,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Q20" t="str">
        <f t="shared" si="0"/>
        <v>{id:18,title: "Aleluya, Alabad al Señor ", subtitle: "Salmo 150", category: "Precatecumenado", moments: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row>
    <row r="21" spans="2:17" x14ac:dyDescent="0.25">
      <c r="B21" s="26">
        <v>14</v>
      </c>
      <c r="C21" t="s">
        <v>261</v>
      </c>
      <c r="D21">
        <f>VLOOKUP(B21,'Index Web'!A$3:L$234,2,FALSE)</f>
        <v>19</v>
      </c>
      <c r="E21" t="s">
        <v>947</v>
      </c>
      <c r="F21" t="str">
        <f>_xlfn.CONCAT("""",VLOOKUP(B21,'Index Web'!A$3:L$234,3,FALSE),"""")</f>
        <v>"Aleluya, bendecid al Señor"</v>
      </c>
      <c r="G21" t="s">
        <v>948</v>
      </c>
      <c r="H21" t="str">
        <f>_xlfn.CONCAT("""",VLOOKUP(B21,'Index Web'!A$3:L$234,4,FALSE),"""")</f>
        <v>"Salmo 1.34 (1.33) - Melodía hebraica"</v>
      </c>
      <c r="I21" t="s">
        <v>949</v>
      </c>
      <c r="J21" t="str">
        <f>_xlfn.CONCAT("""",VLOOKUP(B21,'Index Web'!A$3:L$234,5,FALSE),"""")</f>
        <v>"Precatecumenado"</v>
      </c>
      <c r="K21" t="s">
        <v>950</v>
      </c>
      <c r="L21" t="str">
        <f>_xlfn.CONCAT("[",VLOOKUP(B21,'Index Web'!A$3:N$234,14,FALSE),"]")</f>
        <v>["Pascua","Pentecostés","Paz","Niños","Antiguo Testamento"]</v>
      </c>
      <c r="M21" t="s">
        <v>951</v>
      </c>
      <c r="N21" t="str">
        <f>_xlfn.CONCAT("""/resucito/src/index.html?canto=",VLOOKUP(B21,'Index Web'!A$3:N$234,13,FALSE),"""")</f>
        <v>"/resucito/src/index.html?canto=aleluyabendecidalsenor"</v>
      </c>
      <c r="O21" t="s">
        <v>952</v>
      </c>
      <c r="P21" t="str">
        <f>_xlfn.CONCAT("""",VLOOKUP(B21,'Index Web'!A$3:O$234,15,FALSE)," ",VLOOKUP(B21,'Index Web'!A$3:O$234,13,FALSE),"""","},")</f>
        <v>"aleluya,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Q21" t="str">
        <f t="shared" si="0"/>
        <v>{id:19,title: "Aleluya, bendecid al Señor", subtitle: "Salmo 1.34 (1.33) - Melodía hebraica", category: "Precatecumenado", moments: ["Pascua","Pentecostés","Paz","Niños","Antiguo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row>
    <row r="22" spans="2:17" x14ac:dyDescent="0.25">
      <c r="B22" s="25">
        <v>15</v>
      </c>
      <c r="C22" t="s">
        <v>261</v>
      </c>
      <c r="D22">
        <f>VLOOKUP(B22,'Index Web'!A$3:L$234,2,FALSE)</f>
        <v>20</v>
      </c>
      <c r="E22" t="s">
        <v>947</v>
      </c>
      <c r="F22" t="str">
        <f>_xlfn.CONCAT("""",VLOOKUP(B22,'Index Web'!A$3:L$234,3,FALSE),"""")</f>
        <v>"Aleluya, ya llegó el Reino"</v>
      </c>
      <c r="G22" t="s">
        <v>948</v>
      </c>
      <c r="H22" t="str">
        <f>_xlfn.CONCAT("""",VLOOKUP(B22,'Index Web'!A$3:L$234,4,FALSE),"""")</f>
        <v>"Apocalipsis 19,6-9"</v>
      </c>
      <c r="I22" t="s">
        <v>949</v>
      </c>
      <c r="J22" t="str">
        <f>_xlfn.CONCAT("""",VLOOKUP(B22,'Index Web'!A$3:L$234,5,FALSE),"""")</f>
        <v>"Precatecumenado"</v>
      </c>
      <c r="K22" t="s">
        <v>950</v>
      </c>
      <c r="L22" t="str">
        <f>_xlfn.CONCAT("[",VLOOKUP(B22,'Index Web'!A$3:N$234,14,FALSE),"]")</f>
        <v>["Pascua","Pentecostés","Nuevo Testamento"]</v>
      </c>
      <c r="M22" t="s">
        <v>951</v>
      </c>
      <c r="N22" t="str">
        <f>_xlfn.CONCAT("""/resucito/src/index.html?canto=",VLOOKUP(B22,'Index Web'!A$3:N$234,13,FALSE),"""")</f>
        <v>"/resucito/src/index.html?canto=aleluyayallegoelreino"</v>
      </c>
      <c r="O22" t="s">
        <v>952</v>
      </c>
      <c r="P22" t="str">
        <f>_xlfn.CONCAT("""",VLOOKUP(B22,'Index Web'!A$3:O$234,15,FALSE)," ",VLOOKUP(B22,'Index Web'!A$3:O$234,13,FALSE),"""","},")</f>
        <v>"aleluya,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Q22" t="str">
        <f t="shared" si="0"/>
        <v>{id:20,title: "Aleluya, ya llegó el Reino", subtitle: "Apocalipsis 19,6-9", category: "Precatecumenado", moments: ["Pascua","Pentecostés","Nuevo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row>
    <row r="23" spans="2:17" x14ac:dyDescent="0.25">
      <c r="B23" s="26">
        <v>16</v>
      </c>
      <c r="C23" t="s">
        <v>261</v>
      </c>
      <c r="D23">
        <f>VLOOKUP(B23,'Index Web'!A$3:L$234,2,FALSE)</f>
        <v>21</v>
      </c>
      <c r="E23" t="s">
        <v>947</v>
      </c>
      <c r="F23" t="str">
        <f>_xlfn.CONCAT("""",VLOOKUP(B23,'Index Web'!A$3:L$234,3,FALSE),"""")</f>
        <v>"Alzaos puertas"</v>
      </c>
      <c r="G23" t="s">
        <v>948</v>
      </c>
      <c r="H23" t="str">
        <f>_xlfn.CONCAT("""",VLOOKUP(B23,'Index Web'!A$3:L$234,4,FALSE),"""")</f>
        <v>"Salmo 24 (23)"</v>
      </c>
      <c r="I23" t="s">
        <v>949</v>
      </c>
      <c r="J23" t="str">
        <f>_xlfn.CONCAT("""",VLOOKUP(B23,'Index Web'!A$3:L$234,5,FALSE),"""")</f>
        <v>"Precatecumenado"</v>
      </c>
      <c r="K23" t="s">
        <v>950</v>
      </c>
      <c r="L23" t="str">
        <f>_xlfn.CONCAT("[",VLOOKUP(B23,'Index Web'!A$3:N$234,14,FALSE),"]")</f>
        <v>["Entrada","Antiguo Testamento"]</v>
      </c>
      <c r="M23" t="s">
        <v>951</v>
      </c>
      <c r="N23" t="str">
        <f>_xlfn.CONCAT("""/resucito/src/index.html?canto=",VLOOKUP(B23,'Index Web'!A$3:N$234,13,FALSE),"""")</f>
        <v>"/resucito/src/index.html?canto=alzaospuertas"</v>
      </c>
      <c r="O23" t="s">
        <v>952</v>
      </c>
      <c r="P23" t="str">
        <f>_xlfn.CONCAT("""",VLOOKUP(B23,'Index Web'!A$3:O$234,15,FALSE)," ",VLOOKUP(B23,'Index Web'!A$3:O$234,13,FALSE),"""","},")</f>
        <v>"alzaos,puertas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Q23" t="str">
        <f t="shared" si="0"/>
        <v>{id:21,title: "Alzaos puertas", subtitle: "Salmo 24 (23)", category: "Precatecumenado", moments: ["Entrada","Antiguo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row>
    <row r="24" spans="2:17" x14ac:dyDescent="0.25">
      <c r="B24" s="25">
        <v>17</v>
      </c>
      <c r="C24" t="s">
        <v>261</v>
      </c>
      <c r="D24">
        <f>VLOOKUP(B24,'Index Web'!A$3:L$234,2,FALSE)</f>
        <v>22</v>
      </c>
      <c r="E24" t="s">
        <v>947</v>
      </c>
      <c r="F24" t="str">
        <f>_xlfn.CONCAT("""",VLOOKUP(B24,'Index Web'!A$3:L$234,3,FALSE),"""")</f>
        <v>"Amén, amén, amén"</v>
      </c>
      <c r="G24" t="s">
        <v>948</v>
      </c>
      <c r="H24" t="str">
        <f>_xlfn.CONCAT("""",VLOOKUP(B24,'Index Web'!A$3:L$234,4,FALSE),"""")</f>
        <v>"Apocalipsis 7,12-14 "</v>
      </c>
      <c r="I24" t="s">
        <v>949</v>
      </c>
      <c r="J24" t="str">
        <f>_xlfn.CONCAT("""",VLOOKUP(B24,'Index Web'!A$3:L$234,5,FALSE),"""")</f>
        <v>"Precatecumenado"</v>
      </c>
      <c r="K24" t="s">
        <v>950</v>
      </c>
      <c r="L24" t="str">
        <f>_xlfn.CONCAT("[",VLOOKUP(B24,'Index Web'!A$3:N$234,14,FALSE),"]")</f>
        <v>["Entrada","Nuevo Testamento"]</v>
      </c>
      <c r="M24" t="s">
        <v>951</v>
      </c>
      <c r="N24" t="str">
        <f>_xlfn.CONCAT("""/resucito/src/index.html?canto=",VLOOKUP(B24,'Index Web'!A$3:N$234,13,FALSE),"""")</f>
        <v>"/resucito/src/index.html?canto=amenamenamen"</v>
      </c>
      <c r="O24" t="s">
        <v>952</v>
      </c>
      <c r="P24" t="str">
        <f>_xlfn.CONCAT("""",VLOOKUP(B24,'Index Web'!A$3:O$234,15,FALSE)," ",VLOOKUP(B24,'Index Web'!A$3:O$234,13,FALSE),"""","},")</f>
        <v>"amén,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Q24" t="str">
        <f t="shared" si="0"/>
        <v>{id:22,title: "Amén, amén, amén", subtitle: "Apocalipsis 7,12-14 ", category: "Precatecumenado", moments: ["Entrada","Nuevo Testamento"],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row>
    <row r="25" spans="2:17" x14ac:dyDescent="0.25">
      <c r="B25" s="26">
        <v>18</v>
      </c>
      <c r="C25" t="s">
        <v>261</v>
      </c>
      <c r="D25">
        <f>VLOOKUP(B25,'Index Web'!A$3:L$234,2,FALSE)</f>
        <v>23</v>
      </c>
      <c r="E25" t="s">
        <v>947</v>
      </c>
      <c r="F25" t="str">
        <f>_xlfn.CONCAT("""",VLOOKUP(B25,'Index Web'!A$3:L$234,3,FALSE),"""")</f>
        <v>"Amo al Señor"</v>
      </c>
      <c r="G25" t="s">
        <v>948</v>
      </c>
      <c r="H25" t="str">
        <f>_xlfn.CONCAT("""",VLOOKUP(B25,'Index Web'!A$3:L$234,4,FALSE),"""")</f>
        <v>"Salmo 116 (114-115)"</v>
      </c>
      <c r="I25" t="s">
        <v>949</v>
      </c>
      <c r="J25" t="str">
        <f>_xlfn.CONCAT("""",VLOOKUP(B25,'Index Web'!A$3:L$234,5,FALSE),"""")</f>
        <v>"Precatecumenado"</v>
      </c>
      <c r="K25" t="s">
        <v>950</v>
      </c>
      <c r="L25" t="str">
        <f>_xlfn.CONCAT("[",VLOOKUP(B25,'Index Web'!A$3:N$234,14,FALSE),"]")</f>
        <v>["Cuaresma","Antiguo Testamento"]</v>
      </c>
      <c r="M25" t="s">
        <v>951</v>
      </c>
      <c r="N25" t="str">
        <f>_xlfn.CONCAT("""/resucito/src/index.html?canto=",VLOOKUP(B25,'Index Web'!A$3:N$234,13,FALSE),"""")</f>
        <v>"/resucito/src/index.html?canto=amoalsenor"</v>
      </c>
      <c r="O25" t="s">
        <v>952</v>
      </c>
      <c r="P25" t="str">
        <f>_xlfn.CONCAT("""",VLOOKUP(B25,'Index Web'!A$3:O$234,15,FALSE)," ",VLOOKUP(B25,'Index Web'!A$3:O$234,13,FALSE),"""","},")</f>
        <v>"amo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Q25" t="str">
        <f t="shared" si="0"/>
        <v>{id:23,title: "Amo al Señor", subtitle: "Salmo 116 (114-115)", category: "Precatecumenado", moments: ["Cuaresma","Antiguo Testamento"],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row>
    <row r="26" spans="2:17" x14ac:dyDescent="0.25">
      <c r="B26" s="29">
        <v>182</v>
      </c>
      <c r="C26" t="s">
        <v>261</v>
      </c>
      <c r="D26">
        <f>VLOOKUP(B26,'Index Web'!A$3:L$234,2,FALSE)</f>
        <v>24</v>
      </c>
      <c r="E26" t="s">
        <v>947</v>
      </c>
      <c r="F26" t="str">
        <f>_xlfn.CONCAT("""",VLOOKUP(B26,'Index Web'!A$3:L$234,3,FALSE),"""")</f>
        <v>"Antífona para el evangelio"</v>
      </c>
      <c r="G26" t="s">
        <v>948</v>
      </c>
      <c r="H26" t="str">
        <f>_xlfn.CONCAT("""",VLOOKUP(B26,'Index Web'!A$3:L$234,4,FALSE),"""")</f>
        <v>"Tiempo de Cuaresma"</v>
      </c>
      <c r="I26" t="s">
        <v>949</v>
      </c>
      <c r="J26" t="str">
        <f>_xlfn.CONCAT("""",VLOOKUP(B26,'Index Web'!A$3:L$234,5,FALSE),"""")</f>
        <v>"Liturgia"</v>
      </c>
      <c r="K26" t="s">
        <v>950</v>
      </c>
      <c r="L26" t="str">
        <f>_xlfn.CONCAT("[",VLOOKUP(B26,'Index Web'!A$3:N$234,14,FALSE),"]")</f>
        <v>[""]</v>
      </c>
      <c r="M26" t="s">
        <v>951</v>
      </c>
      <c r="N26" t="str">
        <f>_xlfn.CONCAT("""/resucito/src/index.html?canto=",VLOOKUP(B26,'Index Web'!A$3:N$234,13,FALSE),"""")</f>
        <v>"/resucito/src/index.html?canto=antifonaparaelevangelio"</v>
      </c>
      <c r="O26" t="s">
        <v>952</v>
      </c>
      <c r="P26" t="str">
        <f>_xlfn.CONCAT("""",VLOOKUP(B26,'Index Web'!A$3:O$234,15,FALSE)," ",VLOOKUP(B26,'Index Web'!A$3:O$234,13,FALSE),"""","},")</f>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Q26" t="str">
        <f t="shared" si="0"/>
        <v>{id:24,title: "Antífona para el evangelio", subtitle: "Tiempo de Cuaresma", category: "Liturgia", moments: [""],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row>
    <row r="27" spans="2:17" x14ac:dyDescent="0.25">
      <c r="B27" s="26">
        <v>19</v>
      </c>
      <c r="C27" t="s">
        <v>261</v>
      </c>
      <c r="D27">
        <f>VLOOKUP(B27,'Index Web'!A$3:L$234,2,FALSE)</f>
        <v>25</v>
      </c>
      <c r="E27" t="s">
        <v>947</v>
      </c>
      <c r="F27" t="str">
        <f>_xlfn.CONCAT("""",VLOOKUP(B27,'Index Web'!A$3:L$234,3,FALSE),"""")</f>
        <v>"Aquedah"</v>
      </c>
      <c r="G27" t="s">
        <v>948</v>
      </c>
      <c r="H27" t="str">
        <f>_xlfn.CONCAT("""",VLOOKUP(B27,'Index Web'!A$3:L$234,4,FALSE),"""")</f>
        <v>"Gn 22,1-19 - Del Targum Neofiti sobre el sacrificio de Isaac"</v>
      </c>
      <c r="I27" t="s">
        <v>949</v>
      </c>
      <c r="J27" t="str">
        <f>_xlfn.CONCAT("""",VLOOKUP(B27,'Index Web'!A$3:L$234,5,FALSE),"""")</f>
        <v>"Precatecumenado"</v>
      </c>
      <c r="K27" t="s">
        <v>950</v>
      </c>
      <c r="L27" t="str">
        <f>_xlfn.CONCAT("[",VLOOKUP(B27,'Index Web'!A$3:N$234,14,FALSE),"]")</f>
        <v>["Pascua","Pentecostés","Antiguo Testamento"]</v>
      </c>
      <c r="M27" t="s">
        <v>951</v>
      </c>
      <c r="N27" t="str">
        <f>_xlfn.CONCAT("""/resucito/src/index.html?canto=",VLOOKUP(B27,'Index Web'!A$3:N$234,13,FALSE),"""")</f>
        <v>"/resucito/src/index.html?canto=aquedah"</v>
      </c>
      <c r="O27" t="s">
        <v>952</v>
      </c>
      <c r="P27" t="str">
        <f>_xlfn.CONCAT("""",VLOOKUP(B27,'Index Web'!A$3:O$234,15,FALSE)," ",VLOOKUP(B27,'Index Web'!A$3:O$234,13,FALSE),"""","},")</f>
        <v>"aquedah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Q27" t="str">
        <f t="shared" si="0"/>
        <v>{id:25,title: "Aquedah", subtitle: "Gn 22,1-19 - Del Targum Neofiti sobre el sacrificio de Isaac", category: "Precatecumenado", moments: ["Pascua","Pentecostés","Antiguo Testamento"],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row>
    <row r="28" spans="2:17" x14ac:dyDescent="0.25">
      <c r="B28" s="25">
        <v>20</v>
      </c>
      <c r="C28" t="s">
        <v>261</v>
      </c>
      <c r="D28">
        <f>VLOOKUP(B28,'Index Web'!A$3:L$234,2,FALSE)</f>
        <v>26</v>
      </c>
      <c r="E28" t="s">
        <v>947</v>
      </c>
      <c r="F28" t="str">
        <f>_xlfn.CONCAT("""",VLOOKUP(B28,'Index Web'!A$3:L$234,3,FALSE),"""")</f>
        <v>"Así habla el amén"</v>
      </c>
      <c r="G28" t="s">
        <v>948</v>
      </c>
      <c r="H28" t="str">
        <f>_xlfn.CONCAT("""",VLOOKUP(B28,'Index Web'!A$3:L$234,4,FALSE),"""")</f>
        <v>"Ap 3,14-20"</v>
      </c>
      <c r="I28" t="s">
        <v>949</v>
      </c>
      <c r="J28" t="str">
        <f>_xlfn.CONCAT("""",VLOOKUP(B28,'Index Web'!A$3:L$234,5,FALSE),"""")</f>
        <v>"Precatecumenado"</v>
      </c>
      <c r="K28" t="s">
        <v>950</v>
      </c>
      <c r="L28" t="str">
        <f>_xlfn.CONCAT("[",VLOOKUP(B28,'Index Web'!A$3:N$234,14,FALSE),"]")</f>
        <v>["Cuaresma","Nuevo Testamento"]</v>
      </c>
      <c r="M28" t="s">
        <v>951</v>
      </c>
      <c r="N28" t="str">
        <f>_xlfn.CONCAT("""/resucito/src/index.html?canto=",VLOOKUP(B28,'Index Web'!A$3:N$234,13,FALSE),"""")</f>
        <v>"/resucito/src/index.html?canto=asihablaelamen"</v>
      </c>
      <c r="O28" t="s">
        <v>952</v>
      </c>
      <c r="P28" t="str">
        <f>_xlfn.CONCAT("""",VLOOKUP(B28,'Index Web'!A$3:O$234,15,FALSE)," ",VLOOKUP(B28,'Index Web'!A$3:O$234,13,FALSE),"""","},")</f>
        <v>"así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Q28" t="str">
        <f t="shared" si="0"/>
        <v>{id:26,title: "Así habla el amén", subtitle: "Ap 3,14-20", category: "Precatecumenado", moments: ["Cuaresma","Nuevo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row>
    <row r="29" spans="2:17" x14ac:dyDescent="0.25">
      <c r="B29" s="26">
        <v>21</v>
      </c>
      <c r="C29" t="s">
        <v>261</v>
      </c>
      <c r="D29">
        <f>VLOOKUP(B29,'Index Web'!A$3:L$234,2,FALSE)</f>
        <v>27</v>
      </c>
      <c r="E29" t="s">
        <v>947</v>
      </c>
      <c r="F29" t="str">
        <f>_xlfn.CONCAT("""",VLOOKUP(B29,'Index Web'!A$3:L$234,3,FALSE),"""")</f>
        <v>"Ave María I"</v>
      </c>
      <c r="G29" t="s">
        <v>948</v>
      </c>
      <c r="H29" t="str">
        <f>_xlfn.CONCAT("""",VLOOKUP(B29,'Index Web'!A$3:L$234,4,FALSE),"""")</f>
        <v>"Lucas  1,28ss"</v>
      </c>
      <c r="I29" t="s">
        <v>949</v>
      </c>
      <c r="J29" t="str">
        <f>_xlfn.CONCAT("""",VLOOKUP(B29,'Index Web'!A$3:L$234,5,FALSE),"""")</f>
        <v>"Precatecumenado"</v>
      </c>
      <c r="K29" t="s">
        <v>950</v>
      </c>
      <c r="L29" t="str">
        <f>_xlfn.CONCAT("[",VLOOKUP(B29,'Index Web'!A$3:N$234,14,FALSE),"]")</f>
        <v>["Vírgen María","Nuevo Testamento"]</v>
      </c>
      <c r="M29" t="s">
        <v>951</v>
      </c>
      <c r="N29" t="str">
        <f>_xlfn.CONCAT("""/resucito/src/index.html?canto=",VLOOKUP(B29,'Index Web'!A$3:N$234,13,FALSE),"""")</f>
        <v>"/resucito/src/index.html?canto=avemariai"</v>
      </c>
      <c r="O29" t="s">
        <v>952</v>
      </c>
      <c r="P29" t="str">
        <f>_xlfn.CONCAT("""",VLOOKUP(B29,'Index Web'!A$3:O$234,15,FALSE)," ",VLOOKUP(B29,'Index Web'!A$3:O$234,13,FALSE),"""","},")</f>
        <v>"ave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Q29" t="str">
        <f t="shared" si="0"/>
        <v>{id:27,title: "Ave María I", subtitle: "Lucas  1,28ss", category: "Precatecumenado", moments: ["Vírgen María","Nuevo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row>
    <row r="30" spans="2:17" x14ac:dyDescent="0.25">
      <c r="B30" s="25">
        <v>22</v>
      </c>
      <c r="C30" t="s">
        <v>261</v>
      </c>
      <c r="D30">
        <f>VLOOKUP(B30,'Index Web'!A$3:L$234,2,FALSE)</f>
        <v>28</v>
      </c>
      <c r="E30" t="s">
        <v>947</v>
      </c>
      <c r="F30" t="str">
        <f>_xlfn.CONCAT("""",VLOOKUP(B30,'Index Web'!A$3:L$234,3,FALSE),"""")</f>
        <v>"Ave María II (1984)"</v>
      </c>
      <c r="G30" t="s">
        <v>948</v>
      </c>
      <c r="H30" t="str">
        <f>_xlfn.CONCAT("""",VLOOKUP(B30,'Index Web'!A$3:L$234,4,FALSE),"""")</f>
        <v>"Lucas  1,28ss - 1984 "</v>
      </c>
      <c r="I30" t="s">
        <v>949</v>
      </c>
      <c r="J30" t="str">
        <f>_xlfn.CONCAT("""",VLOOKUP(B30,'Index Web'!A$3:L$234,5,FALSE),"""")</f>
        <v>"Precatecumenado"</v>
      </c>
      <c r="K30" t="s">
        <v>950</v>
      </c>
      <c r="L30" t="str">
        <f>_xlfn.CONCAT("[",VLOOKUP(B30,'Index Web'!A$3:N$234,14,FALSE),"]")</f>
        <v>["Vírgen María","Nuevo Testamento"]</v>
      </c>
      <c r="M30" t="s">
        <v>951</v>
      </c>
      <c r="N30" t="str">
        <f>_xlfn.CONCAT("""/resucito/src/index.html?canto=",VLOOKUP(B30,'Index Web'!A$3:N$234,13,FALSE),"""")</f>
        <v>"/resucito/src/index.html?canto=avemariaii(1984)"</v>
      </c>
      <c r="O30" t="s">
        <v>952</v>
      </c>
      <c r="P30" t="str">
        <f>_xlfn.CONCAT("""",VLOOKUP(B30,'Index Web'!A$3:O$234,15,FALSE)," ",VLOOKUP(B30,'Index Web'!A$3:O$234,13,FALSE),"""","},")</f>
        <v>"ave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Q30" t="str">
        <f t="shared" si="0"/>
        <v>{id:28,title: "Ave María II (1984)", subtitle: "Lucas  1,28ss - 1984 ", category: "Precatecumenado", moments: ["Vírgen María","Nuevo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row>
    <row r="31" spans="2:17" x14ac:dyDescent="0.25">
      <c r="B31" s="26">
        <v>23</v>
      </c>
      <c r="C31" t="s">
        <v>261</v>
      </c>
      <c r="D31">
        <f>VLOOKUP(B31,'Index Web'!A$3:L$234,2,FALSE)</f>
        <v>29</v>
      </c>
      <c r="E31" t="s">
        <v>947</v>
      </c>
      <c r="F31" t="str">
        <f>_xlfn.CONCAT("""",VLOOKUP(B31,'Index Web'!A$3:L$234,3,FALSE),"""")</f>
        <v>"Babilonia criminal"</v>
      </c>
      <c r="G31" t="s">
        <v>948</v>
      </c>
      <c r="H31" t="str">
        <f>_xlfn.CONCAT("""",VLOOKUP(B31,'Index Web'!A$3:L$234,4,FALSE),"""")</f>
        <v>"Salmo 137 (136)"</v>
      </c>
      <c r="I31" t="s">
        <v>949</v>
      </c>
      <c r="J31" t="str">
        <f>_xlfn.CONCAT("""",VLOOKUP(B31,'Index Web'!A$3:L$234,5,FALSE),"""")</f>
        <v>"Precatecumenado"</v>
      </c>
      <c r="K31" t="s">
        <v>950</v>
      </c>
      <c r="L31" t="str">
        <f>_xlfn.CONCAT("[",VLOOKUP(B31,'Index Web'!A$3:N$234,14,FALSE),"]")</f>
        <v>["Cuaresma","Antiguo Testamento"]</v>
      </c>
      <c r="M31" t="s">
        <v>951</v>
      </c>
      <c r="N31" t="str">
        <f>_xlfn.CONCAT("""/resucito/src/index.html?canto=",VLOOKUP(B31,'Index Web'!A$3:N$234,13,FALSE),"""")</f>
        <v>"/resucito/src/index.html?canto=babiloniacriminal"</v>
      </c>
      <c r="O31" t="s">
        <v>952</v>
      </c>
      <c r="P31" t="str">
        <f>_xlfn.CONCAT("""",VLOOKUP(B31,'Index Web'!A$3:O$234,15,FALSE)," ",VLOOKUP(B31,'Index Web'!A$3:O$234,13,FALSE),"""","},")</f>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Q31" t="str">
        <f t="shared" si="0"/>
        <v>{id:29,title: "Babilonia criminal", subtitle: "Salmo 137 (136)", category: "Precatecumenado", moments: ["Cuaresma","Antiguo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row>
    <row r="32" spans="2:17" x14ac:dyDescent="0.25">
      <c r="B32" s="25">
        <v>24</v>
      </c>
      <c r="C32" t="s">
        <v>261</v>
      </c>
      <c r="D32">
        <f>VLOOKUP(B32,'Index Web'!A$3:L$234,2,FALSE)</f>
        <v>30</v>
      </c>
      <c r="E32" t="s">
        <v>947</v>
      </c>
      <c r="F32" t="str">
        <f>_xlfn.CONCAT("""",VLOOKUP(B32,'Index Web'!A$3:L$234,3,FALSE),"""")</f>
        <v>"Balaam"</v>
      </c>
      <c r="G32" t="s">
        <v>948</v>
      </c>
      <c r="H32" t="str">
        <f>_xlfn.CONCAT("""",VLOOKUP(B32,'Index Web'!A$3:L$234,4,FALSE),"""")</f>
        <v>"Nm 23,7-24"</v>
      </c>
      <c r="I32" t="s">
        <v>949</v>
      </c>
      <c r="J32" t="str">
        <f>_xlfn.CONCAT("""",VLOOKUP(B32,'Index Web'!A$3:L$234,5,FALSE),"""")</f>
        <v>"Precatecumenado"</v>
      </c>
      <c r="K32" t="s">
        <v>950</v>
      </c>
      <c r="L32" t="str">
        <f>_xlfn.CONCAT("[",VLOOKUP(B32,'Index Web'!A$3:N$234,14,FALSE),"]")</f>
        <v>["Paz","Final","Antiguo Testamento"]</v>
      </c>
      <c r="M32" t="s">
        <v>951</v>
      </c>
      <c r="N32" t="str">
        <f>_xlfn.CONCAT("""/resucito/src/index.html?canto=",VLOOKUP(B32,'Index Web'!A$3:N$234,13,FALSE),"""")</f>
        <v>"/resucito/src/index.html?canto=balaam"</v>
      </c>
      <c r="O32" t="s">
        <v>952</v>
      </c>
      <c r="P32" t="str">
        <f>_xlfn.CONCAT("""",VLOOKUP(B32,'Index Web'!A$3:O$234,15,FALSE)," ",VLOOKUP(B32,'Index Web'!A$3:O$234,13,FALSE),"""","},")</f>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Q32" t="str">
        <f t="shared" si="0"/>
        <v>{id:30,title: "Balaam", subtitle: "Nm 23,7-24", category: "Precatecumenado", moments: ["Paz","Final","Antiguo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row>
    <row r="33" spans="2:17" x14ac:dyDescent="0.25">
      <c r="B33" s="26">
        <v>25</v>
      </c>
      <c r="C33" t="s">
        <v>261</v>
      </c>
      <c r="D33">
        <f>VLOOKUP(B33,'Index Web'!A$3:L$234,2,FALSE)</f>
        <v>31</v>
      </c>
      <c r="E33" t="s">
        <v>947</v>
      </c>
      <c r="F33" t="str">
        <f>_xlfn.CONCAT("""",VLOOKUP(B33,'Index Web'!A$3:L$234,3,FALSE),"""")</f>
        <v>"Bendeciré al Señor en todo tiempo"</v>
      </c>
      <c r="G33" t="s">
        <v>948</v>
      </c>
      <c r="H33" t="str">
        <f>_xlfn.CONCAT("""",VLOOKUP(B33,'Index Web'!A$3:L$234,4,FALSE),"""")</f>
        <v>"Salmo 34 (33)"</v>
      </c>
      <c r="I33" t="s">
        <v>949</v>
      </c>
      <c r="J33" t="str">
        <f>_xlfn.CONCAT("""",VLOOKUP(B33,'Index Web'!A$3:L$234,5,FALSE),"""")</f>
        <v>"Precatecumenado"</v>
      </c>
      <c r="K33" t="s">
        <v>950</v>
      </c>
      <c r="L33" t="str">
        <f>_xlfn.CONCAT("[",VLOOKUP(B33,'Index Web'!A$3:N$234,14,FALSE),"]")</f>
        <v>["Cuaresma","Comunión","Antiguo Testamento"]</v>
      </c>
      <c r="M33" t="s">
        <v>951</v>
      </c>
      <c r="N33" t="str">
        <f>_xlfn.CONCAT("""/resucito/src/index.html?canto=",VLOOKUP(B33,'Index Web'!A$3:N$234,13,FALSE),"""")</f>
        <v>"/resucito/src/index.html?canto=bendecirealsenorentodotiempo"</v>
      </c>
      <c r="O33" t="s">
        <v>952</v>
      </c>
      <c r="P33" t="str">
        <f>_xlfn.CONCAT("""",VLOOKUP(B33,'Index Web'!A$3:O$234,15,FALSE)," ",VLOOKUP(B33,'Index Web'!A$3:O$234,13,FALSE),"""","},")</f>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Q33" t="str">
        <f t="shared" si="0"/>
        <v>{id:31,title: "Bendeciré al Señor en todo tiempo", subtitle: "Salmo 34 (33)", category: "Precatecumenado", moments: ["Cuaresma","Comunión","Antiguo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row>
    <row r="34" spans="2:17" x14ac:dyDescent="0.25">
      <c r="B34" s="25">
        <v>26</v>
      </c>
      <c r="C34" t="s">
        <v>261</v>
      </c>
      <c r="D34">
        <f>VLOOKUP(B34,'Index Web'!A$3:L$234,2,FALSE)</f>
        <v>32</v>
      </c>
      <c r="E34" t="s">
        <v>947</v>
      </c>
      <c r="F34" t="str">
        <f>_xlfn.CONCAT("""",VLOOKUP(B34,'Index Web'!A$3:L$234,3,FALSE),"""")</f>
        <v>"Bendice, alma mía, a Yahveh"</v>
      </c>
      <c r="G34" t="s">
        <v>948</v>
      </c>
      <c r="H34" t="str">
        <f>_xlfn.CONCAT("""",VLOOKUP(B34,'Index Web'!A$3:L$234,4,FALSE),"""")</f>
        <v>"Salmo 103 (102)"</v>
      </c>
      <c r="I34" t="s">
        <v>949</v>
      </c>
      <c r="J34" t="str">
        <f>_xlfn.CONCAT("""",VLOOKUP(B34,'Index Web'!A$3:L$234,5,FALSE),"""")</f>
        <v>"Precatecumenado"</v>
      </c>
      <c r="K34" t="s">
        <v>950</v>
      </c>
      <c r="L34" t="str">
        <f>_xlfn.CONCAT("[",VLOOKUP(B34,'Index Web'!A$3:N$234,14,FALSE),"]")</f>
        <v>["Cuaresma","Antiguo Testamento"]</v>
      </c>
      <c r="M34" t="s">
        <v>951</v>
      </c>
      <c r="N34" t="str">
        <f>_xlfn.CONCAT("""/resucito/src/index.html?canto=",VLOOKUP(B34,'Index Web'!A$3:N$234,13,FALSE),"""")</f>
        <v>"/resucito/src/index.html?canto=bendicealmamiaayahveh"</v>
      </c>
      <c r="O34" t="s">
        <v>952</v>
      </c>
      <c r="P34" t="str">
        <f>_xlfn.CONCAT("""",VLOOKUP(B34,'Index Web'!A$3:O$234,15,FALSE)," ",VLOOKUP(B34,'Index Web'!A$3:O$234,13,FALSE),"""","},")</f>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Q34" t="str">
        <f t="shared" si="0"/>
        <v>{id:32,title: "Bendice, alma mía, a Yahveh", subtitle: "Salmo 103 (102)", category: "Precatecumenado", moments: ["Cuaresma","Antiguo Testamento"],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row>
    <row r="35" spans="2:17" x14ac:dyDescent="0.25">
      <c r="B35" s="27">
        <v>183</v>
      </c>
      <c r="C35" t="s">
        <v>261</v>
      </c>
      <c r="D35">
        <f>VLOOKUP(B35,'Index Web'!A$3:L$234,2,FALSE)</f>
        <v>33</v>
      </c>
      <c r="E35" t="s">
        <v>947</v>
      </c>
      <c r="F35" t="str">
        <f>_xlfn.CONCAT("""",VLOOKUP(B35,'Index Web'!A$3:L$234,3,FALSE),"""")</f>
        <v>"Bendición del agua"</v>
      </c>
      <c r="G35" t="s">
        <v>948</v>
      </c>
      <c r="H35" t="str">
        <f>_xlfn.CONCAT("""",VLOOKUP(B35,'Index Web'!A$3:L$234,4,FALSE),"""")</f>
        <v>"De la liturgia bautismal de la Vigilia Pascual"</v>
      </c>
      <c r="I35" t="s">
        <v>949</v>
      </c>
      <c r="J35" t="str">
        <f>_xlfn.CONCAT("""",VLOOKUP(B35,'Index Web'!A$3:L$234,5,FALSE),"""")</f>
        <v>"Liturgia"</v>
      </c>
      <c r="K35" t="s">
        <v>950</v>
      </c>
      <c r="L35" t="str">
        <f>_xlfn.CONCAT("[",VLOOKUP(B35,'Index Web'!A$3:N$234,14,FALSE),"]")</f>
        <v>[""]</v>
      </c>
      <c r="M35" t="s">
        <v>951</v>
      </c>
      <c r="N35" t="str">
        <f>_xlfn.CONCAT("""/resucito/src/index.html?canto=",VLOOKUP(B35,'Index Web'!A$3:N$234,13,FALSE),"""")</f>
        <v>"/resucito/src/index.html?canto=bendiciondelagua"</v>
      </c>
      <c r="O35" t="s">
        <v>952</v>
      </c>
      <c r="P35" t="str">
        <f>_xlfn.CONCAT("""",VLOOKUP(B35,'Index Web'!A$3:O$234,15,FALSE)," ",VLOOKUP(B35,'Index Web'!A$3:O$234,13,FALSE),"""","},")</f>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Q35" t="str">
        <f t="shared" si="0"/>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row>
    <row r="36" spans="2:17" x14ac:dyDescent="0.25">
      <c r="B36" s="25">
        <v>27</v>
      </c>
      <c r="C36" t="s">
        <v>261</v>
      </c>
      <c r="D36">
        <f>VLOOKUP(B36,'Index Web'!A$3:L$234,2,FALSE)</f>
        <v>34</v>
      </c>
      <c r="E36" t="s">
        <v>947</v>
      </c>
      <c r="F36" t="str">
        <f>_xlfn.CONCAT("""",VLOOKUP(B36,'Index Web'!A$3:L$234,3,FALSE),"""")</f>
        <v>"Bendita eres tú, María"</v>
      </c>
      <c r="G36" t="s">
        <v>948</v>
      </c>
      <c r="H36" t="str">
        <f>_xlfn.CONCAT("""",VLOOKUP(B36,'Index Web'!A$3:L$234,4,FALSE),"""")</f>
        <v>"Lucas 1,42-45"</v>
      </c>
      <c r="I36" t="s">
        <v>949</v>
      </c>
      <c r="J36" t="str">
        <f>_xlfn.CONCAT("""",VLOOKUP(B36,'Index Web'!A$3:L$234,5,FALSE),"""")</f>
        <v>"Precatecumenado"</v>
      </c>
      <c r="K36" t="s">
        <v>950</v>
      </c>
      <c r="L36" t="str">
        <f>_xlfn.CONCAT("[",VLOOKUP(B36,'Index Web'!A$3:N$234,14,FALSE),"]")</f>
        <v>["Vírgen María","Entrada","Nuevo Testamento"]</v>
      </c>
      <c r="M36" t="s">
        <v>951</v>
      </c>
      <c r="N36" t="str">
        <f>_xlfn.CONCAT("""/resucito/src/index.html?canto=",VLOOKUP(B36,'Index Web'!A$3:N$234,13,FALSE),"""")</f>
        <v>"/resucito/src/index.html?canto=benditaerestumaria"</v>
      </c>
      <c r="O36" t="s">
        <v>952</v>
      </c>
      <c r="P36" t="str">
        <f>_xlfn.CONCAT("""",VLOOKUP(B36,'Index Web'!A$3:O$234,15,FALSE)," ",VLOOKUP(B36,'Index Web'!A$3:O$234,13,FALSE),"""","},")</f>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Q36" t="str">
        <f t="shared" si="0"/>
        <v>{id:34,title: "Bendita eres tú, María", subtitle: "Lucas 1,42-45", category: "Precatecumenado", moments: ["Vírgen María","Entrada","Nuevo Testamento"],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row>
    <row r="37" spans="2:17" x14ac:dyDescent="0.25">
      <c r="B37" s="26">
        <v>28</v>
      </c>
      <c r="C37" t="s">
        <v>261</v>
      </c>
      <c r="D37">
        <f>VLOOKUP(B37,'Index Web'!A$3:L$234,2,FALSE)</f>
        <v>35</v>
      </c>
      <c r="E37" t="s">
        <v>947</v>
      </c>
      <c r="F37" t="str">
        <f>_xlfn.CONCAT("""",VLOOKUP(B37,'Index Web'!A$3:L$234,3,FALSE),"""")</f>
        <v>"Bendito eres, Señor "</v>
      </c>
      <c r="G37" t="s">
        <v>948</v>
      </c>
      <c r="H37" t="str">
        <f>_xlfn.CONCAT("""",VLOOKUP(B37,'Index Web'!A$3:L$234,4,FALSE),"""")</f>
        <v>"Daniel 3,52-57"</v>
      </c>
      <c r="I37" t="s">
        <v>949</v>
      </c>
      <c r="J37" t="str">
        <f>_xlfn.CONCAT("""",VLOOKUP(B37,'Index Web'!A$3:L$234,5,FALSE),"""")</f>
        <v>"Precatecumenado"</v>
      </c>
      <c r="K37" t="s">
        <v>950</v>
      </c>
      <c r="L37" t="str">
        <f>_xlfn.CONCAT("[",VLOOKUP(B37,'Index Web'!A$3:N$234,14,FALSE),"]")</f>
        <v>["Antiguo Testamento"]</v>
      </c>
      <c r="M37" t="s">
        <v>951</v>
      </c>
      <c r="N37" t="str">
        <f>_xlfn.CONCAT("""/resucito/src/index.html?canto=",VLOOKUP(B37,'Index Web'!A$3:N$234,13,FALSE),"""")</f>
        <v>"/resucito/src/index.html?canto=benditoeressenor"</v>
      </c>
      <c r="O37" t="s">
        <v>952</v>
      </c>
      <c r="P37" t="str">
        <f>_xlfn.CONCAT("""",VLOOKUP(B37,'Index Web'!A$3:O$234,15,FALSE)," ",VLOOKUP(B37,'Index Web'!A$3:O$234,13,FALSE),"""","},")</f>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Q37" t="str">
        <f t="shared" si="0"/>
        <v>{id:35,title: "Bendito eres, Señor ", subtitle: "Daniel 3,52-57", category: "Precatecumenado", moments: ["Antiguo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row>
    <row r="38" spans="2:17" x14ac:dyDescent="0.25">
      <c r="B38" s="25">
        <v>29</v>
      </c>
      <c r="C38" t="s">
        <v>261</v>
      </c>
      <c r="D38">
        <f>VLOOKUP(B38,'Index Web'!A$3:L$234,2,FALSE)</f>
        <v>36</v>
      </c>
      <c r="E38" t="s">
        <v>947</v>
      </c>
      <c r="F38" t="str">
        <f>_xlfn.CONCAT("""",VLOOKUP(B38,'Index Web'!A$3:L$234,3,FALSE),"""")</f>
        <v>"Bendito sea Dios"</v>
      </c>
      <c r="G38" t="s">
        <v>948</v>
      </c>
      <c r="H38" t="str">
        <f>_xlfn.CONCAT("""",VLOOKUP(B38,'Index Web'!A$3:L$234,4,FALSE),"""")</f>
        <v>"Efesios 1,3-13"</v>
      </c>
      <c r="I38" t="s">
        <v>949</v>
      </c>
      <c r="J38" t="str">
        <f>_xlfn.CONCAT("""",VLOOKUP(B38,'Index Web'!A$3:L$234,5,FALSE),"""")</f>
        <v>"Precatecumenado"</v>
      </c>
      <c r="K38" t="s">
        <v>950</v>
      </c>
      <c r="L38" t="str">
        <f>_xlfn.CONCAT("[",VLOOKUP(B38,'Index Web'!A$3:N$234,14,FALSE),"]")</f>
        <v>["Adviento","Navidad","Nuevo Testamento"]</v>
      </c>
      <c r="M38" t="s">
        <v>951</v>
      </c>
      <c r="N38" t="str">
        <f>_xlfn.CONCAT("""/resucito/src/index.html?canto=",VLOOKUP(B38,'Index Web'!A$3:N$234,13,FALSE),"""")</f>
        <v>"/resucito/src/index.html?canto=benditoseadios"</v>
      </c>
      <c r="O38" t="s">
        <v>952</v>
      </c>
      <c r="P38" t="str">
        <f>_xlfn.CONCAT("""",VLOOKUP(B38,'Index Web'!A$3:O$234,15,FALSE)," ",VLOOKUP(B38,'Index Web'!A$3:O$234,13,FALSE),"""","},")</f>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Q38" t="str">
        <f t="shared" si="0"/>
        <v>{id:36,title: "Bendito sea Dios", subtitle: "Efesios 1,3-13", category: "Precatecumenado", moments: ["Adviento","Navidad","Nuevo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row>
    <row r="39" spans="2:17" x14ac:dyDescent="0.25">
      <c r="B39" s="26">
        <v>30</v>
      </c>
      <c r="C39" t="s">
        <v>261</v>
      </c>
      <c r="D39">
        <f>VLOOKUP(B39,'Index Web'!A$3:L$234,2,FALSE)</f>
        <v>37</v>
      </c>
      <c r="E39" t="s">
        <v>947</v>
      </c>
      <c r="F39" t="str">
        <f>_xlfn.CONCAT("""",VLOOKUP(B39,'Index Web'!A$3:L$234,3,FALSE),"""")</f>
        <v>"Benedictus "</v>
      </c>
      <c r="G39" t="s">
        <v>948</v>
      </c>
      <c r="H39" t="str">
        <f>_xlfn.CONCAT("""",VLOOKUP(B39,'Index Web'!A$3:L$234,4,FALSE),"""")</f>
        <v>"Lucas 1,67-80"</v>
      </c>
      <c r="I39" t="s">
        <v>949</v>
      </c>
      <c r="J39" t="str">
        <f>_xlfn.CONCAT("""",VLOOKUP(B39,'Index Web'!A$3:L$234,5,FALSE),"""")</f>
        <v>"Precatecumenado"</v>
      </c>
      <c r="K39" t="s">
        <v>950</v>
      </c>
      <c r="L39" t="str">
        <f>_xlfn.CONCAT("[",VLOOKUP(B39,'Index Web'!A$3:N$234,14,FALSE),"]")</f>
        <v>["Nuevo Testamento"]</v>
      </c>
      <c r="M39" t="s">
        <v>951</v>
      </c>
      <c r="N39" t="str">
        <f>_xlfn.CONCAT("""/resucito/src/index.html?canto=",VLOOKUP(B39,'Index Web'!A$3:N$234,13,FALSE),"""")</f>
        <v>"/resucito/src/index.html?canto=benedictus"</v>
      </c>
      <c r="O39" t="s">
        <v>952</v>
      </c>
      <c r="P39" t="str">
        <f>_xlfn.CONCAT("""",VLOOKUP(B39,'Index Web'!A$3:O$234,15,FALSE)," ",VLOOKUP(B39,'Index Web'!A$3:O$234,13,FALSE),"""","},")</f>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Q39" t="str">
        <f t="shared" si="0"/>
        <v>{id:37,title: "Benedictus ", subtitle: "Lucas 1,67-80", category: "Precatecumenado", moments: ["Nuevo Testamento"],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row>
    <row r="40" spans="2:17" x14ac:dyDescent="0.25">
      <c r="B40" s="25">
        <v>31</v>
      </c>
      <c r="C40" t="s">
        <v>261</v>
      </c>
      <c r="D40">
        <f>VLOOKUP(B40,'Index Web'!A$3:L$234,2,FALSE)</f>
        <v>38</v>
      </c>
      <c r="E40" t="s">
        <v>947</v>
      </c>
      <c r="F40" t="str">
        <f>_xlfn.CONCAT("""",VLOOKUP(B40,'Index Web'!A$3:L$234,3,FALSE),"""")</f>
        <v>"Cantad a Dios "</v>
      </c>
      <c r="G40" t="s">
        <v>948</v>
      </c>
      <c r="H40" t="str">
        <f>_xlfn.CONCAT("""",VLOOKUP(B40,'Index Web'!A$3:L$234,4,FALSE),"""")</f>
        <v>"Salmo 67 (68) 2.4-7"</v>
      </c>
      <c r="I40" t="s">
        <v>949</v>
      </c>
      <c r="J40" t="str">
        <f>_xlfn.CONCAT("""",VLOOKUP(B40,'Index Web'!A$3:L$234,5,FALSE),"""")</f>
        <v>"Precatecumenado"</v>
      </c>
      <c r="K40" t="s">
        <v>950</v>
      </c>
      <c r="L40" t="str">
        <f>_xlfn.CONCAT("[",VLOOKUP(B40,'Index Web'!A$3:N$234,14,FALSE),"]")</f>
        <v>["Antiguo Testamento"]</v>
      </c>
      <c r="M40" t="s">
        <v>951</v>
      </c>
      <c r="N40" t="str">
        <f>_xlfn.CONCAT("""/resucito/src/index.html?canto=",VLOOKUP(B40,'Index Web'!A$3:N$234,13,FALSE),"""")</f>
        <v>"/resucito/src/index.html?canto=cantadadios"</v>
      </c>
      <c r="O40" t="s">
        <v>952</v>
      </c>
      <c r="P40" t="str">
        <f>_xlfn.CONCAT("""",VLOOKUP(B40,'Index Web'!A$3:O$234,15,FALSE)," ",VLOOKUP(B40,'Index Web'!A$3:O$234,13,FALSE),"""","},")</f>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Q40" t="str">
        <f t="shared" si="0"/>
        <v>{id:38,title: "Cantad a Dios ", subtitle: "Salmo 67 (68) 2.4-7", category: "Precatecumenado", moments: ["Antiguo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row>
    <row r="41" spans="2:17" x14ac:dyDescent="0.25">
      <c r="B41" s="26">
        <v>32</v>
      </c>
      <c r="C41" t="s">
        <v>261</v>
      </c>
      <c r="D41">
        <f>VLOOKUP(B41,'Index Web'!A$3:L$234,2,FALSE)</f>
        <v>39</v>
      </c>
      <c r="E41" t="s">
        <v>947</v>
      </c>
      <c r="F41" t="str">
        <f>_xlfn.CONCAT("""",VLOOKUP(B41,'Index Web'!A$3:L$234,3,FALSE),"""")</f>
        <v>"Cantad al Señor"</v>
      </c>
      <c r="G41" t="s">
        <v>948</v>
      </c>
      <c r="H41" t="str">
        <f>_xlfn.CONCAT("""",VLOOKUP(B41,'Index Web'!A$3:L$234,4,FALSE),"""")</f>
        <v>"Salmo 117 (116)"</v>
      </c>
      <c r="I41" t="s">
        <v>949</v>
      </c>
      <c r="J41" t="str">
        <f>_xlfn.CONCAT("""",VLOOKUP(B41,'Index Web'!A$3:L$234,5,FALSE),"""")</f>
        <v>"Precatecumenado"</v>
      </c>
      <c r="K41" t="s">
        <v>950</v>
      </c>
      <c r="L41" t="str">
        <f>_xlfn.CONCAT("[",VLOOKUP(B41,'Index Web'!A$3:N$234,14,FALSE),"]")</f>
        <v>["Entrada","Antiguo Testamento"]</v>
      </c>
      <c r="M41" t="s">
        <v>951</v>
      </c>
      <c r="N41" t="str">
        <f>_xlfn.CONCAT("""/resucito/src/index.html?canto=",VLOOKUP(B41,'Index Web'!A$3:N$234,13,FALSE),"""")</f>
        <v>"/resucito/src/index.html?canto=cantadalsenor"</v>
      </c>
      <c r="O41" t="s">
        <v>952</v>
      </c>
      <c r="P41" t="str">
        <f>_xlfn.CONCAT("""",VLOOKUP(B41,'Index Web'!A$3:O$234,15,FALSE)," ",VLOOKUP(B41,'Index Web'!A$3:O$234,13,FALSE),"""","},")</f>
        <v>"cantad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Q41" t="str">
        <f t="shared" si="0"/>
        <v>{id:39,title: "Cantad al Señor", subtitle: "Salmo 117 (116)", category: "Precatecumenado", moments: ["Entrada","Antiguo Testamento"], url: "/resucito/src/index.html?canto=cantadalsenor", content: "cantad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row>
    <row r="42" spans="2:17" x14ac:dyDescent="0.25">
      <c r="B42" s="25">
        <v>33</v>
      </c>
      <c r="C42" t="s">
        <v>261</v>
      </c>
      <c r="D42">
        <f>VLOOKUP(B42,'Index Web'!A$3:L$234,2,FALSE)</f>
        <v>40</v>
      </c>
      <c r="E42" t="s">
        <v>947</v>
      </c>
      <c r="F42" t="str">
        <f>_xlfn.CONCAT("""",VLOOKUP(B42,'Index Web'!A$3:L$234,3,FALSE),"""")</f>
        <v>"Cántico de los tres jóvenes "</v>
      </c>
      <c r="G42" t="s">
        <v>948</v>
      </c>
      <c r="H42" t="str">
        <f>_xlfn.CONCAT("""",VLOOKUP(B42,'Index Web'!A$3:L$234,4,FALSE),"""")</f>
        <v>"Daniel 3,57-58"</v>
      </c>
      <c r="I42" t="s">
        <v>949</v>
      </c>
      <c r="J42" t="str">
        <f>_xlfn.CONCAT("""",VLOOKUP(B42,'Index Web'!A$3:L$234,5,FALSE),"""")</f>
        <v>"Precatecumenado"</v>
      </c>
      <c r="K42" t="s">
        <v>950</v>
      </c>
      <c r="L42" t="str">
        <f>_xlfn.CONCAT("[",VLOOKUP(B42,'Index Web'!A$3:N$234,14,FALSE),"]")</f>
        <v>["Antiguo Testamento"]</v>
      </c>
      <c r="M42" t="s">
        <v>951</v>
      </c>
      <c r="N42" t="str">
        <f>_xlfn.CONCAT("""/resucito/src/index.html?canto=",VLOOKUP(B42,'Index Web'!A$3:N$234,13,FALSE),"""")</f>
        <v>"/resucito/src/index.html?canto=canticodelostresjovenes"</v>
      </c>
      <c r="O42" t="s">
        <v>952</v>
      </c>
      <c r="P42" t="str">
        <f>_xlfn.CONCAT("""",VLOOKUP(B42,'Index Web'!A$3:O$234,15,FALSE)," ",VLOOKUP(B42,'Index Web'!A$3:O$234,13,FALSE),"""","},")</f>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Q42" t="str">
        <f t="shared" si="0"/>
        <v>{id:40,title: "Cántico de los tres jóvenes ", subtitle: "Daniel 3,57-58", category: "Precatecumenado", moments: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row>
    <row r="43" spans="2:17" x14ac:dyDescent="0.25">
      <c r="B43" s="26">
        <v>34</v>
      </c>
      <c r="C43" t="s">
        <v>261</v>
      </c>
      <c r="D43">
        <f>VLOOKUP(B43,'Index Web'!A$3:L$234,2,FALSE)</f>
        <v>41</v>
      </c>
      <c r="E43" t="s">
        <v>947</v>
      </c>
      <c r="F43" t="str">
        <f>_xlfn.CONCAT("""",VLOOKUP(B43,'Index Web'!A$3:L$234,3,FALSE),"""")</f>
        <v>"Canto de Moisés"</v>
      </c>
      <c r="G43" t="s">
        <v>948</v>
      </c>
      <c r="H43" t="str">
        <f>_xlfn.CONCAT("""",VLOOKUP(B43,'Index Web'!A$3:L$234,4,FALSE),"""")</f>
        <v>"Éxodo 15,1-18"</v>
      </c>
      <c r="I43" t="s">
        <v>949</v>
      </c>
      <c r="J43" t="str">
        <f>_xlfn.CONCAT("""",VLOOKUP(B43,'Index Web'!A$3:L$234,5,FALSE),"""")</f>
        <v>"Precatecumenado"</v>
      </c>
      <c r="K43" t="s">
        <v>950</v>
      </c>
      <c r="L43" t="str">
        <f>_xlfn.CONCAT("[",VLOOKUP(B43,'Index Web'!A$3:N$234,14,FALSE),"]")</f>
        <v>["Pascua","Pentecostés","Antiguo Testamento"]</v>
      </c>
      <c r="M43" t="s">
        <v>951</v>
      </c>
      <c r="N43" t="str">
        <f>_xlfn.CONCAT("""/resucito/src/index.html?canto=",VLOOKUP(B43,'Index Web'!A$3:N$234,13,FALSE),"""")</f>
        <v>"/resucito/src/index.html?canto=cantodemoises"</v>
      </c>
      <c r="O43" t="s">
        <v>952</v>
      </c>
      <c r="P43" t="str">
        <f>_xlfn.CONCAT("""",VLOOKUP(B43,'Index Web'!A$3:O$234,15,FALSE)," ",VLOOKUP(B43,'Index Web'!A$3:O$234,13,FALSE),"""","},")</f>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Q43" t="str">
        <f t="shared" si="0"/>
        <v>{id:41,title: "Canto de Moisés", subtitle: "Éxodo 15,1-18", category: "Precatecumenado", moments: ["Pascua","Pentecostés","Antiguo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row>
    <row r="44" spans="2:17" x14ac:dyDescent="0.25">
      <c r="B44" s="25">
        <v>35</v>
      </c>
      <c r="C44" t="s">
        <v>261</v>
      </c>
      <c r="D44">
        <f>VLOOKUP(B44,'Index Web'!A$3:L$234,2,FALSE)</f>
        <v>42</v>
      </c>
      <c r="E44" t="s">
        <v>947</v>
      </c>
      <c r="F44" t="str">
        <f>_xlfn.CONCAT("""",VLOOKUP(B44,'Index Web'!A$3:L$234,3,FALSE),"""")</f>
        <v>"Caritas Christi urget nos"</v>
      </c>
      <c r="G44" t="s">
        <v>948</v>
      </c>
      <c r="H44" t="str">
        <f>_xlfn.CONCAT("""",VLOOKUP(B44,'Index Web'!A$3:L$234,4,FALSE),"""")</f>
        <v>"2ª Corintios 5,14.15.17.21"</v>
      </c>
      <c r="I44" t="s">
        <v>949</v>
      </c>
      <c r="J44" t="str">
        <f>_xlfn.CONCAT("""",VLOOKUP(B44,'Index Web'!A$3:L$234,5,FALSE),"""")</f>
        <v>"Precatecumenado"</v>
      </c>
      <c r="K44" t="s">
        <v>950</v>
      </c>
      <c r="L44" t="str">
        <f>_xlfn.CONCAT("[",VLOOKUP(B44,'Index Web'!A$3:N$234,14,FALSE),"]")</f>
        <v>["Cuaresma","Nuevo Testamento"]</v>
      </c>
      <c r="M44" t="s">
        <v>951</v>
      </c>
      <c r="N44" t="str">
        <f>_xlfn.CONCAT("""/resucito/src/index.html?canto=",VLOOKUP(B44,'Index Web'!A$3:N$234,13,FALSE),"""")</f>
        <v>"/resucito/src/index.html?canto=caritaschristiurgetnos"</v>
      </c>
      <c r="O44" t="s">
        <v>952</v>
      </c>
      <c r="P44" t="str">
        <f>_xlfn.CONCAT("""",VLOOKUP(B44,'Index Web'!A$3:O$234,15,FALSE)," ",VLOOKUP(B44,'Index Web'!A$3:O$234,13,FALSE),"""","},")</f>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Q44" t="str">
        <f t="shared" si="0"/>
        <v>{id:42,title: "Caritas Christi urget nos", subtitle: "2ª Corintios 5,14.15.17.21", category: "Precatecumenado", moments: ["Cuaresma","Nuevo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row>
    <row r="45" spans="2:17" x14ac:dyDescent="0.25">
      <c r="B45" s="26">
        <v>36</v>
      </c>
      <c r="C45" t="s">
        <v>261</v>
      </c>
      <c r="D45">
        <f>VLOOKUP(B45,'Index Web'!A$3:L$234,2,FALSE)</f>
        <v>43</v>
      </c>
      <c r="E45" t="s">
        <v>947</v>
      </c>
      <c r="F45" t="str">
        <f>_xlfn.CONCAT("""",VLOOKUP(B45,'Index Web'!A$3:L$234,3,FALSE),"""")</f>
        <v>"Carmen 63"</v>
      </c>
      <c r="G45" t="s">
        <v>948</v>
      </c>
      <c r="H45" t="str">
        <f>_xlfn.CONCAT("""",VLOOKUP(B45,'Index Web'!A$3:L$234,4,FALSE),"""")</f>
        <v>"(Rabindranath Tagore)*"</v>
      </c>
      <c r="I45" t="s">
        <v>949</v>
      </c>
      <c r="J45" t="str">
        <f>_xlfn.CONCAT("""",VLOOKUP(B45,'Index Web'!A$3:L$234,5,FALSE),"""")</f>
        <v>"Precatecumenado"</v>
      </c>
      <c r="K45" t="s">
        <v>950</v>
      </c>
      <c r="L45" t="str">
        <f>_xlfn.CONCAT("[",VLOOKUP(B45,'Index Web'!A$3:N$234,14,FALSE),"]")</f>
        <v>["Comunión","Final"]</v>
      </c>
      <c r="M45" t="s">
        <v>951</v>
      </c>
      <c r="N45" t="str">
        <f>_xlfn.CONCAT("""/resucito/src/index.html?canto=",VLOOKUP(B45,'Index Web'!A$3:N$234,13,FALSE),"""")</f>
        <v>"/resucito/src/index.html?canto=carmen63"</v>
      </c>
      <c r="O45" t="s">
        <v>952</v>
      </c>
      <c r="P45" t="str">
        <f>_xlfn.CONCAT("""",VLOOKUP(B45,'Index Web'!A$3:O$234,15,FALSE)," ",VLOOKUP(B45,'Index Web'!A$3:O$234,13,FALSE),"""","},")</f>
        <v>"están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Q45" t="str">
        <f t="shared" si="0"/>
        <v>{id:43,title: "Carmen 63", subtitle: "(Rabindranath Tagore)*", category: "Precatecumenado", moments: ["Comunión","Final"], url: "/resucito/src/index.html?canto=carmen63", content: "están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row>
    <row r="46" spans="2:17" x14ac:dyDescent="0.25">
      <c r="B46" s="29">
        <v>185</v>
      </c>
      <c r="C46" t="s">
        <v>261</v>
      </c>
      <c r="D46">
        <f>VLOOKUP(B46,'Index Web'!A$3:L$234,2,FALSE)</f>
        <v>44</v>
      </c>
      <c r="E46" t="s">
        <v>947</v>
      </c>
      <c r="F46" t="str">
        <f>_xlfn.CONCAT("""",VLOOKUP(B46,'Index Web'!A$3:L$234,3,FALSE),"""")</f>
        <v>"Celebración penitencial (bendición penitencial )"</v>
      </c>
      <c r="G46" t="s">
        <v>948</v>
      </c>
      <c r="H46" t="str">
        <f>_xlfn.CONCAT("""",VLOOKUP(B46,'Index Web'!A$3:L$234,4,FALSE),"""")</f>
        <v>"Acción de gracias"</v>
      </c>
      <c r="I46" t="s">
        <v>949</v>
      </c>
      <c r="J46" t="str">
        <f>_xlfn.CONCAT("""",VLOOKUP(B46,'Index Web'!A$3:L$234,5,FALSE),"""")</f>
        <v>"Liturgia"</v>
      </c>
      <c r="K46" t="s">
        <v>950</v>
      </c>
      <c r="L46" t="str">
        <f>_xlfn.CONCAT("[",VLOOKUP(B46,'Index Web'!A$3:N$234,14,FALSE),"]")</f>
        <v>[""]</v>
      </c>
      <c r="M46" t="s">
        <v>951</v>
      </c>
      <c r="N46" t="str">
        <f>_xlfn.CONCAT("""/resucito/src/index.html?canto=",VLOOKUP(B46,'Index Web'!A$3:N$234,13,FALSE),"""")</f>
        <v>"/resucito/src/index.html?canto=celebracionpenitencial(bendicionpenitencial)"</v>
      </c>
      <c r="O46" t="s">
        <v>952</v>
      </c>
      <c r="P46" t="str">
        <f>_xlfn.CONCAT("""",VLOOKUP(B46,'Index Web'!A$3:O$234,15,FALSE)," ",VLOOKUP(B46,'Index Web'!A$3:O$234,13,FALSE),"""","},")</f>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Q46" t="str">
        <f t="shared" si="0"/>
        <v>{id:44,title: "Celebración penitencial (bendición penitencial )", subtitle: "Acción de gracias", category: "Liturgia", moments: [""],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row>
    <row r="47" spans="2:17" x14ac:dyDescent="0.25">
      <c r="B47" s="26">
        <v>37</v>
      </c>
      <c r="C47" t="s">
        <v>261</v>
      </c>
      <c r="D47">
        <f>VLOOKUP(B47,'Index Web'!A$3:L$234,2,FALSE)</f>
        <v>45</v>
      </c>
      <c r="E47" t="s">
        <v>947</v>
      </c>
      <c r="F47" t="str">
        <f>_xlfn.CONCAT("""",VLOOKUP(B47,'Index Web'!A$3:L$234,3,FALSE),"""")</f>
        <v>"Como condenados a muerte "</v>
      </c>
      <c r="G47" t="s">
        <v>948</v>
      </c>
      <c r="H47" t="str">
        <f>_xlfn.CONCAT("""",VLOOKUP(B47,'Index Web'!A$3:L$234,4,FALSE),"""")</f>
        <v>"1ª Corintios 4,9-13"</v>
      </c>
      <c r="I47" t="s">
        <v>949</v>
      </c>
      <c r="J47" t="str">
        <f>_xlfn.CONCAT("""",VLOOKUP(B47,'Index Web'!A$3:L$234,5,FALSE),"""")</f>
        <v>"Precatecumenado"</v>
      </c>
      <c r="K47" t="s">
        <v>950</v>
      </c>
      <c r="L47" t="str">
        <f>_xlfn.CONCAT("[",VLOOKUP(B47,'Index Web'!A$3:N$234,14,FALSE),"]")</f>
        <v>["Nuevo Testamento"]</v>
      </c>
      <c r="M47" t="s">
        <v>951</v>
      </c>
      <c r="N47" t="str">
        <f>_xlfn.CONCAT("""/resucito/src/index.html?canto=",VLOOKUP(B47,'Index Web'!A$3:N$234,13,FALSE),"""")</f>
        <v>"/resucito/src/index.html?canto=comocondenadosamuerte"</v>
      </c>
      <c r="O47" t="s">
        <v>952</v>
      </c>
      <c r="P47" t="str">
        <f>_xlfn.CONCAT("""",VLOOKUP(B47,'Index Web'!A$3:O$234,15,FALSE)," ",VLOOKUP(B47,'Index Web'!A$3:O$234,13,FALSE),"""","},")</f>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Q47" t="str">
        <f t="shared" si="0"/>
        <v>{id:45,title: "Como condenados a muerte ", subtitle: "1ª Corintios 4,9-13", category: "Precatecumenado", moments: ["Nuevo Testamento"],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row>
    <row r="48" spans="2:17" x14ac:dyDescent="0.25">
      <c r="B48" s="24">
        <v>239</v>
      </c>
      <c r="C48" t="s">
        <v>261</v>
      </c>
      <c r="D48">
        <f>VLOOKUP(B48,'Index Web'!A$3:L$234,2,FALSE)</f>
        <v>46</v>
      </c>
      <c r="E48" t="s">
        <v>947</v>
      </c>
      <c r="F48" t="str">
        <f>_xlfn.CONCAT("""",VLOOKUP(B48,'Index Web'!A$3:L$234,3,FALSE),"""")</f>
        <v>"Como destila la miel"</v>
      </c>
      <c r="G48" t="s">
        <v>948</v>
      </c>
      <c r="H48" t="str">
        <f>_xlfn.CONCAT("""",VLOOKUP(B48,'Index Web'!A$3:L$234,4,FALSE),"""")</f>
        <v>"Oda XL de Salomón"</v>
      </c>
      <c r="I48" t="s">
        <v>949</v>
      </c>
      <c r="J48" t="str">
        <f>_xlfn.CONCAT("""",VLOOKUP(B48,'Index Web'!A$3:L$234,5,FALSE),"""")</f>
        <v>"Eleccion"</v>
      </c>
      <c r="K48" t="s">
        <v>950</v>
      </c>
      <c r="L48" t="str">
        <f>_xlfn.CONCAT("[",VLOOKUP(B48,'Index Web'!A$3:N$234,14,FALSE),"]")</f>
        <v>[""]</v>
      </c>
      <c r="M48" t="s">
        <v>951</v>
      </c>
      <c r="N48" t="str">
        <f>_xlfn.CONCAT("""/resucito/src/index.html?canto=",VLOOKUP(B48,'Index Web'!A$3:N$234,13,FALSE),"""")</f>
        <v>"/resucito/src/index.html?canto=comodestilalamiel"</v>
      </c>
      <c r="O48" t="s">
        <v>952</v>
      </c>
      <c r="P48" t="str">
        <f>_xlfn.CONCAT("""",VLOOKUP(B48,'Index Web'!A$3:O$234,15,FALSE)," ",VLOOKUP(B48,'Index Web'!A$3:O$234,13,FALSE),"""","},")</f>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Q48" t="str">
        <f t="shared" si="0"/>
        <v>{id:46,title: "Como destila la miel", subtitle: "Oda XL de Salomón", category: "Eleccion", moments: [""],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row>
    <row r="49" spans="2:17" x14ac:dyDescent="0.25">
      <c r="B49" s="30">
        <v>221</v>
      </c>
      <c r="C49" t="s">
        <v>261</v>
      </c>
      <c r="D49">
        <f>VLOOKUP(B49,'Index Web'!A$3:L$234,2,FALSE)</f>
        <v>47</v>
      </c>
      <c r="E49" t="s">
        <v>947</v>
      </c>
      <c r="F49" t="str">
        <f>_xlfn.CONCAT("""",VLOOKUP(B49,'Index Web'!A$3:L$234,3,FALSE),"""")</f>
        <v>"Como el impulso que siente la ira"</v>
      </c>
      <c r="G49" t="s">
        <v>948</v>
      </c>
      <c r="H49" t="str">
        <f>_xlfn.CONCAT("""",VLOOKUP(B49,'Index Web'!A$3:L$234,4,FALSE),"""")</f>
        <v>"Oda VII de Salomón"</v>
      </c>
      <c r="I49" t="s">
        <v>949</v>
      </c>
      <c r="J49" t="str">
        <f>_xlfn.CONCAT("""",VLOOKUP(B49,'Index Web'!A$3:L$234,5,FALSE),"""")</f>
        <v>"Catecumenado"</v>
      </c>
      <c r="K49" t="s">
        <v>950</v>
      </c>
      <c r="L49" t="str">
        <f>_xlfn.CONCAT("[",VLOOKUP(B49,'Index Web'!A$3:N$234,14,FALSE),"]")</f>
        <v>[""]</v>
      </c>
      <c r="M49" t="s">
        <v>951</v>
      </c>
      <c r="N49" t="str">
        <f>_xlfn.CONCAT("""/resucito/src/index.html?canto=",VLOOKUP(B49,'Index Web'!A$3:N$234,13,FALSE),"""")</f>
        <v>"/resucito/src/index.html?canto=comoelimpulsoquesientelaira"</v>
      </c>
      <c r="O49" t="s">
        <v>952</v>
      </c>
      <c r="P49" t="str">
        <f>_xlfn.CONCAT("""",VLOOKUP(B49,'Index Web'!A$3:O$234,15,FALSE)," ",VLOOKUP(B49,'Index Web'!A$3:O$234,13,FALSE),"""","},")</f>
        <v>"como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Q49" t="str">
        <f t="shared" si="0"/>
        <v>{id:47,title: "Como el impulso que siente la ira", subtitle: "Oda VII de Salomón", category: "Catecumenado", moments: [""],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row>
    <row r="50" spans="2:17" x14ac:dyDescent="0.25">
      <c r="B50" s="25">
        <v>38</v>
      </c>
      <c r="C50" t="s">
        <v>261</v>
      </c>
      <c r="D50">
        <f>VLOOKUP(B50,'Index Web'!A$3:L$234,2,FALSE)</f>
        <v>48</v>
      </c>
      <c r="E50" t="s">
        <v>947</v>
      </c>
      <c r="F50" t="str">
        <f>_xlfn.CONCAT("""",VLOOKUP(B50,'Index Web'!A$3:L$234,3,FALSE),"""")</f>
        <v>"Cómo es maravilloso"</v>
      </c>
      <c r="G50" t="s">
        <v>948</v>
      </c>
      <c r="H50" t="str">
        <f>_xlfn.CONCAT("""",VLOOKUP(B50,'Index Web'!A$3:L$234,4,FALSE),"""")</f>
        <v>"Salmo 133 (132)"</v>
      </c>
      <c r="I50" t="s">
        <v>949</v>
      </c>
      <c r="J50" t="str">
        <f>_xlfn.CONCAT("""",VLOOKUP(B50,'Index Web'!A$3:L$234,5,FALSE),"""")</f>
        <v>"Precatecumenado"</v>
      </c>
      <c r="K50" t="s">
        <v>950</v>
      </c>
      <c r="L50" t="str">
        <f>_xlfn.CONCAT("[",VLOOKUP(B50,'Index Web'!A$3:N$234,14,FALSE),"]")</f>
        <v>["Paz","Antiguo Testamento"]</v>
      </c>
      <c r="M50" t="s">
        <v>951</v>
      </c>
      <c r="N50" t="str">
        <f>_xlfn.CONCAT("""/resucito/src/index.html?canto=",VLOOKUP(B50,'Index Web'!A$3:N$234,13,FALSE),"""")</f>
        <v>"/resucito/src/index.html?canto=comoesmaravilloso"</v>
      </c>
      <c r="O50" t="s">
        <v>952</v>
      </c>
      <c r="P50" t="str">
        <f>_xlfn.CONCAT("""",VLOOKUP(B50,'Index Web'!A$3:O$234,15,FALSE)," ",VLOOKUP(B50,'Index Web'!A$3:O$234,13,FALSE),"""","},")</f>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Q50" t="str">
        <f t="shared" si="0"/>
        <v>{id:48,title: "Cómo es maravilloso", subtitle: "Salmo 133 (132)", category: "Precatecumenado", moments: ["Paz","Antiguo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row>
    <row r="51" spans="2:17" x14ac:dyDescent="0.25">
      <c r="B51" s="26">
        <v>39</v>
      </c>
      <c r="C51" t="s">
        <v>261</v>
      </c>
      <c r="D51">
        <f>VLOOKUP(B51,'Index Web'!A$3:L$234,2,FALSE)</f>
        <v>49</v>
      </c>
      <c r="E51" t="s">
        <v>947</v>
      </c>
      <c r="F51" t="str">
        <f>_xlfn.CONCAT("""",VLOOKUP(B51,'Index Web'!A$3:L$234,3,FALSE),"""")</f>
        <v>"Como la cierva"</v>
      </c>
      <c r="G51" t="s">
        <v>948</v>
      </c>
      <c r="H51" t="str">
        <f>_xlfn.CONCAT("""",VLOOKUP(B51,'Index Web'!A$3:L$234,4,FALSE),"""")</f>
        <v>"Salmo 42-43 (41-42)"</v>
      </c>
      <c r="I51" t="s">
        <v>949</v>
      </c>
      <c r="J51" t="str">
        <f>_xlfn.CONCAT("""",VLOOKUP(B51,'Index Web'!A$3:L$234,5,FALSE),"""")</f>
        <v>"Precatecumenado"</v>
      </c>
      <c r="K51" t="s">
        <v>950</v>
      </c>
      <c r="L51" t="str">
        <f>_xlfn.CONCAT("[",VLOOKUP(B51,'Index Web'!A$3:N$234,14,FALSE),"]")</f>
        <v>["Cuaresma","Antiguo Testamento"]</v>
      </c>
      <c r="M51" t="s">
        <v>951</v>
      </c>
      <c r="N51" t="str">
        <f>_xlfn.CONCAT("""/resucito/src/index.html?canto=",VLOOKUP(B51,'Index Web'!A$3:N$234,13,FALSE),"""")</f>
        <v>"/resucito/src/index.html?canto=comolacierva"</v>
      </c>
      <c r="O51" t="s">
        <v>952</v>
      </c>
      <c r="P51" t="str">
        <f>_xlfn.CONCAT("""",VLOOKUP(B51,'Index Web'!A$3:O$234,15,FALSE)," ",VLOOKUP(B51,'Index Web'!A$3:O$234,13,FALSE),"""","},")</f>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Q51" t="str">
        <f t="shared" si="0"/>
        <v>{id:49,title: "Como la cierva", subtitle: "Salmo 42-43 (41-42)", category: "Precatecumenado", moments: ["Cuaresma","Antiguo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row>
    <row r="52" spans="2:17" x14ac:dyDescent="0.25">
      <c r="B52" s="28">
        <v>240</v>
      </c>
      <c r="C52" t="s">
        <v>261</v>
      </c>
      <c r="D52">
        <f>VLOOKUP(B52,'Index Web'!A$3:L$234,2,FALSE)</f>
        <v>50</v>
      </c>
      <c r="E52" t="s">
        <v>947</v>
      </c>
      <c r="F52" t="str">
        <f>_xlfn.CONCAT("""",VLOOKUP(B52,'Index Web'!A$3:L$234,3,FALSE),"""")</f>
        <v>"Como lirio entre los cardos "</v>
      </c>
      <c r="G52" t="s">
        <v>948</v>
      </c>
      <c r="H52" t="str">
        <f>_xlfn.CONCAT("""",VLOOKUP(B52,'Index Web'!A$3:L$234,4,FALSE),"""")</f>
        <v>"Cantar de los cantares 1,13ss "</v>
      </c>
      <c r="I52" t="s">
        <v>949</v>
      </c>
      <c r="J52" t="str">
        <f>_xlfn.CONCAT("""",VLOOKUP(B52,'Index Web'!A$3:L$234,5,FALSE),"""")</f>
        <v>"Eleccion"</v>
      </c>
      <c r="K52" t="s">
        <v>950</v>
      </c>
      <c r="L52" t="str">
        <f>_xlfn.CONCAT("[",VLOOKUP(B52,'Index Web'!A$3:N$234,14,FALSE),"]")</f>
        <v>["Antiguo Testamento"]</v>
      </c>
      <c r="M52" t="s">
        <v>951</v>
      </c>
      <c r="N52" t="str">
        <f>_xlfn.CONCAT("""/resucito/src/index.html?canto=",VLOOKUP(B52,'Index Web'!A$3:N$234,13,FALSE),"""")</f>
        <v>"/resucito/src/index.html?canto=comolirioentreloscardos"</v>
      </c>
      <c r="O52" t="s">
        <v>952</v>
      </c>
      <c r="P52" t="str">
        <f>_xlfn.CONCAT("""",VLOOKUP(B52,'Index Web'!A$3:O$234,15,FALSE)," ",VLOOKUP(B52,'Index Web'!A$3:O$234,13,FALSE),"""","},")</f>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Q52" t="str">
        <f t="shared" si="0"/>
        <v>{id:50,title: "Como lirio entre los cardos ", subtitle: "Cantar de los cantares 1,13ss ", category: "Eleccion", moments: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row>
    <row r="53" spans="2:17" x14ac:dyDescent="0.25">
      <c r="B53" s="26">
        <v>40</v>
      </c>
      <c r="C53" t="s">
        <v>261</v>
      </c>
      <c r="D53">
        <f>VLOOKUP(B53,'Index Web'!A$3:L$234,2,FALSE)</f>
        <v>51</v>
      </c>
      <c r="E53" t="s">
        <v>947</v>
      </c>
      <c r="F53" t="str">
        <f>_xlfn.CONCAT("""",VLOOKUP(B53,'Index Web'!A$3:L$234,3,FALSE),"""")</f>
        <v>"Como oveja que ve"</v>
      </c>
      <c r="G53" t="s">
        <v>948</v>
      </c>
      <c r="H53" t="str">
        <f>_xlfn.CONCAT("""",VLOOKUP(B53,'Index Web'!A$3:L$234,4,FALSE),"""")</f>
        <v>"Kontáklon (Romano el Meloda)"</v>
      </c>
      <c r="I53" t="s">
        <v>949</v>
      </c>
      <c r="J53" t="str">
        <f>_xlfn.CONCAT("""",VLOOKUP(B53,'Index Web'!A$3:L$234,5,FALSE),"""")</f>
        <v>"Precatecumenado"</v>
      </c>
      <c r="K53" t="s">
        <v>950</v>
      </c>
      <c r="L53" t="str">
        <f>_xlfn.CONCAT("[",VLOOKUP(B53,'Index Web'!A$3:N$234,14,FALSE),"]")</f>
        <v>["Vírgen María","Cuaresma","Pascua","Pentecostés","Fracción Del Pan"]</v>
      </c>
      <c r="M53" t="s">
        <v>951</v>
      </c>
      <c r="N53" t="str">
        <f>_xlfn.CONCAT("""/resucito/src/index.html?canto=",VLOOKUP(B53,'Index Web'!A$3:N$234,13,FALSE),"""")</f>
        <v>"/resucito/src/index.html?canto=comoovejaqueve"</v>
      </c>
      <c r="O53" t="s">
        <v>952</v>
      </c>
      <c r="P53" t="str">
        <f>_xlfn.CONCAT("""",VLOOKUP(B53,'Index Web'!A$3:O$234,15,FALSE)," ",VLOOKUP(B53,'Index Web'!A$3:O$234,13,FALSE),"""","},")</f>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Q53" t="str">
        <f t="shared" si="0"/>
        <v>{id:51,title: "Como oveja que ve", subtitle: "Kontáklon (Romano el Meloda)", category: "Precatecumenado", moments: ["Vírgen María","Cuaresma","Pascua","Pentecostés","Fracción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row>
    <row r="54" spans="2:17" x14ac:dyDescent="0.25">
      <c r="B54" s="25">
        <v>41</v>
      </c>
      <c r="C54" t="s">
        <v>261</v>
      </c>
      <c r="D54">
        <f>VLOOKUP(B54,'Index Web'!A$3:L$234,2,FALSE)</f>
        <v>52</v>
      </c>
      <c r="E54" t="s">
        <v>947</v>
      </c>
      <c r="F54" t="str">
        <f>_xlfn.CONCAT("""",VLOOKUP(B54,'Index Web'!A$3:L$234,3,FALSE),"""")</f>
        <v>"Consolad a mi pueblo"</v>
      </c>
      <c r="G54" t="s">
        <v>948</v>
      </c>
      <c r="H54" t="str">
        <f>_xlfn.CONCAT("""",VLOOKUP(B54,'Index Web'!A$3:L$234,4,FALSE),"""")</f>
        <v>"Isaías 40,1-11 - Melodía hebraica "</v>
      </c>
      <c r="I54" t="s">
        <v>949</v>
      </c>
      <c r="J54" t="str">
        <f>_xlfn.CONCAT("""",VLOOKUP(B54,'Index Web'!A$3:L$234,5,FALSE),"""")</f>
        <v>"Precatecumenado"</v>
      </c>
      <c r="K54" t="s">
        <v>950</v>
      </c>
      <c r="L54" t="str">
        <f>_xlfn.CONCAT("[",VLOOKUP(B54,'Index Web'!A$3:N$234,14,FALSE),"]")</f>
        <v>["Adviento","Navidad","Entrada","Antiguo Testamento","Paz","Final"]</v>
      </c>
      <c r="M54" t="s">
        <v>951</v>
      </c>
      <c r="N54" t="str">
        <f>_xlfn.CONCAT("""/resucito/src/index.html?canto=",VLOOKUP(B54,'Index Web'!A$3:N$234,13,FALSE),"""")</f>
        <v>"/resucito/src/index.html?canto=consoladamipueblo"</v>
      </c>
      <c r="O54" t="s">
        <v>952</v>
      </c>
      <c r="P54" t="str">
        <f>_xlfn.CONCAT("""",VLOOKUP(B54,'Index Web'!A$3:O$234,15,FALSE)," ",VLOOKUP(B54,'Index Web'!A$3:O$234,13,FALSE),"""","},")</f>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Q54" t="str">
        <f t="shared" si="0"/>
        <v>{id:52,title: "Consolad a mi pueblo", subtitle: "Isaías 40,1-11 - Melodía hebraica ", category: "Precatecumenado", moments: ["Adviento","Navidad","Entrada","Antiguo Testamento","Paz","Final"],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row>
    <row r="55" spans="2:17" x14ac:dyDescent="0.25">
      <c r="B55" s="27">
        <v>186</v>
      </c>
      <c r="C55" t="s">
        <v>261</v>
      </c>
      <c r="D55">
        <f>VLOOKUP(B55,'Index Web'!A$3:L$234,2,FALSE)</f>
        <v>53</v>
      </c>
      <c r="E55" t="s">
        <v>947</v>
      </c>
      <c r="F55" t="str">
        <f>_xlfn.CONCAT("""",VLOOKUP(B55,'Index Web'!A$3:L$234,3,FALSE),"""")</f>
        <v>"Cordero de Dios"</v>
      </c>
      <c r="G55" t="s">
        <v>948</v>
      </c>
      <c r="H55" t="str">
        <f>_xlfn.CONCAT("""",VLOOKUP(B55,'Index Web'!A$3:L$234,4,FALSE),"""")</f>
        <v>"Después de la consagración"</v>
      </c>
      <c r="I55" t="s">
        <v>949</v>
      </c>
      <c r="J55" t="str">
        <f>_xlfn.CONCAT("""",VLOOKUP(B55,'Index Web'!A$3:L$234,5,FALSE),"""")</f>
        <v>"Liturgia"</v>
      </c>
      <c r="K55" t="s">
        <v>950</v>
      </c>
      <c r="L55" t="str">
        <f>_xlfn.CONCAT("[",VLOOKUP(B55,'Index Web'!A$3:N$234,14,FALSE),"]")</f>
        <v>[""]</v>
      </c>
      <c r="M55" t="s">
        <v>951</v>
      </c>
      <c r="N55" t="str">
        <f>_xlfn.CONCAT("""/resucito/src/index.html?canto=",VLOOKUP(B55,'Index Web'!A$3:N$234,13,FALSE),"""")</f>
        <v>"/resucito/src/index.html?canto=corderodedios"</v>
      </c>
      <c r="O55" t="s">
        <v>952</v>
      </c>
      <c r="P55" t="str">
        <f>_xlfn.CONCAT("""",VLOOKUP(B55,'Index Web'!A$3:O$234,15,FALSE)," ",VLOOKUP(B55,'Index Web'!A$3:O$234,13,FALSE),"""","},")</f>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Q55" t="str">
        <f t="shared" si="0"/>
        <v>{id:53,title: "Cordero de Dios", subtitle: "Después de la consagración", category: "Liturgia", moments: [""],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row>
    <row r="56" spans="2:17" x14ac:dyDescent="0.25">
      <c r="B56" s="29">
        <v>187</v>
      </c>
      <c r="C56" t="s">
        <v>261</v>
      </c>
      <c r="D56">
        <f>VLOOKUP(B56,'Index Web'!A$3:L$234,2,FALSE)</f>
        <v>54</v>
      </c>
      <c r="E56" t="s">
        <v>947</v>
      </c>
      <c r="F56" t="str">
        <f>_xlfn.CONCAT("""",VLOOKUP(B56,'Index Web'!A$3:L$234,3,FALSE),"""")</f>
        <v>"Credo"</v>
      </c>
      <c r="G56" t="s">
        <v>948</v>
      </c>
      <c r="H56" t="str">
        <f>_xlfn.CONCAT("""",VLOOKUP(B56,'Index Web'!A$3:L$234,4,FALSE),"""")</f>
        <v>"Símbolo Apostólico"</v>
      </c>
      <c r="I56" t="s">
        <v>949</v>
      </c>
      <c r="J56" t="str">
        <f>_xlfn.CONCAT("""",VLOOKUP(B56,'Index Web'!A$3:L$234,5,FALSE),"""")</f>
        <v>"Liturgia"</v>
      </c>
      <c r="K56" t="s">
        <v>950</v>
      </c>
      <c r="L56" t="str">
        <f>_xlfn.CONCAT("[",VLOOKUP(B56,'Index Web'!A$3:N$234,14,FALSE),"]")</f>
        <v>[""]</v>
      </c>
      <c r="M56" t="s">
        <v>951</v>
      </c>
      <c r="N56" t="str">
        <f>_xlfn.CONCAT("""/resucito/src/index.html?canto=",VLOOKUP(B56,'Index Web'!A$3:N$234,13,FALSE),"""")</f>
        <v>"/resucito/src/index.html?canto=credo"</v>
      </c>
      <c r="O56" t="s">
        <v>952</v>
      </c>
      <c r="P56" t="str">
        <f>_xlfn.CONCAT("""",VLOOKUP(B56,'Index Web'!A$3:O$234,15,FALSE)," ",VLOOKUP(B56,'Index Web'!A$3:O$234,13,FALSE),"""","},")</f>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Q56" t="str">
        <f t="shared" si="0"/>
        <v>{id:54,title: "Credo", subtitle: "Símbolo Apostólico", category: "Liturgia", moments: [""],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row>
    <row r="57" spans="2:17" x14ac:dyDescent="0.25">
      <c r="B57" s="26">
        <v>42</v>
      </c>
      <c r="C57" t="s">
        <v>261</v>
      </c>
      <c r="D57">
        <f>VLOOKUP(B57,'Index Web'!A$3:L$234,2,FALSE)</f>
        <v>55</v>
      </c>
      <c r="E57" t="s">
        <v>947</v>
      </c>
      <c r="F57" t="str">
        <f>_xlfn.CONCAT("""",VLOOKUP(B57,'Index Web'!A$3:L$234,3,FALSE),"""")</f>
        <v>"Cristo es la luz"</v>
      </c>
      <c r="G57" t="s">
        <v>948</v>
      </c>
      <c r="H57" t="str">
        <f>_xlfn.CONCAT("""",VLOOKUP(B57,'Index Web'!A$3:L$234,4,FALSE),"""")</f>
        <v>"Himno - Juan 8,12; 14,6"</v>
      </c>
      <c r="I57" t="s">
        <v>949</v>
      </c>
      <c r="J57" t="str">
        <f>_xlfn.CONCAT("""",VLOOKUP(B57,'Index Web'!A$3:L$234,5,FALSE),"""")</f>
        <v>"Precatecumenado"</v>
      </c>
      <c r="K57" t="s">
        <v>950</v>
      </c>
      <c r="L57" t="str">
        <f>_xlfn.CONCAT("[",VLOOKUP(B57,'Index Web'!A$3:N$234,14,FALSE),"]")</f>
        <v>["Pascua","Pentecostés","Nuevo Testamento"]</v>
      </c>
      <c r="M57" t="s">
        <v>951</v>
      </c>
      <c r="N57" t="str">
        <f>_xlfn.CONCAT("""/resucito/src/index.html?canto=",VLOOKUP(B57,'Index Web'!A$3:N$234,13,FALSE),"""")</f>
        <v>"/resucito/src/index.html?canto=cristoeslaluz"</v>
      </c>
      <c r="O57" t="s">
        <v>952</v>
      </c>
      <c r="P57" t="str">
        <f>_xlfn.CONCAT("""",VLOOKUP(B57,'Index Web'!A$3:O$234,15,FALSE)," ",VLOOKUP(B57,'Index Web'!A$3:O$234,13,FALSE),"""","},")</f>
        <v>"cristo es la luz juan 8,12; 14,6 cristo es la luz. él es la salvación cristo es el camino. cristo es la verdad. cristo es la vida. cristoeslaluz"},</v>
      </c>
      <c r="Q57" t="str">
        <f t="shared" si="0"/>
        <v>{id:55,title: "Cristo es la luz", subtitle: "Himno - Juan 8,12; 14,6", category: "Precatecumenado", moments: ["Pascua","Pentecostés","Nuevo Testamento"], url: "/resucito/src/index.html?canto=cristoeslaluz", content: "cristo es la luz juan 8,12; 14,6 cristo es la luz. él es la salvación cristo es el camino. cristo es la verdad. cristo es la vida. cristoeslaluz"},</v>
      </c>
    </row>
    <row r="58" spans="2:17" x14ac:dyDescent="0.25">
      <c r="B58" s="31">
        <v>222</v>
      </c>
      <c r="C58" t="s">
        <v>261</v>
      </c>
      <c r="D58">
        <f>VLOOKUP(B58,'Index Web'!A$3:L$234,2,FALSE)</f>
        <v>56</v>
      </c>
      <c r="E58" t="s">
        <v>947</v>
      </c>
      <c r="F58" t="str">
        <f>_xlfn.CONCAT("""",VLOOKUP(B58,'Index Web'!A$3:L$234,3,FALSE),"""")</f>
        <v>"Cuando dormía"</v>
      </c>
      <c r="G58" t="s">
        <v>948</v>
      </c>
      <c r="H58" t="str">
        <f>_xlfn.CONCAT("""",VLOOKUP(B58,'Index Web'!A$3:L$234,4,FALSE),"""")</f>
        <v>"Cantar de los Cantares 5,2ss "</v>
      </c>
      <c r="I58" t="s">
        <v>949</v>
      </c>
      <c r="J58" t="str">
        <f>_xlfn.CONCAT("""",VLOOKUP(B58,'Index Web'!A$3:L$234,5,FALSE),"""")</f>
        <v>"Catecumenado"</v>
      </c>
      <c r="K58" t="s">
        <v>950</v>
      </c>
      <c r="L58" t="str">
        <f>_xlfn.CONCAT("[",VLOOKUP(B58,'Index Web'!A$3:N$234,14,FALSE),"]")</f>
        <v>["Comunión","Antiguo Testamento"]</v>
      </c>
      <c r="M58" t="s">
        <v>951</v>
      </c>
      <c r="N58" t="str">
        <f>_xlfn.CONCAT("""/resucito/src/index.html?canto=",VLOOKUP(B58,'Index Web'!A$3:N$234,13,FALSE),"""")</f>
        <v>"/resucito/src/index.html?canto=cuandodormia"</v>
      </c>
      <c r="O58" t="s">
        <v>952</v>
      </c>
      <c r="P58" t="str">
        <f>_xlfn.CONCAT("""",VLOOKUP(B58,'Index Web'!A$3:O$234,15,FALSE)," ",VLOOKUP(B58,'Index Web'!A$3:O$234,13,FALSE),"""","},")</f>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Q58" t="str">
        <f t="shared" si="0"/>
        <v>{id:56,title: "Cuando dormía", subtitle: "Cantar de los Cantares 5,2ss ", category: "Catecumenado", moments: ["Comunión","Antiguo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row>
    <row r="59" spans="2:17" x14ac:dyDescent="0.25">
      <c r="B59" s="26">
        <v>43</v>
      </c>
      <c r="C59" t="s">
        <v>261</v>
      </c>
      <c r="D59">
        <f>VLOOKUP(B59,'Index Web'!A$3:L$234,2,FALSE)</f>
        <v>57</v>
      </c>
      <c r="E59" t="s">
        <v>947</v>
      </c>
      <c r="F59" t="str">
        <f>_xlfn.CONCAT("""",VLOOKUP(B59,'Index Web'!A$3:L$234,3,FALSE),"""")</f>
        <v>"Cuando el Señor "</v>
      </c>
      <c r="G59" t="s">
        <v>948</v>
      </c>
      <c r="H59" t="str">
        <f>_xlfn.CONCAT("""",VLOOKUP(B59,'Index Web'!A$3:L$234,4,FALSE),"""")</f>
        <v>"Salmo 126 (125)"</v>
      </c>
      <c r="I59" t="s">
        <v>949</v>
      </c>
      <c r="J59" t="str">
        <f>_xlfn.CONCAT("""",VLOOKUP(B59,'Index Web'!A$3:L$234,5,FALSE),"""")</f>
        <v>"Precatecumenado"</v>
      </c>
      <c r="K59" t="s">
        <v>950</v>
      </c>
      <c r="L59" t="str">
        <f>_xlfn.CONCAT("[",VLOOKUP(B59,'Index Web'!A$3:N$234,14,FALSE),"]")</f>
        <v>["Cuaresma","Adviento","Navidad","Antiguo Testamento","Entrada"]</v>
      </c>
      <c r="M59" t="s">
        <v>951</v>
      </c>
      <c r="N59" t="str">
        <f>_xlfn.CONCAT("""/resucito/src/index.html?canto=",VLOOKUP(B59,'Index Web'!A$3:N$234,13,FALSE),"""")</f>
        <v>"/resucito/src/index.html?canto=cuandoelsenor"</v>
      </c>
      <c r="O59" t="s">
        <v>952</v>
      </c>
      <c r="P59" t="str">
        <f>_xlfn.CONCAT("""",VLOOKUP(B59,'Index Web'!A$3:O$234,15,FALSE)," ",VLOOKUP(B59,'Index Web'!A$3:O$234,13,FALSE),"""","},")</f>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Q59" t="str">
        <f t="shared" si="0"/>
        <v>{id:57,title: "Cuando el Señor ", subtitle: "Salmo 126 (125)", category: "Precatecumenado", moments: ["Cuaresma","Adviento","Navidad","Antiguo Testamento","Entrada"],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row>
    <row r="60" spans="2:17" x14ac:dyDescent="0.25">
      <c r="B60" s="25">
        <v>44</v>
      </c>
      <c r="C60" t="s">
        <v>261</v>
      </c>
      <c r="D60">
        <f>VLOOKUP(B60,'Index Web'!A$3:L$234,2,FALSE)</f>
        <v>58</v>
      </c>
      <c r="E60" t="s">
        <v>947</v>
      </c>
      <c r="F60" t="str">
        <f>_xlfn.CONCAT("""",VLOOKUP(B60,'Index Web'!A$3:L$234,3,FALSE),"""")</f>
        <v>"Cuando Israel salió de Egipto"</v>
      </c>
      <c r="G60" t="s">
        <v>948</v>
      </c>
      <c r="H60" t="str">
        <f>_xlfn.CONCAT("""",VLOOKUP(B60,'Index Web'!A$3:L$234,4,FALSE),"""")</f>
        <v>"Salmo 114 (113)"</v>
      </c>
      <c r="I60" t="s">
        <v>949</v>
      </c>
      <c r="J60" t="str">
        <f>_xlfn.CONCAT("""",VLOOKUP(B60,'Index Web'!A$3:L$234,5,FALSE),"""")</f>
        <v>"Precatecumenado"</v>
      </c>
      <c r="K60" t="s">
        <v>950</v>
      </c>
      <c r="L60" t="str">
        <f>_xlfn.CONCAT("[",VLOOKUP(B60,'Index Web'!A$3:N$234,14,FALSE),"]")</f>
        <v>["Pascua","Pentecostés","Antiguo Testamento"]</v>
      </c>
      <c r="M60" t="s">
        <v>951</v>
      </c>
      <c r="N60" t="str">
        <f>_xlfn.CONCAT("""/resucito/src/index.html?canto=",VLOOKUP(B60,'Index Web'!A$3:N$234,13,FALSE),"""")</f>
        <v>"/resucito/src/index.html?canto=cuandoisraelsaliodeegipto"</v>
      </c>
      <c r="O60" t="s">
        <v>952</v>
      </c>
      <c r="P60" t="str">
        <f>_xlfn.CONCAT("""",VLOOKUP(B60,'Index Web'!A$3:O$234,15,FALSE)," ",VLOOKUP(B60,'Index Web'!A$3:O$234,13,FALSE),"""","},")</f>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Q60" t="str">
        <f t="shared" si="0"/>
        <v>{id:58,title: "Cuando Israel salió de Egipto", subtitle: "Salmo 114 (113)", category: "Precatecumenado", moments: ["Pascua","Pentecostés","Antiguo Testamento"],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row>
    <row r="61" spans="2:17" x14ac:dyDescent="0.25">
      <c r="B61" s="26">
        <v>45</v>
      </c>
      <c r="C61" t="s">
        <v>261</v>
      </c>
      <c r="D61">
        <f>VLOOKUP(B61,'Index Web'!A$3:L$234,2,FALSE)</f>
        <v>59</v>
      </c>
      <c r="E61" t="s">
        <v>947</v>
      </c>
      <c r="F61" t="str">
        <f>_xlfn.CONCAT("""",VLOOKUP(B61,'Index Web'!A$3:L$234,3,FALSE),"""")</f>
        <v>"Dayenú"</v>
      </c>
      <c r="G61" t="s">
        <v>948</v>
      </c>
      <c r="H61" t="str">
        <f>_xlfn.CONCAT("""",VLOOKUP(B61,'Index Web'!A$3:L$234,4,FALSE),"""")</f>
        <v>"De la Hagadá de Pésaj hebrea"</v>
      </c>
      <c r="I61" t="s">
        <v>949</v>
      </c>
      <c r="J61" t="str">
        <f>_xlfn.CONCAT("""",VLOOKUP(B61,'Index Web'!A$3:L$234,5,FALSE),"""")</f>
        <v>"Precatecumenado"</v>
      </c>
      <c r="K61" t="s">
        <v>950</v>
      </c>
      <c r="L61" t="str">
        <f>_xlfn.CONCAT("[",VLOOKUP(B61,'Index Web'!A$3:N$234,14,FALSE),"]")</f>
        <v>["Pascua","Pentecostés","Paz"]</v>
      </c>
      <c r="M61" t="s">
        <v>951</v>
      </c>
      <c r="N61" t="str">
        <f>_xlfn.CONCAT("""/resucito/src/index.html?canto=",VLOOKUP(B61,'Index Web'!A$3:N$234,13,FALSE),"""")</f>
        <v>"/resucito/src/index.html?canto=dayenu"</v>
      </c>
      <c r="O61" t="s">
        <v>952</v>
      </c>
      <c r="P61" t="str">
        <f>_xlfn.CONCAT("""",VLOOKUP(B61,'Index Web'!A$3:O$234,15,FALSE)," ",VLOOKUP(B61,'Index Web'!A$3:O$234,13,FALSE),"""","},")</f>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Q61" t="str">
        <f t="shared" si="0"/>
        <v>{id:59,title: "Dayenú", subtitle: "De la Hagadá de Pésaj hebrea", category: "Precatecumenado", moments: ["Pascua","Pentecostés","Paz"],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row>
    <row r="62" spans="2:17" x14ac:dyDescent="0.25">
      <c r="B62" s="25">
        <v>47</v>
      </c>
      <c r="C62" t="s">
        <v>261</v>
      </c>
      <c r="D62">
        <f>VLOOKUP(B62,'Index Web'!A$3:L$234,2,FALSE)</f>
        <v>60</v>
      </c>
      <c r="E62" t="s">
        <v>947</v>
      </c>
      <c r="F62" t="str">
        <f>_xlfn.CONCAT("""",VLOOKUP(B62,'Index Web'!A$3:L$234,3,FALSE),"""")</f>
        <v>"De Profundis"</v>
      </c>
      <c r="G62" t="s">
        <v>948</v>
      </c>
      <c r="H62" t="str">
        <f>_xlfn.CONCAT("""",VLOOKUP(B62,'Index Web'!A$3:L$234,4,FALSE),"""")</f>
        <v>"Salmo 130 (129)"</v>
      </c>
      <c r="I62" t="s">
        <v>949</v>
      </c>
      <c r="J62" t="str">
        <f>_xlfn.CONCAT("""",VLOOKUP(B62,'Index Web'!A$3:L$234,5,FALSE),"""")</f>
        <v>"Precatecumenado"</v>
      </c>
      <c r="K62" t="s">
        <v>950</v>
      </c>
      <c r="L62" t="str">
        <f>_xlfn.CONCAT("[",VLOOKUP(B62,'Index Web'!A$3:N$234,14,FALSE),"]")</f>
        <v>["Cuaresma","Adviento","Navidad","Antiguo Testamento"]</v>
      </c>
      <c r="M62" t="s">
        <v>951</v>
      </c>
      <c r="N62" t="str">
        <f>_xlfn.CONCAT("""/resucito/src/index.html?canto=",VLOOKUP(B62,'Index Web'!A$3:N$234,13,FALSE),"""")</f>
        <v>"/resucito/src/index.html?canto=deprofundis"</v>
      </c>
      <c r="O62" t="s">
        <v>952</v>
      </c>
      <c r="P62" t="str">
        <f>_xlfn.CONCAT("""",VLOOKUP(B62,'Index Web'!A$3:O$234,15,FALSE)," ",VLOOKUP(B62,'Index Web'!A$3:O$234,13,FALSE),"""","},")</f>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Q62" t="str">
        <f t="shared" si="0"/>
        <v>{id:60,title: "De Profundis", subtitle: "Salmo 130 (129)", category: "Precatecumenado", moments: ["Cuaresma","Adviento","Navidad","Antiguo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row>
    <row r="63" spans="2:17" x14ac:dyDescent="0.25">
      <c r="B63" s="30">
        <v>223</v>
      </c>
      <c r="C63" t="s">
        <v>261</v>
      </c>
      <c r="D63">
        <f>VLOOKUP(B63,'Index Web'!A$3:L$234,2,FALSE)</f>
        <v>61</v>
      </c>
      <c r="E63" t="s">
        <v>947</v>
      </c>
      <c r="F63" t="str">
        <f>_xlfn.CONCAT("""",VLOOKUP(B63,'Index Web'!A$3:L$234,3,FALSE),"""")</f>
        <v>"Débora"</v>
      </c>
      <c r="G63" t="s">
        <v>948</v>
      </c>
      <c r="H63" t="str">
        <f>_xlfn.CONCAT("""",VLOOKUP(B63,'Index Web'!A$3:L$234,4,FALSE),"""")</f>
        <v>"Jueces 5"</v>
      </c>
      <c r="I63" t="s">
        <v>949</v>
      </c>
      <c r="J63" t="str">
        <f>_xlfn.CONCAT("""",VLOOKUP(B63,'Index Web'!A$3:L$234,5,FALSE),"""")</f>
        <v>"Catecumenado"</v>
      </c>
      <c r="K63" t="s">
        <v>950</v>
      </c>
      <c r="L63" t="str">
        <f>_xlfn.CONCAT("[",VLOOKUP(B63,'Index Web'!A$3:N$234,14,FALSE),"]")</f>
        <v>["Vírgen María","Antiguo Testamento"]</v>
      </c>
      <c r="M63" t="s">
        <v>951</v>
      </c>
      <c r="N63" t="str">
        <f>_xlfn.CONCAT("""/resucito/src/index.html?canto=",VLOOKUP(B63,'Index Web'!A$3:N$234,13,FALSE),"""")</f>
        <v>"/resucito/src/index.html?canto=debora"</v>
      </c>
      <c r="O63" t="s">
        <v>952</v>
      </c>
      <c r="P63" t="str">
        <f>_xlfn.CONCAT("""",VLOOKUP(B63,'Index Web'!A$3:O$234,15,FALSE)," ",VLOOKUP(B63,'Index Web'!A$3:O$234,13,FALSE),"""","},")</f>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Q63" t="str">
        <f t="shared" si="0"/>
        <v>{id:61,title: "Débora", subtitle: "Jueces 5", category: "Catecumenado", moments: ["Vírgen María","Antiguo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row>
    <row r="64" spans="2:17" x14ac:dyDescent="0.25">
      <c r="B64" s="25">
        <v>48</v>
      </c>
      <c r="C64" t="s">
        <v>261</v>
      </c>
      <c r="D64">
        <f>VLOOKUP(B64,'Index Web'!A$3:L$234,2,FALSE)</f>
        <v>62</v>
      </c>
      <c r="E64" t="s">
        <v>947</v>
      </c>
      <c r="F64" t="str">
        <f>_xlfn.CONCAT("""",VLOOKUP(B64,'Index Web'!A$3:L$234,3,FALSE),"""")</f>
        <v>"Decidle a los de corazón cansado"</v>
      </c>
      <c r="G64" t="s">
        <v>948</v>
      </c>
      <c r="H64" t="str">
        <f>_xlfn.CONCAT("""",VLOOKUP(B64,'Index Web'!A$3:L$234,4,FALSE),"""")</f>
        <v>"Isaías 35,4ss"</v>
      </c>
      <c r="I64" t="s">
        <v>949</v>
      </c>
      <c r="J64" t="str">
        <f>_xlfn.CONCAT("""",VLOOKUP(B64,'Index Web'!A$3:L$234,5,FALSE),"""")</f>
        <v>"Precatecumenado"</v>
      </c>
      <c r="K64" t="s">
        <v>950</v>
      </c>
      <c r="L64" t="str">
        <f>_xlfn.CONCAT("[",VLOOKUP(B64,'Index Web'!A$3:N$234,14,FALSE),"]")</f>
        <v>["Cuaresma","Adviento","Navidad","Entrada","Antiguo Testamento"]</v>
      </c>
      <c r="M64" t="s">
        <v>951</v>
      </c>
      <c r="N64" t="str">
        <f>_xlfn.CONCAT("""/resucito/src/index.html?canto=",VLOOKUP(B64,'Index Web'!A$3:N$234,13,FALSE),"""")</f>
        <v>"/resucito/src/index.html?canto=decidlealosdecorazoncansado"</v>
      </c>
      <c r="O64" t="s">
        <v>952</v>
      </c>
      <c r="P64" t="str">
        <f>_xlfn.CONCAT("""",VLOOKUP(B64,'Index Web'!A$3:O$234,15,FALSE)," ",VLOOKUP(B64,'Index Web'!A$3:O$234,13,FALSE),"""","},")</f>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Q64" t="str">
        <f t="shared" si="0"/>
        <v>{id:62,title: "Decidle a los de corazón cansado", subtitle: "Isaías 35,4ss", category: "Precatecumenado", moments: ["Cuaresma","Adviento","Navidad","Entrada","Antiguo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row>
    <row r="65" spans="2:17" x14ac:dyDescent="0.25">
      <c r="B65" s="26">
        <v>49</v>
      </c>
      <c r="C65" t="s">
        <v>261</v>
      </c>
      <c r="D65">
        <f>VLOOKUP(B65,'Index Web'!A$3:L$234,2,FALSE)</f>
        <v>63</v>
      </c>
      <c r="E65" t="s">
        <v>947</v>
      </c>
      <c r="F65" t="str">
        <f>_xlfn.CONCAT("""",VLOOKUP(B65,'Index Web'!A$3:L$234,3,FALSE),"""")</f>
        <v>"Delante de los ángeles "</v>
      </c>
      <c r="G65" t="s">
        <v>948</v>
      </c>
      <c r="H65" t="str">
        <f>_xlfn.CONCAT("""",VLOOKUP(B65,'Index Web'!A$3:L$234,4,FALSE),"""")</f>
        <v>"Salmo 138 (137)"</v>
      </c>
      <c r="I65" t="s">
        <v>949</v>
      </c>
      <c r="J65" t="str">
        <f>_xlfn.CONCAT("""",VLOOKUP(B65,'Index Web'!A$3:L$234,5,FALSE),"""")</f>
        <v>"Precatecumenado"</v>
      </c>
      <c r="K65" t="s">
        <v>950</v>
      </c>
      <c r="L65" t="str">
        <f>_xlfn.CONCAT("[",VLOOKUP(B65,'Index Web'!A$3:N$234,14,FALSE),"]")</f>
        <v>["Antiguo Testamento"]</v>
      </c>
      <c r="M65" t="s">
        <v>951</v>
      </c>
      <c r="N65" t="str">
        <f>_xlfn.CONCAT("""/resucito/src/index.html?canto=",VLOOKUP(B65,'Index Web'!A$3:N$234,13,FALSE),"""")</f>
        <v>"/resucito/src/index.html?canto=delantedelosangeles"</v>
      </c>
      <c r="O65" t="s">
        <v>952</v>
      </c>
      <c r="P65" t="str">
        <f>_xlfn.CONCAT("""",VLOOKUP(B65,'Index Web'!A$3:O$234,15,FALSE)," ",VLOOKUP(B65,'Index Web'!A$3:O$234,13,FALSE),"""","},")</f>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Q65" t="str">
        <f t="shared" si="0"/>
        <v>{id:63,title: "Delante de los ángeles ", subtitle: "Salmo 138 (137)", category: "Precatecumenado", moments: ["Antiguo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row>
    <row r="66" spans="2:17" x14ac:dyDescent="0.25">
      <c r="B66" s="25">
        <v>50</v>
      </c>
      <c r="C66" t="s">
        <v>261</v>
      </c>
      <c r="D66">
        <f>VLOOKUP(B66,'Index Web'!A$3:L$234,2,FALSE)</f>
        <v>64</v>
      </c>
      <c r="E66" t="s">
        <v>947</v>
      </c>
      <c r="F66" t="str">
        <f>_xlfn.CONCAT("""",VLOOKUP(B66,'Index Web'!A$3:L$234,3,FALSE),"""")</f>
        <v>"Día de reposo"</v>
      </c>
      <c r="G66" t="s">
        <v>948</v>
      </c>
      <c r="H66" t="str">
        <f>_xlfn.CONCAT("""",VLOOKUP(B66,'Index Web'!A$3:L$234,4,FALSE),"""")</f>
        <v>"Juan 8,52"</v>
      </c>
      <c r="I66" t="s">
        <v>949</v>
      </c>
      <c r="J66" t="str">
        <f>_xlfn.CONCAT("""",VLOOKUP(B66,'Index Web'!A$3:L$234,5,FALSE),"""")</f>
        <v>"Precatecumenado"</v>
      </c>
      <c r="K66" t="s">
        <v>950</v>
      </c>
      <c r="L66" t="str">
        <f>_xlfn.CONCAT("[",VLOOKUP(B66,'Index Web'!A$3:N$234,14,FALSE),"]")</f>
        <v>["Final","Nuevo Testamento"]</v>
      </c>
      <c r="M66" t="s">
        <v>951</v>
      </c>
      <c r="N66" t="str">
        <f>_xlfn.CONCAT("""/resucito/src/index.html?canto=",VLOOKUP(B66,'Index Web'!A$3:N$234,13,FALSE),"""")</f>
        <v>"/resucito/src/index.html?canto=diadereposo"</v>
      </c>
      <c r="O66" t="s">
        <v>952</v>
      </c>
      <c r="P66" t="str">
        <f>_xlfn.CONCAT("""",VLOOKUP(B66,'Index Web'!A$3:O$234,15,FALSE)," ",VLOOKUP(B66,'Index Web'!A$3:O$234,13,FALSE),"""","},")</f>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Q66" t="str">
        <f t="shared" si="0"/>
        <v>{id:64,title: "Día de reposo", subtitle: "Juan 8,52", category: "Precatecumenado", moments: ["Final","Nuevo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row>
    <row r="67" spans="2:17" x14ac:dyDescent="0.25">
      <c r="B67" s="26">
        <v>51</v>
      </c>
      <c r="C67" t="s">
        <v>261</v>
      </c>
      <c r="D67">
        <f>VLOOKUP(B67,'Index Web'!A$3:L$234,2,FALSE)</f>
        <v>65</v>
      </c>
      <c r="E67" t="s">
        <v>947</v>
      </c>
      <c r="F67" t="str">
        <f>_xlfn.CONCAT("""",VLOOKUP(B67,'Index Web'!A$3:L$234,3,FALSE),"""")</f>
        <v>"Dice el Señor a mi Señor"</v>
      </c>
      <c r="G67" t="s">
        <v>948</v>
      </c>
      <c r="H67" t="str">
        <f>_xlfn.CONCAT("""",VLOOKUP(B67,'Index Web'!A$3:L$234,4,FALSE),"""")</f>
        <v>"Salmo 110 (109)"</v>
      </c>
      <c r="I67" t="s">
        <v>949</v>
      </c>
      <c r="J67" t="str">
        <f>_xlfn.CONCAT("""",VLOOKUP(B67,'Index Web'!A$3:L$234,5,FALSE),"""")</f>
        <v>"Precatecumenado"</v>
      </c>
      <c r="K67" t="s">
        <v>950</v>
      </c>
      <c r="L67" t="str">
        <f>_xlfn.CONCAT("[",VLOOKUP(B67,'Index Web'!A$3:N$234,14,FALSE),"]")</f>
        <v>["Pascua","Pentecostés","Antiguo Testamento"]</v>
      </c>
      <c r="M67" t="s">
        <v>951</v>
      </c>
      <c r="N67" t="str">
        <f>_xlfn.CONCAT("""/resucito/src/index.html?canto=",VLOOKUP(B67,'Index Web'!A$3:N$234,13,FALSE),"""")</f>
        <v>"/resucito/src/index.html?canto=diceelsenoramisenor"</v>
      </c>
      <c r="O67" t="s">
        <v>952</v>
      </c>
      <c r="P67" t="str">
        <f>_xlfn.CONCAT("""",VLOOKUP(B67,'Index Web'!A$3:O$234,15,FALSE)," ",VLOOKUP(B67,'Index Web'!A$3:O$234,13,FALSE),"""","},")</f>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Q67" t="str">
        <f t="shared" ref="Q67:Q130" si="1">_xlfn.CONCAT(C67:P67)</f>
        <v>{id:65,title: "Dice el Señor a mi Señor", subtitle: "Salmo 110 (109)", category: "Precatecumenado", moments: ["Pascua","Pentecostés","Antiguo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row>
    <row r="68" spans="2:17" x14ac:dyDescent="0.25">
      <c r="B68" s="25">
        <v>52</v>
      </c>
      <c r="C68" t="s">
        <v>261</v>
      </c>
      <c r="D68">
        <f>VLOOKUP(B68,'Index Web'!A$3:L$234,2,FALSE)</f>
        <v>66</v>
      </c>
      <c r="E68" t="s">
        <v>947</v>
      </c>
      <c r="F68" t="str">
        <f>_xlfn.CONCAT("""",VLOOKUP(B68,'Index Web'!A$3:L$234,3,FALSE),"""")</f>
        <v>"Dichoso el hombre "</v>
      </c>
      <c r="G68" t="s">
        <v>948</v>
      </c>
      <c r="H68" t="str">
        <f>_xlfn.CONCAT("""",VLOOKUP(B68,'Index Web'!A$3:L$234,4,FALSE),"""")</f>
        <v>"Salmo 1"</v>
      </c>
      <c r="I68" t="s">
        <v>949</v>
      </c>
      <c r="J68" t="str">
        <f>_xlfn.CONCAT("""",VLOOKUP(B68,'Index Web'!A$3:L$234,5,FALSE),"""")</f>
        <v>"Precatecumenado"</v>
      </c>
      <c r="K68" t="s">
        <v>950</v>
      </c>
      <c r="L68" t="str">
        <f>_xlfn.CONCAT("[",VLOOKUP(B68,'Index Web'!A$3:N$234,14,FALSE),"]")</f>
        <v>["Antiguo Testamento"]</v>
      </c>
      <c r="M68" t="s">
        <v>951</v>
      </c>
      <c r="N68" t="str">
        <f>_xlfn.CONCAT("""/resucito/src/index.html?canto=",VLOOKUP(B68,'Index Web'!A$3:N$234,13,FALSE),"""")</f>
        <v>"/resucito/src/index.html?canto=dichosoelhombre"</v>
      </c>
      <c r="O68" t="s">
        <v>952</v>
      </c>
      <c r="P68" t="str">
        <f>_xlfn.CONCAT("""",VLOOKUP(B68,'Index Web'!A$3:O$234,15,FALSE)," ",VLOOKUP(B68,'Index Web'!A$3:O$234,13,FALSE),"""","},")</f>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Q68" t="str">
        <f t="shared" si="1"/>
        <v>{id:66,title: "Dichoso el hombre ", subtitle: "Salmo 1", category: "Precatecumenado", moments: ["Antiguo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row>
    <row r="69" spans="2:17" x14ac:dyDescent="0.25">
      <c r="B69" s="26">
        <v>53</v>
      </c>
      <c r="C69" t="s">
        <v>261</v>
      </c>
      <c r="D69">
        <f>VLOOKUP(B69,'Index Web'!A$3:L$234,2,FALSE)</f>
        <v>67</v>
      </c>
      <c r="E69" t="s">
        <v>947</v>
      </c>
      <c r="F69" t="str">
        <f>_xlfn.CONCAT("""",VLOOKUP(B69,'Index Web'!A$3:L$234,3,FALSE),"""")</f>
        <v>"El combate escatológico"</v>
      </c>
      <c r="G69" t="s">
        <v>948</v>
      </c>
      <c r="H69" t="str">
        <f>_xlfn.CONCAT("""",VLOOKUP(B69,'Index Web'!A$3:L$234,4,FALSE),"""")</f>
        <v>"Apocalipsis 19,11-20"</v>
      </c>
      <c r="I69" t="s">
        <v>949</v>
      </c>
      <c r="J69" t="str">
        <f>_xlfn.CONCAT("""",VLOOKUP(B69,'Index Web'!A$3:L$234,5,FALSE),"""")</f>
        <v>"Precatecumenado"</v>
      </c>
      <c r="K69" t="s">
        <v>950</v>
      </c>
      <c r="L69" t="str">
        <f>_xlfn.CONCAT("[",VLOOKUP(B69,'Index Web'!A$3:N$234,14,FALSE),"]")</f>
        <v>["Pascua","Pentecostés","Entrada","Nuevo Testamento"]</v>
      </c>
      <c r="M69" t="s">
        <v>951</v>
      </c>
      <c r="N69" t="str">
        <f>_xlfn.CONCAT("""/resucito/src/index.html?canto=",VLOOKUP(B69,'Index Web'!A$3:N$234,13,FALSE),"""")</f>
        <v>"/resucito/src/index.html?canto=elcombateescatologico"</v>
      </c>
      <c r="O69" t="s">
        <v>952</v>
      </c>
      <c r="P69" t="str">
        <f>_xlfn.CONCAT("""",VLOOKUP(B69,'Index Web'!A$3:O$234,15,FALSE)," ",VLOOKUP(B69,'Index Web'!A$3:O$234,13,FALSE),"""","},")</f>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Q69" t="str">
        <f t="shared" si="1"/>
        <v>{id:67,title: "El combate escatológico", subtitle: "Apocalipsis 19,11-20", category: "Precatecumenado", moments: ["Pascua","Pentecostés","Entrada","Nuevo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row>
    <row r="70" spans="2:17" x14ac:dyDescent="0.25">
      <c r="B70" s="25">
        <v>54</v>
      </c>
      <c r="C70" t="s">
        <v>261</v>
      </c>
      <c r="D70">
        <f>VLOOKUP(B70,'Index Web'!A$3:L$234,2,FALSE)</f>
        <v>68</v>
      </c>
      <c r="E70" t="s">
        <v>947</v>
      </c>
      <c r="F70" t="str">
        <f>_xlfn.CONCAT("""",VLOOKUP(B70,'Index Web'!A$3:L$234,3,FALSE),"""")</f>
        <v>"El Espíritu del Señor está sobre mí"</v>
      </c>
      <c r="G70" t="s">
        <v>948</v>
      </c>
      <c r="H70" t="str">
        <f>_xlfn.CONCAT("""",VLOOKUP(B70,'Index Web'!A$3:L$234,4,FALSE),"""")</f>
        <v>"Lucas 4,18 – Isaías 61,1-3"</v>
      </c>
      <c r="I70" t="s">
        <v>949</v>
      </c>
      <c r="J70" t="str">
        <f>_xlfn.CONCAT("""",VLOOKUP(B70,'Index Web'!A$3:L$234,5,FALSE),"""")</f>
        <v>"Precatecumenado"</v>
      </c>
      <c r="K70" t="s">
        <v>950</v>
      </c>
      <c r="L70" t="str">
        <f>_xlfn.CONCAT("[",VLOOKUP(B70,'Index Web'!A$3:N$234,14,FALSE),"]")</f>
        <v>["Pascua","Pentecostés","Entrada","Comunión","Nuevo Testamento"]</v>
      </c>
      <c r="M70" t="s">
        <v>951</v>
      </c>
      <c r="N70" t="str">
        <f>_xlfn.CONCAT("""/resucito/src/index.html?canto=",VLOOKUP(B70,'Index Web'!A$3:N$234,13,FALSE),"""")</f>
        <v>"/resucito/src/index.html?canto=elespiritudelsenorestasobremi"</v>
      </c>
      <c r="O70" t="s">
        <v>952</v>
      </c>
      <c r="P70" t="str">
        <f>_xlfn.CONCAT("""",VLOOKUP(B70,'Index Web'!A$3:O$234,15,FALSE)," ",VLOOKUP(B70,'Index Web'!A$3:O$234,13,FALSE),"""","},")</f>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Q70" t="str">
        <f t="shared" si="1"/>
        <v>{id:68,title: "El Espíritu del Señor está sobre mí", subtitle: "Lucas 4,18 – Isaías 61,1-3", category: "Precatecumenado", moments: ["Pascua","Pentecostés","Entrada","Comunión","Nuevo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row>
    <row r="71" spans="2:17" x14ac:dyDescent="0.25">
      <c r="B71" s="26">
        <v>55</v>
      </c>
      <c r="C71" t="s">
        <v>261</v>
      </c>
      <c r="D71">
        <f>VLOOKUP(B71,'Index Web'!A$3:L$234,2,FALSE)</f>
        <v>69</v>
      </c>
      <c r="E71" t="s">
        <v>947</v>
      </c>
      <c r="F71" t="str">
        <f>_xlfn.CONCAT("""",VLOOKUP(B71,'Index Web'!A$3:L$234,3,FALSE),"""")</f>
        <v>"El jacal de los pastores"</v>
      </c>
      <c r="G71" t="s">
        <v>948</v>
      </c>
      <c r="H71" t="str">
        <f>_xlfn.CONCAT("""",VLOOKUP(B71,'Index Web'!A$3:L$234,4,FALSE),"""")</f>
        <v>"Cantar de los Cantares 1,2-8"</v>
      </c>
      <c r="I71" t="s">
        <v>949</v>
      </c>
      <c r="J71" t="str">
        <f>_xlfn.CONCAT("""",VLOOKUP(B71,'Index Web'!A$3:L$234,5,FALSE),"""")</f>
        <v>"Precatecumenado"</v>
      </c>
      <c r="K71" t="s">
        <v>950</v>
      </c>
      <c r="L71" t="str">
        <f>_xlfn.CONCAT("[",VLOOKUP(B71,'Index Web'!A$3:N$234,14,FALSE),"]")</f>
        <v>["Pascua","Pentecostés","Comunión","Antiguo Testamento"]</v>
      </c>
      <c r="M71" t="s">
        <v>951</v>
      </c>
      <c r="N71" t="str">
        <f>_xlfn.CONCAT("""/resucito/src/index.html?canto=",VLOOKUP(B71,'Index Web'!A$3:N$234,13,FALSE),"""")</f>
        <v>"/resucito/src/index.html?canto=eljacaldelospastores"</v>
      </c>
      <c r="O71" t="s">
        <v>952</v>
      </c>
      <c r="P71" t="str">
        <f>_xlfn.CONCAT("""",VLOOKUP(B71,'Index Web'!A$3:O$234,15,FALSE)," ",VLOOKUP(B71,'Index Web'!A$3:O$234,13,FALSE),"""","},")</f>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Q71" t="str">
        <f t="shared" si="1"/>
        <v>{id:69,title: "El jacal de los pastores", subtitle: "Cantar de los Cantares 1,2-8", category: "Precatecumenado", moments: ["Pascua","Pentecostés","Comunión","Antiguo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row>
    <row r="72" spans="2:17" x14ac:dyDescent="0.25">
      <c r="B72" s="25">
        <v>56</v>
      </c>
      <c r="C72" t="s">
        <v>261</v>
      </c>
      <c r="D72">
        <f>VLOOKUP(B72,'Index Web'!A$3:L$234,2,FALSE)</f>
        <v>70</v>
      </c>
      <c r="E72" t="s">
        <v>947</v>
      </c>
      <c r="F72" t="str">
        <f>_xlfn.CONCAT("""",VLOOKUP(B72,'Index Web'!A$3:L$234,3,FALSE),"""")</f>
        <v>"El lagarero"</v>
      </c>
      <c r="G72" t="s">
        <v>948</v>
      </c>
      <c r="H72" t="str">
        <f>_xlfn.CONCAT("""",VLOOKUP(B72,'Index Web'!A$3:L$234,4,FALSE),"""")</f>
        <v>"Isaías 63,1-6"</v>
      </c>
      <c r="I72" t="s">
        <v>949</v>
      </c>
      <c r="J72" t="str">
        <f>_xlfn.CONCAT("""",VLOOKUP(B72,'Index Web'!A$3:L$234,5,FALSE),"""")</f>
        <v>"Precatecumenado"</v>
      </c>
      <c r="K72" t="s">
        <v>950</v>
      </c>
      <c r="L72" t="str">
        <f>_xlfn.CONCAT("[",VLOOKUP(B72,'Index Web'!A$3:N$234,14,FALSE),"]")</f>
        <v>["Fracción Del Pan","Antiguo Testamento"]</v>
      </c>
      <c r="M72" t="s">
        <v>951</v>
      </c>
      <c r="N72" t="str">
        <f>_xlfn.CONCAT("""/resucito/src/index.html?canto=",VLOOKUP(B72,'Index Web'!A$3:N$234,13,FALSE),"""")</f>
        <v>"/resucito/src/index.html?canto=ellagarero"</v>
      </c>
      <c r="O72" t="s">
        <v>952</v>
      </c>
      <c r="P72" t="str">
        <f>_xlfn.CONCAT("""",VLOOKUP(B72,'Index Web'!A$3:O$234,15,FALSE)," ",VLOOKUP(B72,'Index Web'!A$3:O$234,13,FALSE),"""","},")</f>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Q72" t="str">
        <f t="shared" si="1"/>
        <v>{id:70,title: "El lagarero", subtitle: "Isaías 63,1-6", category: "Precatecumenado", moments: ["Fracción Del Pan","Antiguo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row>
    <row r="73" spans="2:17" x14ac:dyDescent="0.25">
      <c r="B73" s="26">
        <v>57</v>
      </c>
      <c r="C73" t="s">
        <v>261</v>
      </c>
      <c r="D73">
        <f>VLOOKUP(B73,'Index Web'!A$3:L$234,2,FALSE)</f>
        <v>71</v>
      </c>
      <c r="E73" t="s">
        <v>947</v>
      </c>
      <c r="F73" t="str">
        <f>_xlfn.CONCAT("""",VLOOKUP(B73,'Index Web'!A$3:L$234,3,FALSE),"""")</f>
        <v>"El Mesías león"</v>
      </c>
      <c r="G73" t="s">
        <v>948</v>
      </c>
      <c r="H73" t="str">
        <f>_xlfn.CONCAT("""",VLOOKUP(B73,'Index Web'!A$3:L$234,4,FALSE),"""")</f>
        <v>"Comentario al Apocalipsis (Victorino de Pettau)"</v>
      </c>
      <c r="I73" t="s">
        <v>949</v>
      </c>
      <c r="J73" t="str">
        <f>_xlfn.CONCAT("""",VLOOKUP(B73,'Index Web'!A$3:L$234,5,FALSE),"""")</f>
        <v>"Precatecumenado"</v>
      </c>
      <c r="K73" t="s">
        <v>950</v>
      </c>
      <c r="L73" t="str">
        <f>_xlfn.CONCAT("[",VLOOKUP(B73,'Index Web'!A$3:N$234,14,FALSE),"]")</f>
        <v>["Pascua","Pentecostés","Fracción Del Pan"]</v>
      </c>
      <c r="M73" t="s">
        <v>951</v>
      </c>
      <c r="N73" t="str">
        <f>_xlfn.CONCAT("""/resucito/src/index.html?canto=",VLOOKUP(B73,'Index Web'!A$3:N$234,13,FALSE),"""")</f>
        <v>"/resucito/src/index.html?canto=elmesiasleon"</v>
      </c>
      <c r="O73" t="s">
        <v>952</v>
      </c>
      <c r="P73" t="str">
        <f>_xlfn.CONCAT("""",VLOOKUP(B73,'Index Web'!A$3:O$234,15,FALSE)," ",VLOOKUP(B73,'Index Web'!A$3:O$234,13,FALSE),"""","},")</f>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Q73" t="str">
        <f t="shared" si="1"/>
        <v>{id:71,title: "El Mesías león", subtitle: "Comentario al Apocalipsis (Victorino de Pettau)", category: "Precatecumenado", moments: ["Pascua","Pentecostés","Fracción Del Pan"],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row>
    <row r="74" spans="2:17" x14ac:dyDescent="0.25">
      <c r="B74" s="31">
        <v>224</v>
      </c>
      <c r="C74" t="s">
        <v>261</v>
      </c>
      <c r="D74">
        <f>VLOOKUP(B74,'Index Web'!A$3:L$234,2,FALSE)</f>
        <v>72</v>
      </c>
      <c r="E74" t="s">
        <v>947</v>
      </c>
      <c r="F74" t="str">
        <f>_xlfn.CONCAT("""",VLOOKUP(B74,'Index Web'!A$3:L$234,3,FALSE),"""")</f>
        <v>"El mismo Dios"</v>
      </c>
      <c r="G74" t="s">
        <v>948</v>
      </c>
      <c r="H74" t="str">
        <f>_xlfn.CONCAT("""",VLOOKUP(B74,'Index Web'!A$3:L$234,4,FALSE),"""")</f>
        <v>"2 Corintios 4,6-12"</v>
      </c>
      <c r="I74" t="s">
        <v>949</v>
      </c>
      <c r="J74" t="str">
        <f>_xlfn.CONCAT("""",VLOOKUP(B74,'Index Web'!A$3:L$234,5,FALSE),"""")</f>
        <v>"Catecumenado"</v>
      </c>
      <c r="K74" t="s">
        <v>950</v>
      </c>
      <c r="L74" t="str">
        <f>_xlfn.CONCAT("[",VLOOKUP(B74,'Index Web'!A$3:N$234,14,FALSE),"]")</f>
        <v>["Comunión","Nuevo Testamento"]</v>
      </c>
      <c r="M74" t="s">
        <v>951</v>
      </c>
      <c r="N74" t="str">
        <f>_xlfn.CONCAT("""/resucito/src/index.html?canto=",VLOOKUP(B74,'Index Web'!A$3:N$234,13,FALSE),"""")</f>
        <v>"/resucito/src/index.html?canto=elmismodios"</v>
      </c>
      <c r="O74" t="s">
        <v>952</v>
      </c>
      <c r="P74" t="str">
        <f>_xlfn.CONCAT("""",VLOOKUP(B74,'Index Web'!A$3:O$234,15,FALSE)," ",VLOOKUP(B74,'Index Web'!A$3:O$234,13,FALSE),"""","},")</f>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Q74" t="str">
        <f t="shared" si="1"/>
        <v>{id:72,title: "El mismo Dios", subtitle: "2 Corintios 4,6-12", category: "Catecumenado", moments: ["Comunión","Nuevo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row>
    <row r="75" spans="2:17" x14ac:dyDescent="0.25">
      <c r="B75" s="26">
        <v>58</v>
      </c>
      <c r="C75" t="s">
        <v>261</v>
      </c>
      <c r="D75">
        <f>VLOOKUP(B75,'Index Web'!A$3:L$234,2,FALSE)</f>
        <v>73</v>
      </c>
      <c r="E75" t="s">
        <v>947</v>
      </c>
      <c r="F75" t="str">
        <f>_xlfn.CONCAT("""",VLOOKUP(B75,'Index Web'!A$3:L$234,3,FALSE),"""")</f>
        <v>"El necio piensa que Dios no "</v>
      </c>
      <c r="G75" t="s">
        <v>948</v>
      </c>
      <c r="H75" t="str">
        <f>_xlfn.CONCAT("""",VLOOKUP(B75,'Index Web'!A$3:L$234,4,FALSE),"""")</f>
        <v>"Salmo 14 (13)"</v>
      </c>
      <c r="I75" t="s">
        <v>949</v>
      </c>
      <c r="J75" t="str">
        <f>_xlfn.CONCAT("""",VLOOKUP(B75,'Index Web'!A$3:L$234,5,FALSE),"""")</f>
        <v>"Precatecumenado"</v>
      </c>
      <c r="K75" t="s">
        <v>950</v>
      </c>
      <c r="L75" t="str">
        <f>_xlfn.CONCAT("[",VLOOKUP(B75,'Index Web'!A$3:N$234,14,FALSE),"]")</f>
        <v>["Antiguo Testamento"]</v>
      </c>
      <c r="M75" t="s">
        <v>951</v>
      </c>
      <c r="N75" t="str">
        <f>_xlfn.CONCAT("""/resucito/src/index.html?canto=",VLOOKUP(B75,'Index Web'!A$3:N$234,13,FALSE),"""")</f>
        <v>"/resucito/src/index.html?canto=elneciopiensaquediosno"</v>
      </c>
      <c r="O75" t="s">
        <v>952</v>
      </c>
      <c r="P75" t="str">
        <f>_xlfn.CONCAT("""",VLOOKUP(B75,'Index Web'!A$3:O$234,15,FALSE)," ",VLOOKUP(B75,'Index Web'!A$3:O$234,13,FALSE),"""","},")</f>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Q75" t="str">
        <f t="shared" si="1"/>
        <v>{id:73,title: "El necio piensa que Dios no ", subtitle: "Salmo 14 (13)", category: "Precatecumenado", moments: ["Antiguo Testamento"], url: "/resucito/src/index.html?canto=elneciopiensaquediosno",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row>
    <row r="76" spans="2:17" x14ac:dyDescent="0.25">
      <c r="B76" s="25">
        <v>59</v>
      </c>
      <c r="C76" t="s">
        <v>261</v>
      </c>
      <c r="D76">
        <f>VLOOKUP(B76,'Index Web'!A$3:L$234,2,FALSE)</f>
        <v>74</v>
      </c>
      <c r="E76" t="s">
        <v>947</v>
      </c>
      <c r="F76" t="str">
        <f>_xlfn.CONCAT("""",VLOOKUP(B76,'Index Web'!A$3:L$234,3,FALSE),"""")</f>
        <v>"El pueblo que caminaba en las tinieblas"</v>
      </c>
      <c r="G76" t="s">
        <v>948</v>
      </c>
      <c r="H76" t="str">
        <f>_xlfn.CONCAT("""",VLOOKUP(B76,'Index Web'!A$3:L$234,4,FALSE),"""")</f>
        <v>"Isaías 9,1-5"</v>
      </c>
      <c r="I76" t="s">
        <v>949</v>
      </c>
      <c r="J76" t="str">
        <f>_xlfn.CONCAT("""",VLOOKUP(B76,'Index Web'!A$3:L$234,5,FALSE),"""")</f>
        <v>"Precatecumenado"</v>
      </c>
      <c r="K76" t="s">
        <v>950</v>
      </c>
      <c r="L76" t="str">
        <f>_xlfn.CONCAT("[",VLOOKUP(B76,'Index Web'!A$3:N$234,14,FALSE),"]")</f>
        <v>["Adviento","Navidad","Antiguo Testamento"]</v>
      </c>
      <c r="M76" t="s">
        <v>951</v>
      </c>
      <c r="N76" t="str">
        <f>_xlfn.CONCAT("""/resucito/src/index.html?canto=",VLOOKUP(B76,'Index Web'!A$3:N$234,13,FALSE),"""")</f>
        <v>"/resucito/src/index.html?canto=elpuebloquecaminabaenlastinieblas"</v>
      </c>
      <c r="O76" t="s">
        <v>952</v>
      </c>
      <c r="P76" t="str">
        <f>_xlfn.CONCAT("""",VLOOKUP(B76,'Index Web'!A$3:O$234,15,FALSE)," ",VLOOKUP(B76,'Index Web'!A$3:O$234,13,FALSE),"""","},")</f>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Q76" t="str">
        <f t="shared" si="1"/>
        <v>{id:74,title: "El pueblo que caminaba en las tinieblas", subtitle: "Isaías 9,1-5", category: "Precatecumenado", moments: ["Adviento","Navidad","Antiguo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row>
    <row r="77" spans="2:17" x14ac:dyDescent="0.25">
      <c r="B77" s="30">
        <v>225</v>
      </c>
      <c r="C77" t="s">
        <v>261</v>
      </c>
      <c r="D77">
        <f>VLOOKUP(B77,'Index Web'!A$3:L$234,2,FALSE)</f>
        <v>75</v>
      </c>
      <c r="E77" t="s">
        <v>947</v>
      </c>
      <c r="F77" t="str">
        <f>_xlfn.CONCAT("""",VLOOKUP(B77,'Index Web'!A$3:L$234,3,FALSE),"""")</f>
        <v>"El sembrador "</v>
      </c>
      <c r="G77" t="s">
        <v>948</v>
      </c>
      <c r="H77" t="str">
        <f>_xlfn.CONCAT("""",VLOOKUP(B77,'Index Web'!A$3:L$234,4,FALSE),"""")</f>
        <v>"Marcos 4,3ss"</v>
      </c>
      <c r="I77" t="s">
        <v>949</v>
      </c>
      <c r="J77" t="str">
        <f>_xlfn.CONCAT("""",VLOOKUP(B77,'Index Web'!A$3:L$234,5,FALSE),"""")</f>
        <v>"Catecumenado"</v>
      </c>
      <c r="K77" t="s">
        <v>950</v>
      </c>
      <c r="L77" t="str">
        <f>_xlfn.CONCAT("[",VLOOKUP(B77,'Index Web'!A$3:N$234,14,FALSE),"]")</f>
        <v>["Nuevo Testamento"]</v>
      </c>
      <c r="M77" t="s">
        <v>951</v>
      </c>
      <c r="N77" t="str">
        <f>_xlfn.CONCAT("""/resucito/src/index.html?canto=",VLOOKUP(B77,'Index Web'!A$3:N$234,13,FALSE),"""")</f>
        <v>"/resucito/src/index.html?canto=elsembrador"</v>
      </c>
      <c r="O77" t="s">
        <v>952</v>
      </c>
      <c r="P77" t="str">
        <f>_xlfn.CONCAT("""",VLOOKUP(B77,'Index Web'!A$3:O$234,15,FALSE)," ",VLOOKUP(B77,'Index Web'!A$3:O$234,13,FALSE),"""","},")</f>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Q77" t="str">
        <f t="shared" si="1"/>
        <v>{id:75,title: "El sembrador ", subtitle: "Marcos 4,3ss", category: "Catecumenado", moments: ["Nuevo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row>
    <row r="78" spans="2:17" x14ac:dyDescent="0.25">
      <c r="B78" s="25">
        <v>60</v>
      </c>
      <c r="C78" t="s">
        <v>261</v>
      </c>
      <c r="D78">
        <f>VLOOKUP(B78,'Index Web'!A$3:L$234,2,FALSE)</f>
        <v>76</v>
      </c>
      <c r="E78" t="s">
        <v>947</v>
      </c>
      <c r="F78" t="str">
        <f>_xlfn.CONCAT("""",VLOOKUP(B78,'Index Web'!A$3:L$234,3,FALSE),"""")</f>
        <v>"El Señor anuncia una noticia"</v>
      </c>
      <c r="G78" t="s">
        <v>948</v>
      </c>
      <c r="H78" t="str">
        <f>_xlfn.CONCAT("""",VLOOKUP(B78,'Index Web'!A$3:L$234,4,FALSE),"""")</f>
        <v>"Salmo 68 (67)"</v>
      </c>
      <c r="I78" t="s">
        <v>949</v>
      </c>
      <c r="J78" t="str">
        <f>_xlfn.CONCAT("""",VLOOKUP(B78,'Index Web'!A$3:L$234,5,FALSE),"""")</f>
        <v>"Precatecumenado"</v>
      </c>
      <c r="K78" t="s">
        <v>950</v>
      </c>
      <c r="L78" t="str">
        <f>_xlfn.CONCAT("[",VLOOKUP(B78,'Index Web'!A$3:N$234,14,FALSE),"]")</f>
        <v>["Entrada","Antiguo Testamento"]</v>
      </c>
      <c r="M78" t="s">
        <v>951</v>
      </c>
      <c r="N78" t="str">
        <f>_xlfn.CONCAT("""/resucito/src/index.html?canto=",VLOOKUP(B78,'Index Web'!A$3:N$234,13,FALSE),"""")</f>
        <v>"/resucito/src/index.html?canto=elsenoranunciaunanoticia"</v>
      </c>
      <c r="O78" t="s">
        <v>952</v>
      </c>
      <c r="P78" t="str">
        <f>_xlfn.CONCAT("""",VLOOKUP(B78,'Index Web'!A$3:O$234,15,FALSE)," ",VLOOKUP(B78,'Index Web'!A$3:O$234,13,FALSE),"""","},")</f>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Q78" t="str">
        <f t="shared" si="1"/>
        <v>{id:76,title: "El Señor anuncia una noticia", subtitle: "Salmo 68 (67)", category: "Precatecumenado", moments: ["Entrada","Antiguo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row>
    <row r="79" spans="2:17" x14ac:dyDescent="0.25">
      <c r="B79" s="26">
        <v>61</v>
      </c>
      <c r="C79" t="s">
        <v>261</v>
      </c>
      <c r="D79">
        <f>VLOOKUP(B79,'Index Web'!A$3:L$234,2,FALSE)</f>
        <v>77</v>
      </c>
      <c r="E79" t="s">
        <v>947</v>
      </c>
      <c r="F79" t="str">
        <f>_xlfn.CONCAT("""",VLOOKUP(B79,'Index Web'!A$3:L$234,3,FALSE),"""")</f>
        <v>"El Señor es mi pastor"</v>
      </c>
      <c r="G79" t="s">
        <v>948</v>
      </c>
      <c r="H79" t="str">
        <f>_xlfn.CONCAT("""",VLOOKUP(B79,'Index Web'!A$3:L$234,4,FALSE),"""")</f>
        <v>"Salmo 23 (22)"</v>
      </c>
      <c r="I79" t="s">
        <v>949</v>
      </c>
      <c r="J79" t="str">
        <f>_xlfn.CONCAT("""",VLOOKUP(B79,'Index Web'!A$3:L$234,5,FALSE),"""")</f>
        <v>"Precatecumenado"</v>
      </c>
      <c r="K79" t="s">
        <v>950</v>
      </c>
      <c r="L79" t="str">
        <f>_xlfn.CONCAT("[",VLOOKUP(B79,'Index Web'!A$3:N$234,14,FALSE),"]")</f>
        <v>["Pascua","Pentecostés","Comunión","Antiguo Testamento"]</v>
      </c>
      <c r="M79" t="s">
        <v>951</v>
      </c>
      <c r="N79" t="str">
        <f>_xlfn.CONCAT("""/resucito/src/index.html?canto=",VLOOKUP(B79,'Index Web'!A$3:N$234,13,FALSE),"""")</f>
        <v>"/resucito/src/index.html?canto=elsenoresmipastor"</v>
      </c>
      <c r="O79" t="s">
        <v>952</v>
      </c>
      <c r="P79" t="str">
        <f>_xlfn.CONCAT("""",VLOOKUP(B79,'Index Web'!A$3:O$234,15,FALSE)," ",VLOOKUP(B79,'Index Web'!A$3:O$234,13,FALSE),"""","},")</f>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Q79" t="str">
        <f t="shared" si="1"/>
        <v>{id:77,title: "El Señor es mi pastor", subtitle: "Salmo 23 (22)", category: "Precatecumenado", moments: ["Pascua","Pentecostés","Comunión","Antiguo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row>
    <row r="80" spans="2:17" x14ac:dyDescent="0.25">
      <c r="B80" s="25">
        <v>62</v>
      </c>
      <c r="C80" t="s">
        <v>261</v>
      </c>
      <c r="D80">
        <f>VLOOKUP(B80,'Index Web'!A$3:L$234,2,FALSE)</f>
        <v>78</v>
      </c>
      <c r="E80" t="s">
        <v>947</v>
      </c>
      <c r="F80" t="str">
        <f>_xlfn.CONCAT("""",VLOOKUP(B80,'Index Web'!A$3:L$234,3,FALSE),"""")</f>
        <v>"El Señor me ha dado"</v>
      </c>
      <c r="G80" t="s">
        <v>948</v>
      </c>
      <c r="H80" t="str">
        <f>_xlfn.CONCAT("""",VLOOKUP(B80,'Index Web'!A$3:L$234,4,FALSE),"""")</f>
        <v>"Isaías 50,4-10  - Tercer canto del Siervo de Yahveh"</v>
      </c>
      <c r="I80" t="s">
        <v>949</v>
      </c>
      <c r="J80" t="str">
        <f>_xlfn.CONCAT("""",VLOOKUP(B80,'Index Web'!A$3:L$234,5,FALSE),"""")</f>
        <v>"Precatecumenado"</v>
      </c>
      <c r="K80" t="s">
        <v>950</v>
      </c>
      <c r="L80" t="str">
        <f>_xlfn.CONCAT("[",VLOOKUP(B80,'Index Web'!A$3:N$234,14,FALSE),"]")</f>
        <v>["Fracción Del Pan","Antiguo Testamento"]</v>
      </c>
      <c r="M80" t="s">
        <v>951</v>
      </c>
      <c r="N80" t="str">
        <f>_xlfn.CONCAT("""/resucito/src/index.html?canto=",VLOOKUP(B80,'Index Web'!A$3:N$234,13,FALSE),"""")</f>
        <v>"/resucito/src/index.html?canto=elsenormehadado"</v>
      </c>
      <c r="O80" t="s">
        <v>952</v>
      </c>
      <c r="P80" t="str">
        <f>_xlfn.CONCAT("""",VLOOKUP(B80,'Index Web'!A$3:O$234,15,FALSE)," ",VLOOKUP(B80,'Index Web'!A$3:O$234,13,FALSE),"""","},")</f>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Q80" t="str">
        <f t="shared" si="1"/>
        <v>{id:78,title: "El Señor me ha dado", subtitle: "Isaías 50,4-10  - Tercer canto del Siervo de Yahveh", category: "Precatecumenado", moments: ["Fracción Del Pan","Antiguo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row>
    <row r="81" spans="2:17" x14ac:dyDescent="0.25">
      <c r="B81" s="26">
        <v>63</v>
      </c>
      <c r="C81" t="s">
        <v>261</v>
      </c>
      <c r="D81">
        <f>VLOOKUP(B81,'Index Web'!A$3:L$234,2,FALSE)</f>
        <v>79</v>
      </c>
      <c r="E81" t="s">
        <v>947</v>
      </c>
      <c r="F81" t="str">
        <f>_xlfn.CONCAT("""",VLOOKUP(B81,'Index Web'!A$3:L$234,3,FALSE),"""")</f>
        <v>"Elí, Elí, lamá sabactaní "</v>
      </c>
      <c r="G81" t="s">
        <v>948</v>
      </c>
      <c r="H81" t="str">
        <f>_xlfn.CONCAT("""",VLOOKUP(B81,'Index Web'!A$3:L$234,4,FALSE),"""")</f>
        <v>"Salmo 22 (21)"</v>
      </c>
      <c r="I81" t="s">
        <v>949</v>
      </c>
      <c r="J81" t="str">
        <f>_xlfn.CONCAT("""",VLOOKUP(B81,'Index Web'!A$3:L$234,5,FALSE),"""")</f>
        <v>"Precatecumenado"</v>
      </c>
      <c r="K81" t="s">
        <v>950</v>
      </c>
      <c r="L81" t="str">
        <f>_xlfn.CONCAT("[",VLOOKUP(B81,'Index Web'!A$3:N$234,14,FALSE),"]")</f>
        <v>["Antiguo Testamento","Adviento","Navidad","Cuaresma"]</v>
      </c>
      <c r="M81" t="s">
        <v>951</v>
      </c>
      <c r="N81" t="str">
        <f>_xlfn.CONCAT("""/resucito/src/index.html?canto=",VLOOKUP(B81,'Index Web'!A$3:N$234,13,FALSE),"""")</f>
        <v>"/resucito/src/index.html?canto=elielilamasabactani"</v>
      </c>
      <c r="O81" t="s">
        <v>952</v>
      </c>
      <c r="P81" t="str">
        <f>_xlfn.CONCAT("""",VLOOKUP(B81,'Index Web'!A$3:O$234,15,FALSE)," ",VLOOKUP(B81,'Index Web'!A$3:O$234,13,FALSE),"""","},")</f>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Q81" t="str">
        <f t="shared" si="1"/>
        <v>{id:79,title: "Elí, Elí, lamá sabactaní ", subtitle: "Salmo 22 (21)", category: "Precatecumenado", moments: ["Antiguo Testamento","Adviento","Navidad","Cuaresma"],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row>
    <row r="82" spans="2:17" x14ac:dyDescent="0.25">
      <c r="B82" s="25">
        <v>64</v>
      </c>
      <c r="C82" t="s">
        <v>261</v>
      </c>
      <c r="D82">
        <f>VLOOKUP(B82,'Index Web'!A$3:L$234,2,FALSE)</f>
        <v>80</v>
      </c>
      <c r="E82" t="s">
        <v>947</v>
      </c>
      <c r="F82" t="str">
        <f>_xlfn.CONCAT("""",VLOOKUP(B82,'Index Web'!A$3:L$234,3,FALSE),"""")</f>
        <v>"En medio de aquel gentío"</v>
      </c>
      <c r="G82" t="s">
        <v>948</v>
      </c>
      <c r="H82" t="str">
        <f>_xlfn.CONCAT("""",VLOOKUP(B82,'Index Web'!A$3:L$234,4,FALSE),"""")</f>
        <v>"Lucas 8,42b-48"</v>
      </c>
      <c r="I82" t="s">
        <v>949</v>
      </c>
      <c r="J82" t="str">
        <f>_xlfn.CONCAT("""",VLOOKUP(B82,'Index Web'!A$3:L$234,5,FALSE),"""")</f>
        <v>"Precatecumenado"</v>
      </c>
      <c r="K82" t="s">
        <v>950</v>
      </c>
      <c r="L82" t="str">
        <f>_xlfn.CONCAT("[",VLOOKUP(B82,'Index Web'!A$3:N$234,14,FALSE),"]")</f>
        <v>["Comunión","Nuevo Testamento"]</v>
      </c>
      <c r="M82" t="s">
        <v>951</v>
      </c>
      <c r="N82" t="str">
        <f>_xlfn.CONCAT("""/resucito/src/index.html?canto=",VLOOKUP(B82,'Index Web'!A$3:N$234,13,FALSE),"""")</f>
        <v>"/resucito/src/index.html?canto=enmediodeaquelgentio"</v>
      </c>
      <c r="O82" t="s">
        <v>952</v>
      </c>
      <c r="P82" t="str">
        <f>_xlfn.CONCAT("""",VLOOKUP(B82,'Index Web'!A$3:O$234,15,FALSE)," ",VLOOKUP(B82,'Index Web'!A$3:O$234,13,FALSE),"""","},")</f>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Q82" t="str">
        <f t="shared" si="1"/>
        <v>{id:80,title: "En medio de aquel gentío", subtitle: "Lucas 8,42b-48", category: "Precatecumenado", moments: ["Comunión","Nuevo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row>
    <row r="83" spans="2:17" x14ac:dyDescent="0.25">
      <c r="B83" s="26">
        <v>65</v>
      </c>
      <c r="C83" t="s">
        <v>261</v>
      </c>
      <c r="D83">
        <f>VLOOKUP(B83,'Index Web'!A$3:L$234,2,FALSE)</f>
        <v>81</v>
      </c>
      <c r="E83" t="s">
        <v>947</v>
      </c>
      <c r="F83" t="str">
        <f>_xlfn.CONCAT("""",VLOOKUP(B83,'Index Web'!A$3:L$234,3,FALSE),"""")</f>
        <v>"En una noche oscura"</v>
      </c>
      <c r="G83" t="s">
        <v>948</v>
      </c>
      <c r="H83" t="str">
        <f>_xlfn.CONCAT("""",VLOOKUP(B83,'Index Web'!A$3:L$234,4,FALSE),"""")</f>
        <v>"Subida al Monte Carmelo – San Juan de la Cruz"</v>
      </c>
      <c r="I83" t="s">
        <v>949</v>
      </c>
      <c r="J83" t="str">
        <f>_xlfn.CONCAT("""",VLOOKUP(B83,'Index Web'!A$3:L$234,5,FALSE),"""")</f>
        <v>"Precatecumenado"</v>
      </c>
      <c r="K83" t="s">
        <v>950</v>
      </c>
      <c r="L83" t="str">
        <f>_xlfn.CONCAT("[",VLOOKUP(B83,'Index Web'!A$3:N$234,14,FALSE),"]")</f>
        <v>["Comunión","Nuevo Testamento"]</v>
      </c>
      <c r="M83" t="s">
        <v>951</v>
      </c>
      <c r="N83" t="str">
        <f>_xlfn.CONCAT("""/resucito/src/index.html?canto=",VLOOKUP(B83,'Index Web'!A$3:N$234,13,FALSE),"""")</f>
        <v>"/resucito/src/index.html?canto=enunanocheoscura"</v>
      </c>
      <c r="O83" t="s">
        <v>952</v>
      </c>
      <c r="P83" t="str">
        <f>_xlfn.CONCAT("""",VLOOKUP(B83,'Index Web'!A$3:O$234,15,FALSE)," ",VLOOKUP(B83,'Index Web'!A$3:O$234,13,FALSE),"""","},")</f>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Q83" t="str">
        <f t="shared" si="1"/>
        <v>{id:81,title: "En una noche oscura", subtitle: "Subida al Monte Carmelo – San Juan de la Cruz", category: "Precatecumenado", moments: ["Comunión","Nuevo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row>
    <row r="84" spans="2:17" x14ac:dyDescent="0.25">
      <c r="B84" s="25">
        <v>66</v>
      </c>
      <c r="C84" t="s">
        <v>261</v>
      </c>
      <c r="D84">
        <f>VLOOKUP(B84,'Index Web'!A$3:L$234,2,FALSE)</f>
        <v>82</v>
      </c>
      <c r="E84" t="s">
        <v>947</v>
      </c>
      <c r="F84" t="str">
        <f>_xlfn.CONCAT("""",VLOOKUP(B84,'Index Web'!A$3:L$234,3,FALSE),"""")</f>
        <v>"Eres digno de tomar el libro"</v>
      </c>
      <c r="G84" t="s">
        <v>948</v>
      </c>
      <c r="H84" t="str">
        <f>_xlfn.CONCAT("""",VLOOKUP(B84,'Index Web'!A$3:L$234,4,FALSE),"""")</f>
        <v>"Apocalipsis 5,9ss"</v>
      </c>
      <c r="I84" t="s">
        <v>949</v>
      </c>
      <c r="J84" t="str">
        <f>_xlfn.CONCAT("""",VLOOKUP(B84,'Index Web'!A$3:L$234,5,FALSE),"""")</f>
        <v>"Precatecumenado"</v>
      </c>
      <c r="K84" t="s">
        <v>950</v>
      </c>
      <c r="L84" t="str">
        <f>_xlfn.CONCAT("[",VLOOKUP(B84,'Index Web'!A$3:N$234,14,FALSE),"]")</f>
        <v>["Pascua","Pentecostés","Fracción Del Pan","Nuevo Testamento"]</v>
      </c>
      <c r="M84" t="s">
        <v>951</v>
      </c>
      <c r="N84" t="str">
        <f>_xlfn.CONCAT("""/resucito/src/index.html?canto=",VLOOKUP(B84,'Index Web'!A$3:N$234,13,FALSE),"""")</f>
        <v>"/resucito/src/index.html?canto=eresdignodetomarellibro"</v>
      </c>
      <c r="O84" t="s">
        <v>952</v>
      </c>
      <c r="P84" t="str">
        <f>_xlfn.CONCAT("""",VLOOKUP(B84,'Index Web'!A$3:O$234,15,FALSE)," ",VLOOKUP(B84,'Index Web'!A$3:O$234,13,FALSE),"""","},")</f>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Q84" t="str">
        <f t="shared" si="1"/>
        <v>{id:82,title: "Eres digno de tomar el libro", subtitle: "Apocalipsis 5,9ss", category: "Precatecumenado", moments: ["Pascua","Pentecostés","Fracción Del Pan","Nuevo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row>
    <row r="85" spans="2:17" x14ac:dyDescent="0.25">
      <c r="B85" s="26">
        <v>67</v>
      </c>
      <c r="C85" t="s">
        <v>261</v>
      </c>
      <c r="D85">
        <f>VLOOKUP(B85,'Index Web'!A$3:L$234,2,FALSE)</f>
        <v>83</v>
      </c>
      <c r="E85" t="s">
        <v>947</v>
      </c>
      <c r="F85" t="str">
        <f>_xlfn.CONCAT("""",VLOOKUP(B85,'Index Web'!A$3:L$234,3,FALSE),"""")</f>
        <v>"Eres hermoso"</v>
      </c>
      <c r="G85" t="s">
        <v>948</v>
      </c>
      <c r="H85" t="str">
        <f>_xlfn.CONCAT("""",VLOOKUP(B85,'Index Web'!A$3:L$234,4,FALSE),"""")</f>
        <v>"Salmo 45 (44) "</v>
      </c>
      <c r="I85" t="s">
        <v>949</v>
      </c>
      <c r="J85" t="str">
        <f>_xlfn.CONCAT("""",VLOOKUP(B85,'Index Web'!A$3:L$234,5,FALSE),"""")</f>
        <v>"Precatecumenado"</v>
      </c>
      <c r="K85" t="s">
        <v>950</v>
      </c>
      <c r="L85" t="str">
        <f>_xlfn.CONCAT("[",VLOOKUP(B85,'Index Web'!A$3:N$234,14,FALSE),"]")</f>
        <v>["Comunión","Final","Antiguo Testamento"]</v>
      </c>
      <c r="M85" t="s">
        <v>951</v>
      </c>
      <c r="N85" t="str">
        <f>_xlfn.CONCAT("""/resucito/src/index.html?canto=",VLOOKUP(B85,'Index Web'!A$3:N$234,13,FALSE),"""")</f>
        <v>"/resucito/src/index.html?canto=ereshermoso"</v>
      </c>
      <c r="O85" t="s">
        <v>952</v>
      </c>
      <c r="P85" t="str">
        <f>_xlfn.CONCAT("""",VLOOKUP(B85,'Index Web'!A$3:O$234,15,FALSE)," ",VLOOKUP(B85,'Index Web'!A$3:O$234,13,FALSE),"""","},")</f>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Q85" t="str">
        <f t="shared" si="1"/>
        <v>{id:83,title: "Eres hermoso", subtitle: "Salmo 45 (44) ", category: "Precatecumenado", moments: ["Comunión","Final","Antiguo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row>
    <row r="86" spans="2:17" x14ac:dyDescent="0.25">
      <c r="B86" s="25">
        <v>68</v>
      </c>
      <c r="C86" t="s">
        <v>261</v>
      </c>
      <c r="D86">
        <f>VLOOKUP(B86,'Index Web'!A$3:L$234,2,FALSE)</f>
        <v>84</v>
      </c>
      <c r="E86" t="s">
        <v>947</v>
      </c>
      <c r="F86" t="str">
        <f>_xlfn.CONCAT("""",VLOOKUP(B86,'Index Web'!A$3:L$234,3,FALSE),"""")</f>
        <v>"Es paciente"</v>
      </c>
      <c r="G86" t="s">
        <v>948</v>
      </c>
      <c r="H86" t="str">
        <f>_xlfn.CONCAT("""",VLOOKUP(B86,'Index Web'!A$3:L$234,4,FALSE),"""")</f>
        <v>"Himno al Espíritu Santo (Kiko Argüello) "</v>
      </c>
      <c r="I86" t="s">
        <v>949</v>
      </c>
      <c r="J86" t="str">
        <f>_xlfn.CONCAT("""",VLOOKUP(B86,'Index Web'!A$3:L$234,5,FALSE),"""")</f>
        <v>"Precatecumenado"</v>
      </c>
      <c r="K86" t="s">
        <v>950</v>
      </c>
      <c r="L86" t="str">
        <f>_xlfn.CONCAT("[",VLOOKUP(B86,'Index Web'!A$3:N$234,14,FALSE),"]")</f>
        <v>["Pascua","Pentecostés","Entrada","Comunión"]</v>
      </c>
      <c r="M86" t="s">
        <v>951</v>
      </c>
      <c r="N86" t="str">
        <f>_xlfn.CONCAT("""/resucito/src/index.html?canto=",VLOOKUP(B86,'Index Web'!A$3:N$234,13,FALSE),"""")</f>
        <v>"/resucito/src/index.html?canto=espaciente"</v>
      </c>
      <c r="O86" t="s">
        <v>952</v>
      </c>
      <c r="P86" t="str">
        <f>_xlfn.CONCAT("""",VLOOKUP(B86,'Index Web'!A$3:O$234,15,FALSE)," ",VLOOKUP(B86,'Index Web'!A$3:O$234,13,FALSE),"""","},")</f>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Q86" t="str">
        <f t="shared" si="1"/>
        <v>{id:84,title: "Es paciente", subtitle: "Himno al Espíritu Santo (Kiko Argüello) ", category: "Precatecumenado", moments: ["Pascua","Pentecostés","Entrada","Comunión"],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row>
    <row r="87" spans="2:17" x14ac:dyDescent="0.25">
      <c r="B87" s="26">
        <v>69</v>
      </c>
      <c r="C87" t="s">
        <v>261</v>
      </c>
      <c r="D87">
        <f>VLOOKUP(B87,'Index Web'!A$3:L$234,2,FALSE)</f>
        <v>85</v>
      </c>
      <c r="E87" t="s">
        <v>947</v>
      </c>
      <c r="F87" t="str">
        <f>_xlfn.CONCAT("""",VLOOKUP(B87,'Index Web'!A$3:L$234,3,FALSE),"""")</f>
        <v>"Escóndeme en lo oculto de "</v>
      </c>
      <c r="G87" t="s">
        <v>948</v>
      </c>
      <c r="H87" t="str">
        <f>_xlfn.CONCAT("""",VLOOKUP(B87,'Index Web'!A$3:L$234,4,FALSE),"""")</f>
        <v>"Salmo 27 (26)"</v>
      </c>
      <c r="I87" t="s">
        <v>949</v>
      </c>
      <c r="J87" t="str">
        <f>_xlfn.CONCAT("""",VLOOKUP(B87,'Index Web'!A$3:L$234,5,FALSE),"""")</f>
        <v>"Precatecumenado"</v>
      </c>
      <c r="K87" t="s">
        <v>950</v>
      </c>
      <c r="L87" t="str">
        <f>_xlfn.CONCAT("[",VLOOKUP(B87,'Index Web'!A$3:N$234,14,FALSE),"]")</f>
        <v>["Antiguo Testamento"]</v>
      </c>
      <c r="M87" t="s">
        <v>951</v>
      </c>
      <c r="N87" t="str">
        <f>_xlfn.CONCAT("""/resucito/src/index.html?canto=",VLOOKUP(B87,'Index Web'!A$3:N$234,13,FALSE),"""")</f>
        <v>"/resucito/src/index.html?canto=escondemeenloocultode"</v>
      </c>
      <c r="O87" t="s">
        <v>952</v>
      </c>
      <c r="P87" t="str">
        <f>_xlfn.CONCAT("""",VLOOKUP(B87,'Index Web'!A$3:O$234,15,FALSE)," ",VLOOKUP(B87,'Index Web'!A$3:O$234,13,FALSE),"""","},")</f>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Q87" t="str">
        <f t="shared" si="1"/>
        <v>{id:85,title: "Escóndeme en lo oculto de ", subtitle: "Salmo 27 (26)", category: "Precatecumenado", moments: ["Antiguo Testamento"], url: "/resucito/src/index.html?canto=escondemeenloocultode",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row>
    <row r="88" spans="2:17" x14ac:dyDescent="0.25">
      <c r="B88" s="25">
        <v>70</v>
      </c>
      <c r="C88" t="s">
        <v>261</v>
      </c>
      <c r="D88">
        <f>VLOOKUP(B88,'Index Web'!A$3:L$234,2,FALSE)</f>
        <v>86</v>
      </c>
      <c r="E88" t="s">
        <v>947</v>
      </c>
      <c r="F88" t="str">
        <f>_xlfn.CONCAT("""",VLOOKUP(B88,'Index Web'!A$3:L$234,3,FALSE),"""")</f>
        <v>"Escuchad, islas lejanas"</v>
      </c>
      <c r="G88" t="s">
        <v>948</v>
      </c>
      <c r="H88" t="str">
        <f>_xlfn.CONCAT("""",VLOOKUP(B88,'Index Web'!A$3:L$234,4,FALSE),"""")</f>
        <v>"Isaias 49,1-16 - Segundo canto de Siervo de Yahveh"</v>
      </c>
      <c r="I88" t="s">
        <v>949</v>
      </c>
      <c r="J88" t="str">
        <f>_xlfn.CONCAT("""",VLOOKUP(B88,'Index Web'!A$3:L$234,5,FALSE),"""")</f>
        <v>"Precatecumenado"</v>
      </c>
      <c r="K88" t="s">
        <v>950</v>
      </c>
      <c r="L88" t="str">
        <f>_xlfn.CONCAT("[",VLOOKUP(B88,'Index Web'!A$3:N$234,14,FALSE),"]")</f>
        <v>["Adviento","Navidad","Entrada","Comunión","Antiguo Testamento"]</v>
      </c>
      <c r="M88" t="s">
        <v>951</v>
      </c>
      <c r="N88" t="str">
        <f>_xlfn.CONCAT("""/resucito/src/index.html?canto=",VLOOKUP(B88,'Index Web'!A$3:N$234,13,FALSE),"""")</f>
        <v>"/resucito/src/index.html?canto=escuchadislaslejanas"</v>
      </c>
      <c r="O88" t="s">
        <v>952</v>
      </c>
      <c r="P88" t="str">
        <f>_xlfn.CONCAT("""",VLOOKUP(B88,'Index Web'!A$3:O$234,15,FALSE)," ",VLOOKUP(B88,'Index Web'!A$3:O$234,13,FALSE),"""","},")</f>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Q88" t="str">
        <f t="shared" si="1"/>
        <v>{id:86,title: "Escuchad, islas lejanas", subtitle: "Isaias 49,1-16 - Segundo canto de Siervo de Yahveh", category: "Precatecumenado", moments: ["Adviento","Navidad","Entrada","Comunión","Antiguo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row>
    <row r="89" spans="2:17" x14ac:dyDescent="0.25">
      <c r="B89" s="26">
        <v>71</v>
      </c>
      <c r="C89" t="s">
        <v>261</v>
      </c>
      <c r="D89">
        <f>VLOOKUP(B89,'Index Web'!A$3:L$234,2,FALSE)</f>
        <v>87</v>
      </c>
      <c r="E89" t="s">
        <v>947</v>
      </c>
      <c r="F89" t="str">
        <f>_xlfn.CONCAT("""",VLOOKUP(B89,'Index Web'!A$3:L$234,3,FALSE),"""")</f>
        <v>"Este es el día en que actuó "</v>
      </c>
      <c r="G89" t="s">
        <v>948</v>
      </c>
      <c r="H89" t="str">
        <f>_xlfn.CONCAT("""",VLOOKUP(B89,'Index Web'!A$3:L$234,4,FALSE),"""")</f>
        <v>"Salmo 118 (117)"</v>
      </c>
      <c r="I89" t="s">
        <v>949</v>
      </c>
      <c r="J89" t="str">
        <f>_xlfn.CONCAT("""",VLOOKUP(B89,'Index Web'!A$3:L$234,5,FALSE),"""")</f>
        <v>"Precatecumenado"</v>
      </c>
      <c r="K89" t="s">
        <v>950</v>
      </c>
      <c r="L89" t="str">
        <f>_xlfn.CONCAT("[",VLOOKUP(B89,'Index Web'!A$3:N$234,14,FALSE),"]")</f>
        <v>["Antiguo Testamento"]</v>
      </c>
      <c r="M89" t="s">
        <v>951</v>
      </c>
      <c r="N89" t="str">
        <f>_xlfn.CONCAT("""/resucito/src/index.html?canto=",VLOOKUP(B89,'Index Web'!A$3:N$234,13,FALSE),"""")</f>
        <v>"/resucito/src/index.html?canto=esteeseldiaenqueactuo"</v>
      </c>
      <c r="O89" t="s">
        <v>952</v>
      </c>
      <c r="P89" t="str">
        <f>_xlfn.CONCAT("""",VLOOKUP(B89,'Index Web'!A$3:O$234,15,FALSE)," ",VLOOKUP(B89,'Index Web'!A$3:O$234,13,FALSE),"""","},")</f>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Q89" t="str">
        <f t="shared" si="1"/>
        <v>{id:87,title: "Este es el día en que actuó ", subtitle: "Salmo 118 (117)", category: "Precatecumenado", moments: ["Antiguo Testamento"], url: "/resucito/src/index.html?canto=esteeseldiaenqueactuo",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row>
    <row r="90" spans="2:17" x14ac:dyDescent="0.25">
      <c r="B90" s="25">
        <v>72</v>
      </c>
      <c r="C90" t="s">
        <v>261</v>
      </c>
      <c r="D90">
        <f>VLOOKUP(B90,'Index Web'!A$3:L$234,2,FALSE)</f>
        <v>88</v>
      </c>
      <c r="E90" t="s">
        <v>947</v>
      </c>
      <c r="F90" t="str">
        <f>_xlfn.CONCAT("""",VLOOKUP(B90,'Index Web'!A$3:L$234,3,FALSE),"""")</f>
        <v>"Este es el mandamiento mío"</v>
      </c>
      <c r="G90" t="s">
        <v>948</v>
      </c>
      <c r="H90" t="str">
        <f>_xlfn.CONCAT("""",VLOOKUP(B90,'Index Web'!A$3:L$234,4,FALSE),"""")</f>
        <v>"Juan 15,12ss"</v>
      </c>
      <c r="I90" t="s">
        <v>949</v>
      </c>
      <c r="J90" t="str">
        <f>_xlfn.CONCAT("""",VLOOKUP(B90,'Index Web'!A$3:L$234,5,FALSE),"""")</f>
        <v>"Precatecumenado"</v>
      </c>
      <c r="K90" t="s">
        <v>950</v>
      </c>
      <c r="L90" t="str">
        <f>_xlfn.CONCAT("[",VLOOKUP(B90,'Index Web'!A$3:N$234,14,FALSE),"]")</f>
        <v>["Pascua","Pentecostés","Nuevo Testamento"]</v>
      </c>
      <c r="M90" t="s">
        <v>951</v>
      </c>
      <c r="N90" t="str">
        <f>_xlfn.CONCAT("""/resucito/src/index.html?canto=",VLOOKUP(B90,'Index Web'!A$3:N$234,13,FALSE),"""")</f>
        <v>"/resucito/src/index.html?canto=esteeselmandamientomio"</v>
      </c>
      <c r="O90" t="s">
        <v>952</v>
      </c>
      <c r="P90" t="str">
        <f>_xlfn.CONCAT("""",VLOOKUP(B90,'Index Web'!A$3:O$234,15,FALSE)," ",VLOOKUP(B90,'Index Web'!A$3:O$234,13,FALSE),"""","},")</f>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Q90" t="str">
        <f t="shared" si="1"/>
        <v>{id:88,title: "Este es el mandamiento mío", subtitle: "Juan 15,12ss", category: "Precatecumenado", moments: ["Pascua","Pentecostés","Nuevo Testamento"],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row>
    <row r="91" spans="2:17" x14ac:dyDescent="0.25">
      <c r="B91" s="26">
        <v>73</v>
      </c>
      <c r="C91" t="s">
        <v>261</v>
      </c>
      <c r="D91">
        <f>VLOOKUP(B91,'Index Web'!A$3:L$234,2,FALSE)</f>
        <v>89</v>
      </c>
      <c r="E91" t="s">
        <v>947</v>
      </c>
      <c r="F91" t="str">
        <f>_xlfn.CONCAT("""",VLOOKUP(B91,'Index Web'!A$3:L$234,3,FALSE),"""")</f>
        <v>"Evenu shalom alejem"</v>
      </c>
      <c r="G91" t="s">
        <v>948</v>
      </c>
      <c r="H91" t="str">
        <f>_xlfn.CONCAT("""",VLOOKUP(B91,'Index Web'!A$3:L$234,4,FALSE),"""")</f>
        <v>"Melodía hebraica"</v>
      </c>
      <c r="I91" t="s">
        <v>949</v>
      </c>
      <c r="J91" t="str">
        <f>_xlfn.CONCAT("""",VLOOKUP(B91,'Index Web'!A$3:L$234,5,FALSE),"""")</f>
        <v>"Precatecumenado"</v>
      </c>
      <c r="K91" t="s">
        <v>950</v>
      </c>
      <c r="L91" t="str">
        <f>_xlfn.CONCAT("[",VLOOKUP(B91,'Index Web'!A$3:N$234,14,FALSE),"]")</f>
        <v>["Paz"]</v>
      </c>
      <c r="M91" t="s">
        <v>951</v>
      </c>
      <c r="N91" t="str">
        <f>_xlfn.CONCAT("""/resucito/src/index.html?canto=",VLOOKUP(B91,'Index Web'!A$3:N$234,13,FALSE),"""")</f>
        <v>"/resucito/src/index.html?canto=evenushalomalejem"</v>
      </c>
      <c r="O91" t="s">
        <v>952</v>
      </c>
      <c r="P91" t="str">
        <f>_xlfn.CONCAT("""",VLOOKUP(B91,'Index Web'!A$3:O$234,15,FALSE)," ",VLOOKUP(B91,'Index Web'!A$3:O$234,13,FALSE),"""","},")</f>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Q91" t="str">
        <f t="shared" si="1"/>
        <v>{id:89,title: "Evenu shalom alejem", subtitle: "Melodía hebraica", category: "Precatecumenado", moments: ["Paz"],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row>
    <row r="92" spans="2:17" x14ac:dyDescent="0.25">
      <c r="B92" s="25">
        <v>74</v>
      </c>
      <c r="C92" t="s">
        <v>261</v>
      </c>
      <c r="D92">
        <f>VLOOKUP(B92,'Index Web'!A$3:L$234,2,FALSE)</f>
        <v>90</v>
      </c>
      <c r="E92" t="s">
        <v>947</v>
      </c>
      <c r="F92" t="str">
        <f>_xlfn.CONCAT("""",VLOOKUP(B92,'Index Web'!A$3:L$234,3,FALSE),"""")</f>
        <v>"Extiendo mis manos"</v>
      </c>
      <c r="G92" t="s">
        <v>948</v>
      </c>
      <c r="H92" t="str">
        <f>_xlfn.CONCAT("""",VLOOKUP(B92,'Index Web'!A$3:L$234,4,FALSE),"""")</f>
        <v>"Oda XXVII de Salomón"</v>
      </c>
      <c r="I92" t="s">
        <v>949</v>
      </c>
      <c r="J92" t="str">
        <f>_xlfn.CONCAT("""",VLOOKUP(B92,'Index Web'!A$3:L$234,5,FALSE),"""")</f>
        <v>"Precatecumenado"</v>
      </c>
      <c r="K92" t="s">
        <v>950</v>
      </c>
      <c r="L92" t="str">
        <f>_xlfn.CONCAT("[",VLOOKUP(B92,'Index Web'!A$3:N$234,14,FALSE),"]")</f>
        <v>["Adviento","Navidad","Cuaresma","Fracción Del Pan"]</v>
      </c>
      <c r="M92" t="s">
        <v>951</v>
      </c>
      <c r="N92" t="str">
        <f>_xlfn.CONCAT("""/resucito/src/index.html?canto=",VLOOKUP(B92,'Index Web'!A$3:N$234,13,FALSE),"""")</f>
        <v>"/resucito/src/index.html?canto=extiendomismanos"</v>
      </c>
      <c r="O92" t="s">
        <v>952</v>
      </c>
      <c r="P92" t="str">
        <f>_xlfn.CONCAT("""",VLOOKUP(B92,'Index Web'!A$3:O$234,15,FALSE)," ",VLOOKUP(B92,'Index Web'!A$3:O$234,13,FALSE),"""","},")</f>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Q92" t="str">
        <f t="shared" si="1"/>
        <v>{id:90,title: "Extiendo mis manos", subtitle: "Oda XXVII de Salomón", category: "Precatecumenado", moments: ["Adviento","Navidad","Cuaresma","Fracción Del Pan"],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row>
    <row r="93" spans="2:17" x14ac:dyDescent="0.25">
      <c r="B93" s="26">
        <v>75</v>
      </c>
      <c r="C93" t="s">
        <v>261</v>
      </c>
      <c r="D93">
        <f>VLOOKUP(B93,'Index Web'!A$3:L$234,2,FALSE)</f>
        <v>91</v>
      </c>
      <c r="E93" t="s">
        <v>947</v>
      </c>
      <c r="F93" t="str">
        <f>_xlfn.CONCAT("""",VLOOKUP(B93,'Index Web'!A$3:L$234,3,FALSE),"""")</f>
        <v>"Exultad, justos, en el Señor"</v>
      </c>
      <c r="G93" t="s">
        <v>948</v>
      </c>
      <c r="H93" t="str">
        <f>_xlfn.CONCAT("""",VLOOKUP(B93,'Index Web'!A$3:L$234,4,FALSE),"""")</f>
        <v>"Salmo 33 (32)"</v>
      </c>
      <c r="I93" t="s">
        <v>949</v>
      </c>
      <c r="J93" t="str">
        <f>_xlfn.CONCAT("""",VLOOKUP(B93,'Index Web'!A$3:L$234,5,FALSE),"""")</f>
        <v>"Precatecumenado"</v>
      </c>
      <c r="K93" t="s">
        <v>950</v>
      </c>
      <c r="L93" t="str">
        <f>_xlfn.CONCAT("[",VLOOKUP(B93,'Index Web'!A$3:N$234,14,FALSE),"]")</f>
        <v>["Pascua","Pentecostés","Comunión","Entrada","Antiguo Testamento"]</v>
      </c>
      <c r="M93" t="s">
        <v>951</v>
      </c>
      <c r="N93" t="str">
        <f>_xlfn.CONCAT("""/resucito/src/index.html?canto=",VLOOKUP(B93,'Index Web'!A$3:N$234,13,FALSE),"""")</f>
        <v>"/resucito/src/index.html?canto=exultadjustosenelsenor"</v>
      </c>
      <c r="O93" t="s">
        <v>952</v>
      </c>
      <c r="P93" t="str">
        <f>_xlfn.CONCAT("""",VLOOKUP(B93,'Index Web'!A$3:O$234,15,FALSE)," ",VLOOKUP(B93,'Index Web'!A$3:O$234,13,FALSE),"""","},")</f>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Q93" t="str">
        <f t="shared" si="1"/>
        <v>{id:91,title: "Exultad, justos, en el Señor", subtitle: "Salmo 33 (32)", category: "Precatecumenado", moments: ["Pascua","Pentecostés","Comunión","Entrada","Antiguo Testamento"],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row>
    <row r="94" spans="2:17" x14ac:dyDescent="0.25">
      <c r="B94" s="25">
        <v>76</v>
      </c>
      <c r="C94" t="s">
        <v>261</v>
      </c>
      <c r="D94">
        <f>VLOOKUP(B94,'Index Web'!A$3:L$234,2,FALSE)</f>
        <v>92</v>
      </c>
      <c r="E94" t="s">
        <v>947</v>
      </c>
      <c r="F94" t="str">
        <f>_xlfn.CONCAT("""",VLOOKUP(B94,'Index Web'!A$3:L$234,3,FALSE),"""")</f>
        <v>"Felicidad para el hombre "</v>
      </c>
      <c r="G94" t="s">
        <v>948</v>
      </c>
      <c r="H94" t="str">
        <f>_xlfn.CONCAT("""",VLOOKUP(B94,'Index Web'!A$3:L$234,4,FALSE),"""")</f>
        <v>"Salmo 128 (127)"</v>
      </c>
      <c r="I94" t="s">
        <v>949</v>
      </c>
      <c r="J94" t="str">
        <f>_xlfn.CONCAT("""",VLOOKUP(B94,'Index Web'!A$3:L$234,5,FALSE),"""")</f>
        <v>"Precatecumenado"</v>
      </c>
      <c r="K94" t="s">
        <v>950</v>
      </c>
      <c r="L94" t="str">
        <f>_xlfn.CONCAT("[",VLOOKUP(B94,'Index Web'!A$3:N$234,14,FALSE),"]")</f>
        <v>["Antiguo Testamento"]</v>
      </c>
      <c r="M94" t="s">
        <v>951</v>
      </c>
      <c r="N94" t="str">
        <f>_xlfn.CONCAT("""/resucito/src/index.html?canto=",VLOOKUP(B94,'Index Web'!A$3:N$234,13,FALSE),"""")</f>
        <v>"/resucito/src/index.html?canto=felicidadparaelhombre"</v>
      </c>
      <c r="O94" t="s">
        <v>952</v>
      </c>
      <c r="P94" t="str">
        <f>_xlfn.CONCAT("""",VLOOKUP(B94,'Index Web'!A$3:O$234,15,FALSE)," ",VLOOKUP(B94,'Index Web'!A$3:O$234,13,FALSE),"""","},")</f>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Q94" t="str">
        <f t="shared" si="1"/>
        <v>{id:92,title: "Felicidad para el hombre ", subtitle: "Salmo 128 (127)", category: "Precatecumenado", moments: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row>
    <row r="95" spans="2:17" x14ac:dyDescent="0.25">
      <c r="B95" s="27">
        <v>188</v>
      </c>
      <c r="C95" t="s">
        <v>261</v>
      </c>
      <c r="D95">
        <f>VLOOKUP(B95,'Index Web'!A$3:L$234,2,FALSE)</f>
        <v>93</v>
      </c>
      <c r="E95" t="s">
        <v>947</v>
      </c>
      <c r="F95" t="str">
        <f>_xlfn.CONCAT("""",VLOOKUP(B95,'Index Web'!A$3:L$234,3,FALSE),"""")</f>
        <v>"Gloria a Dios en lo alto del cielo"</v>
      </c>
      <c r="G95" t="s">
        <v>948</v>
      </c>
      <c r="H95" t="str">
        <f>_xlfn.CONCAT("""",VLOOKUP(B95,'Index Web'!A$3:L$234,4,FALSE),"""")</f>
        <v>"Himno Litúrgico"</v>
      </c>
      <c r="I95" t="s">
        <v>949</v>
      </c>
      <c r="J95" t="str">
        <f>_xlfn.CONCAT("""",VLOOKUP(B95,'Index Web'!A$3:L$234,5,FALSE),"""")</f>
        <v>"Liturgia"</v>
      </c>
      <c r="K95" t="s">
        <v>950</v>
      </c>
      <c r="L95" t="str">
        <f>_xlfn.CONCAT("[",VLOOKUP(B95,'Index Web'!A$3:N$234,14,FALSE),"]")</f>
        <v>["Navidad","Orinario","Pascua"]</v>
      </c>
      <c r="M95" t="s">
        <v>951</v>
      </c>
      <c r="N95" t="str">
        <f>_xlfn.CONCAT("""/resucito/src/index.html?canto=",VLOOKUP(B95,'Index Web'!A$3:N$234,13,FALSE),"""")</f>
        <v>"/resucito/src/index.html?canto=gloriaadiosenloaltodelcielo"</v>
      </c>
      <c r="O95" t="s">
        <v>952</v>
      </c>
      <c r="P95" t="str">
        <f>_xlfn.CONCAT("""",VLOOKUP(B95,'Index Web'!A$3:O$234,15,FALSE)," ",VLOOKUP(B95,'Index Web'!A$3:O$234,13,FALSE),"""","},")</f>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Q95" t="str">
        <f t="shared" si="1"/>
        <v>{id:93,title: "Gloria a Dios en lo alto del cielo", subtitle: "Himno Litúrgico", category: "Liturgia", moments: ["Navidad","Orinario","Pascua"],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row>
    <row r="96" spans="2:17" x14ac:dyDescent="0.25">
      <c r="B96" s="25">
        <v>77</v>
      </c>
      <c r="C96" t="s">
        <v>261</v>
      </c>
      <c r="D96">
        <f>VLOOKUP(B96,'Index Web'!A$3:L$234,2,FALSE)</f>
        <v>94</v>
      </c>
      <c r="E96" t="s">
        <v>947</v>
      </c>
      <c r="F96" t="str">
        <f>_xlfn.CONCAT("""",VLOOKUP(B96,'Index Web'!A$3:L$234,3,FALSE),"""")</f>
        <v>"Gracias a Yahveh"</v>
      </c>
      <c r="G96" t="s">
        <v>948</v>
      </c>
      <c r="H96" t="str">
        <f>_xlfn.CONCAT("""",VLOOKUP(B96,'Index Web'!A$3:L$234,4,FALSE),"""")</f>
        <v>"Salmo 136 (135) - Melodía hebraica"</v>
      </c>
      <c r="I96" t="s">
        <v>949</v>
      </c>
      <c r="J96" t="str">
        <f>_xlfn.CONCAT("""",VLOOKUP(B96,'Index Web'!A$3:L$234,5,FALSE),"""")</f>
        <v>"Precatecumenado"</v>
      </c>
      <c r="K96" t="s">
        <v>950</v>
      </c>
      <c r="L96" t="str">
        <f>_xlfn.CONCAT("[",VLOOKUP(B96,'Index Web'!A$3:N$234,14,FALSE),"]")</f>
        <v>["Pascua","Pentecostés","Paz","Comunión","Final","Antiguo Testamento"]</v>
      </c>
      <c r="M96" t="s">
        <v>951</v>
      </c>
      <c r="N96" t="str">
        <f>_xlfn.CONCAT("""/resucito/src/index.html?canto=",VLOOKUP(B96,'Index Web'!A$3:N$234,13,FALSE),"""")</f>
        <v>"/resucito/src/index.html?canto=graciasayahveh"</v>
      </c>
      <c r="O96" t="s">
        <v>952</v>
      </c>
      <c r="P96" t="str">
        <f>_xlfn.CONCAT("""",VLOOKUP(B96,'Index Web'!A$3:O$234,15,FALSE)," ",VLOOKUP(B96,'Index Web'!A$3:O$234,13,FALSE),"""","},")</f>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Q96" t="str">
        <f t="shared" si="1"/>
        <v>{id:94,title: "Gracias a Yahveh", subtitle: "Salmo 136 (135) - Melodía hebraica", category: "Precatecumenado", moments: ["Pascua","Pentecostés","Paz","Comunión","Final","Antiguo Testamento"],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row>
    <row r="97" spans="2:17" x14ac:dyDescent="0.25">
      <c r="B97" s="26">
        <v>78</v>
      </c>
      <c r="C97" t="s">
        <v>261</v>
      </c>
      <c r="D97">
        <f>VLOOKUP(B97,'Index Web'!A$3:L$234,2,FALSE)</f>
        <v>95</v>
      </c>
      <c r="E97" t="s">
        <v>947</v>
      </c>
      <c r="F97" t="str">
        <f>_xlfn.CONCAT("""",VLOOKUP(B97,'Index Web'!A$3:L$234,3,FALSE),"""")</f>
        <v>"Gritad jubilosos"</v>
      </c>
      <c r="G97" t="s">
        <v>948</v>
      </c>
      <c r="H97" t="str">
        <f>_xlfn.CONCAT("""",VLOOKUP(B97,'Index Web'!A$3:L$234,4,FALSE),"""")</f>
        <v>"Isaías 12,1ss"</v>
      </c>
      <c r="I97" t="s">
        <v>949</v>
      </c>
      <c r="J97" t="str">
        <f>_xlfn.CONCAT("""",VLOOKUP(B97,'Index Web'!A$3:L$234,5,FALSE),"""")</f>
        <v>"Precatecumenado"</v>
      </c>
      <c r="K97" t="s">
        <v>950</v>
      </c>
      <c r="L97" t="str">
        <f>_xlfn.CONCAT("[",VLOOKUP(B97,'Index Web'!A$3:N$234,14,FALSE),"]")</f>
        <v>["Pascua","Pentecostés","Comunión","Final","Antiguo Testamento"]</v>
      </c>
      <c r="M97" t="s">
        <v>951</v>
      </c>
      <c r="N97" t="str">
        <f>_xlfn.CONCAT("""/resucito/src/index.html?canto=",VLOOKUP(B97,'Index Web'!A$3:N$234,13,FALSE),"""")</f>
        <v>"/resucito/src/index.html?canto=gritadjubilosos"</v>
      </c>
      <c r="O97" t="s">
        <v>952</v>
      </c>
      <c r="P97" t="str">
        <f>_xlfn.CONCAT("""",VLOOKUP(B97,'Index Web'!A$3:O$234,15,FALSE)," ",VLOOKUP(B97,'Index Web'!A$3:O$234,13,FALSE),"""","},")</f>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Q97" t="str">
        <f t="shared" si="1"/>
        <v>{id:95,title: "Gritad jubilosos", subtitle: "Isaías 12,1ss", category: "Precatecumenado", moments: ["Pascua","Pentecostés","Comunión","Final","Antiguo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row>
    <row r="98" spans="2:17" x14ac:dyDescent="0.25">
      <c r="B98" s="25">
        <v>79</v>
      </c>
      <c r="C98" t="s">
        <v>261</v>
      </c>
      <c r="D98">
        <f>VLOOKUP(B98,'Index Web'!A$3:L$234,2,FALSE)</f>
        <v>96</v>
      </c>
      <c r="E98" t="s">
        <v>947</v>
      </c>
      <c r="F98" t="str">
        <f>_xlfn.CONCAT("""",VLOOKUP(B98,'Index Web'!A$3:L$234,3,FALSE),"""")</f>
        <v>"Hacia ti, morada santa"</v>
      </c>
      <c r="G98" t="s">
        <v>948</v>
      </c>
      <c r="H98" t="str">
        <f>_xlfn.CONCAT("""",VLOOKUP(B98,'Index Web'!A$3:L$234,4,FALSE),"""")</f>
        <v>"Himno procesional eucarístico (Kiko Argüello)"</v>
      </c>
      <c r="I98" t="s">
        <v>949</v>
      </c>
      <c r="J98" t="str">
        <f>_xlfn.CONCAT("""",VLOOKUP(B98,'Index Web'!A$3:L$234,5,FALSE),"""")</f>
        <v>"Precatecumenado"</v>
      </c>
      <c r="K98" t="s">
        <v>950</v>
      </c>
      <c r="L98" t="str">
        <f>_xlfn.CONCAT("[",VLOOKUP(B98,'Index Web'!A$3:N$234,14,FALSE),"]")</f>
        <v>["Entrada"]</v>
      </c>
      <c r="M98" t="s">
        <v>951</v>
      </c>
      <c r="N98" t="str">
        <f>_xlfn.CONCAT("""/resucito/src/index.html?canto=",VLOOKUP(B98,'Index Web'!A$3:N$234,13,FALSE),"""")</f>
        <v>"/resucito/src/index.html?canto=haciatimoradasanta"</v>
      </c>
      <c r="O98" t="s">
        <v>952</v>
      </c>
      <c r="P98" t="str">
        <f>_xlfn.CONCAT("""",VLOOKUP(B98,'Index Web'!A$3:O$234,15,FALSE)," ",VLOOKUP(B98,'Index Web'!A$3:O$234,13,FALSE),"""","},")</f>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Q98" t="str">
        <f t="shared" si="1"/>
        <v>{id:96,title: "Hacia ti, morada santa", subtitle: "Himno procesional eucarístico (Kiko Argüello)", category: "Precatecumenado", moments: ["Entrada"],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row>
    <row r="99" spans="2:17" x14ac:dyDescent="0.25">
      <c r="B99" s="26">
        <v>80</v>
      </c>
      <c r="C99" t="s">
        <v>261</v>
      </c>
      <c r="D99">
        <f>VLOOKUP(B99,'Index Web'!A$3:L$234,2,FALSE)</f>
        <v>97</v>
      </c>
      <c r="E99" t="s">
        <v>947</v>
      </c>
      <c r="F99" t="str">
        <f>_xlfn.CONCAT("""",VLOOKUP(B99,'Index Web'!A$3:L$234,3,FALSE),"""")</f>
        <v>"Hasta cuándo"</v>
      </c>
      <c r="G99" t="s">
        <v>948</v>
      </c>
      <c r="H99" t="str">
        <f>_xlfn.CONCAT("""",VLOOKUP(B99,'Index Web'!A$3:L$234,4,FALSE),"""")</f>
        <v>"Salmo 13 (12)"</v>
      </c>
      <c r="I99" t="s">
        <v>949</v>
      </c>
      <c r="J99" t="str">
        <f>_xlfn.CONCAT("""",VLOOKUP(B99,'Index Web'!A$3:L$234,5,FALSE),"""")</f>
        <v>"Precatecumenado"</v>
      </c>
      <c r="K99" t="s">
        <v>950</v>
      </c>
      <c r="L99" t="str">
        <f>_xlfn.CONCAT("[",VLOOKUP(B99,'Index Web'!A$3:N$234,14,FALSE),"]")</f>
        <v>["Cuaresma","Antiguo Testamento"]</v>
      </c>
      <c r="M99" t="s">
        <v>951</v>
      </c>
      <c r="N99" t="str">
        <f>_xlfn.CONCAT("""/resucito/src/index.html?canto=",VLOOKUP(B99,'Index Web'!A$3:N$234,13,FALSE),"""")</f>
        <v>"/resucito/src/index.html?canto=hastacuando"</v>
      </c>
      <c r="O99" t="s">
        <v>952</v>
      </c>
      <c r="P99" t="str">
        <f>_xlfn.CONCAT("""",VLOOKUP(B99,'Index Web'!A$3:O$234,15,FALSE)," ",VLOOKUP(B99,'Index Web'!A$3:O$234,13,FALSE),"""","},")</f>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Q99" t="str">
        <f t="shared" si="1"/>
        <v>{id:97,title: "Hasta cuándo", subtitle: "Salmo 13 (12)", category: "Precatecumenado", moments: ["Cuaresma","Antiguo Testamento"],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row>
    <row r="100" spans="2:17" x14ac:dyDescent="0.25">
      <c r="B100" s="25">
        <v>81</v>
      </c>
      <c r="C100" t="s">
        <v>261</v>
      </c>
      <c r="D100">
        <f>VLOOKUP(B100,'Index Web'!A$3:L$234,2,FALSE)</f>
        <v>98</v>
      </c>
      <c r="E100" t="s">
        <v>947</v>
      </c>
      <c r="F100" t="str">
        <f>_xlfn.CONCAT("""",VLOOKUP(B100,'Index Web'!A$3:L$234,3,FALSE),"""")</f>
        <v>"He aquí mi siervo"</v>
      </c>
      <c r="G100" t="s">
        <v>948</v>
      </c>
      <c r="H100" t="str">
        <f>_xlfn.CONCAT("""",VLOOKUP(B100,'Index Web'!A$3:L$234,4,FALSE),"""")</f>
        <v>"Isaías 42,1-4; Mateo 12,18-21 - Primer canto de Siervo de Yahveh"</v>
      </c>
      <c r="I100" t="s">
        <v>949</v>
      </c>
      <c r="J100" t="str">
        <f>_xlfn.CONCAT("""",VLOOKUP(B100,'Index Web'!A$3:L$234,5,FALSE),"""")</f>
        <v>"Precatecumenado"</v>
      </c>
      <c r="K100" t="s">
        <v>950</v>
      </c>
      <c r="L100" t="str">
        <f>_xlfn.CONCAT("[",VLOOKUP(B100,'Index Web'!A$3:N$234,14,FALSE),"]")</f>
        <v>["Cuaresma","Fracción Del Pan","Antiguo Testamento"]</v>
      </c>
      <c r="M100" t="s">
        <v>951</v>
      </c>
      <c r="N100" t="str">
        <f>_xlfn.CONCAT("""/resucito/src/index.html?canto=",VLOOKUP(B100,'Index Web'!A$3:N$234,13,FALSE),"""")</f>
        <v>"/resucito/src/index.html?canto=heaquimisiervo"</v>
      </c>
      <c r="O100" t="s">
        <v>952</v>
      </c>
      <c r="P100" t="str">
        <f>_xlfn.CONCAT("""",VLOOKUP(B100,'Index Web'!A$3:O$234,15,FALSE)," ",VLOOKUP(B100,'Index Web'!A$3:O$234,13,FALSE),"""","},")</f>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Q100" t="str">
        <f t="shared" si="1"/>
        <v>{id:98,title: "He aquí mi siervo", subtitle: "Isaías 42,1-4; Mateo 12,18-21 - Primer canto de Siervo de Yahveh", category: "Precatecumenado", moments: ["Cuaresma","Fracción Del Pan","Antiguo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row>
    <row r="101" spans="2:17" x14ac:dyDescent="0.25">
      <c r="B101" s="31">
        <v>226</v>
      </c>
      <c r="C101" t="s">
        <v>261</v>
      </c>
      <c r="D101">
        <f>VLOOKUP(B101,'Index Web'!A$3:L$234,2,FALSE)</f>
        <v>99</v>
      </c>
      <c r="E101" t="s">
        <v>947</v>
      </c>
      <c r="F101" t="str">
        <f>_xlfn.CONCAT("""",VLOOKUP(B101,'Index Web'!A$3:L$234,3,FALSE),"""")</f>
        <v>"He aquí que nuestro espejo es el Señor"</v>
      </c>
      <c r="G101" t="s">
        <v>948</v>
      </c>
      <c r="H101" t="str">
        <f>_xlfn.CONCAT("""",VLOOKUP(B101,'Index Web'!A$3:L$234,4,FALSE),"""")</f>
        <v>"Oda XIII de Salomón"</v>
      </c>
      <c r="I101" t="s">
        <v>949</v>
      </c>
      <c r="J101" t="str">
        <f>_xlfn.CONCAT("""",VLOOKUP(B101,'Index Web'!A$3:L$234,5,FALSE),"""")</f>
        <v>"Catecumenado"</v>
      </c>
      <c r="K101" t="s">
        <v>950</v>
      </c>
      <c r="L101" t="str">
        <f>_xlfn.CONCAT("[",VLOOKUP(B101,'Index Web'!A$3:N$234,14,FALSE),"]")</f>
        <v>["Cuaresma"]</v>
      </c>
      <c r="M101" t="s">
        <v>951</v>
      </c>
      <c r="N101" t="str">
        <f>_xlfn.CONCAT("""/resucito/src/index.html?canto=",VLOOKUP(B101,'Index Web'!A$3:N$234,13,FALSE),"""")</f>
        <v>"/resucito/src/index.html?canto=heaquiquenuestroespejoeselsenor"</v>
      </c>
      <c r="O101" t="s">
        <v>952</v>
      </c>
      <c r="P101" t="str">
        <f>_xlfn.CONCAT("""",VLOOKUP(B101,'Index Web'!A$3:O$234,15,FALSE)," ",VLOOKUP(B101,'Index Web'!A$3:O$234,13,FALSE),"""","},")</f>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Q101" t="str">
        <f t="shared" si="1"/>
        <v>{id:99,title: "He aquí que nuestro espejo es el Señor", subtitle: "Oda XIII de Salomón", category: "Catecumenado", moments: ["Cuaresma"],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row>
    <row r="102" spans="2:17" x14ac:dyDescent="0.25">
      <c r="B102" s="25">
        <v>82</v>
      </c>
      <c r="C102" t="s">
        <v>261</v>
      </c>
      <c r="D102">
        <f>VLOOKUP(B102,'Index Web'!A$3:L$234,2,FALSE)</f>
        <v>100</v>
      </c>
      <c r="E102" t="s">
        <v>947</v>
      </c>
      <c r="F102" t="str">
        <f>_xlfn.CONCAT("""",VLOOKUP(B102,'Index Web'!A$3:L$234,3,FALSE),"""")</f>
        <v>"He aquí que vengo presto"</v>
      </c>
      <c r="G102" t="s">
        <v>948</v>
      </c>
      <c r="H102" t="str">
        <f>_xlfn.CONCAT("""",VLOOKUP(B102,'Index Web'!A$3:L$234,4,FALSE),"""")</f>
        <v>"Apocalipsis 22,12-16"</v>
      </c>
      <c r="I102" t="s">
        <v>949</v>
      </c>
      <c r="J102" t="str">
        <f>_xlfn.CONCAT("""",VLOOKUP(B102,'Index Web'!A$3:L$234,5,FALSE),"""")</f>
        <v>"Precatecumenado"</v>
      </c>
      <c r="K102" t="s">
        <v>950</v>
      </c>
      <c r="L102" t="str">
        <f>_xlfn.CONCAT("[",VLOOKUP(B102,'Index Web'!A$3:N$234,14,FALSE),"]")</f>
        <v>["Adviento","Navidad","Entrada","Nuevo Testamento"]</v>
      </c>
      <c r="M102" t="s">
        <v>951</v>
      </c>
      <c r="N102" t="str">
        <f>_xlfn.CONCAT("""/resucito/src/index.html?canto=",VLOOKUP(B102,'Index Web'!A$3:N$234,13,FALSE),"""")</f>
        <v>"/resucito/src/index.html?canto=heaquiquevengopresto"</v>
      </c>
      <c r="O102" t="s">
        <v>952</v>
      </c>
      <c r="P102" t="str">
        <f>_xlfn.CONCAT("""",VLOOKUP(B102,'Index Web'!A$3:O$234,15,FALSE)," ",VLOOKUP(B102,'Index Web'!A$3:O$234,13,FALSE),"""","},")</f>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Q102" t="str">
        <f t="shared" si="1"/>
        <v>{id:100,title: "He aquí que vengo presto", subtitle: "Apocalipsis 22,12-16", category: "Precatecumenado", moments: ["Adviento","Navidad","Entrada","Nuevo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row>
    <row r="103" spans="2:17" x14ac:dyDescent="0.25">
      <c r="B103" s="26">
        <v>83</v>
      </c>
      <c r="C103" t="s">
        <v>261</v>
      </c>
      <c r="D103">
        <f>VLOOKUP(B103,'Index Web'!A$3:L$234,2,FALSE)</f>
        <v>101</v>
      </c>
      <c r="E103" t="s">
        <v>947</v>
      </c>
      <c r="F103" t="str">
        <f>_xlfn.CONCAT("""",VLOOKUP(B103,'Index Web'!A$3:L$234,3,FALSE),"""")</f>
        <v>"He esperado en el Señor"</v>
      </c>
      <c r="G103" t="s">
        <v>948</v>
      </c>
      <c r="H103" t="str">
        <f>_xlfn.CONCAT("""",VLOOKUP(B103,'Index Web'!A$3:L$234,4,FALSE),"""")</f>
        <v>"Salmo 40 (39)"</v>
      </c>
      <c r="I103" t="s">
        <v>949</v>
      </c>
      <c r="J103" t="str">
        <f>_xlfn.CONCAT("""",VLOOKUP(B103,'Index Web'!A$3:L$234,5,FALSE),"""")</f>
        <v>"Precatecumenado"</v>
      </c>
      <c r="K103" t="s">
        <v>950</v>
      </c>
      <c r="L103" t="str">
        <f>_xlfn.CONCAT("[",VLOOKUP(B103,'Index Web'!A$3:N$234,14,FALSE),"]")</f>
        <v>["Cuaresma","Antiguo Testamento"]</v>
      </c>
      <c r="M103" t="s">
        <v>951</v>
      </c>
      <c r="N103" t="str">
        <f>_xlfn.CONCAT("""/resucito/src/index.html?canto=",VLOOKUP(B103,'Index Web'!A$3:N$234,13,FALSE),"""")</f>
        <v>"/resucito/src/index.html?canto=heesperadoenelsenor"</v>
      </c>
      <c r="O103" t="s">
        <v>952</v>
      </c>
      <c r="P103" t="str">
        <f>_xlfn.CONCAT("""",VLOOKUP(B103,'Index Web'!A$3:O$234,15,FALSE)," ",VLOOKUP(B103,'Index Web'!A$3:O$234,13,FALSE),"""","},")</f>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Q103" t="str">
        <f t="shared" si="1"/>
        <v>{id:101,title: "He esperado en el Señor", subtitle: "Salmo 40 (39)", category: "Precatecumenado", moments: ["Cuaresma","Antiguo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row>
    <row r="104" spans="2:17" x14ac:dyDescent="0.25">
      <c r="B104" s="24">
        <v>241</v>
      </c>
      <c r="C104" t="s">
        <v>261</v>
      </c>
      <c r="D104">
        <f>VLOOKUP(B104,'Index Web'!A$3:L$234,2,FALSE)</f>
        <v>102</v>
      </c>
      <c r="E104" t="s">
        <v>947</v>
      </c>
      <c r="F104" t="str">
        <f>_xlfn.CONCAT("""",VLOOKUP(B104,'Index Web'!A$3:L$234,3,FALSE),"""")</f>
        <v>"Hermosa eres, amiga mía"</v>
      </c>
      <c r="G104" t="s">
        <v>948</v>
      </c>
      <c r="H104" t="str">
        <f>_xlfn.CONCAT("""",VLOOKUP(B104,'Index Web'!A$3:L$234,4,FALSE),"""")</f>
        <v>"Cantar de los cantares 6-7"</v>
      </c>
      <c r="I104" t="s">
        <v>949</v>
      </c>
      <c r="J104" t="str">
        <f>_xlfn.CONCAT("""",VLOOKUP(B104,'Index Web'!A$3:L$234,5,FALSE),"""")</f>
        <v>"Eleccion"</v>
      </c>
      <c r="K104" t="s">
        <v>950</v>
      </c>
      <c r="L104" t="str">
        <f>_xlfn.CONCAT("[",VLOOKUP(B104,'Index Web'!A$3:N$234,14,FALSE),"]")</f>
        <v>["Pascua","Pentecostés","Antiguo Testamento"]</v>
      </c>
      <c r="M104" t="s">
        <v>951</v>
      </c>
      <c r="N104" t="str">
        <f>_xlfn.CONCAT("""/resucito/src/index.html?canto=",VLOOKUP(B104,'Index Web'!A$3:N$234,13,FALSE),"""")</f>
        <v>"/resucito/src/index.html?canto=hermosaeresamigamia"</v>
      </c>
      <c r="O104" t="s">
        <v>952</v>
      </c>
      <c r="P104" t="str">
        <f>_xlfn.CONCAT("""",VLOOKUP(B104,'Index Web'!A$3:O$234,15,FALSE)," ",VLOOKUP(B104,'Index Web'!A$3:O$234,13,FALSE),"""","},")</f>
        <v>"hermosa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Q104" t="str">
        <f t="shared" si="1"/>
        <v>{id:102,title: "Hermosa eres, amiga mía", subtitle: "Cantar de los cantares 6-7", category: "Eleccion", moments: ["Pascua","Pentecostés","Antiguo Testamento"],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row>
    <row r="105" spans="2:17" x14ac:dyDescent="0.25">
      <c r="B105" s="26">
        <v>84</v>
      </c>
      <c r="C105" t="s">
        <v>261</v>
      </c>
      <c r="D105">
        <f>VLOOKUP(B105,'Index Web'!A$3:L$234,2,FALSE)</f>
        <v>103</v>
      </c>
      <c r="E105" t="s">
        <v>947</v>
      </c>
      <c r="F105" t="str">
        <f>_xlfn.CONCAT("""",VLOOKUP(B105,'Index Web'!A$3:L$234,3,FALSE),"""")</f>
        <v>"Hijas de Jerusalén"</v>
      </c>
      <c r="G105" t="s">
        <v>948</v>
      </c>
      <c r="H105" t="str">
        <f>_xlfn.CONCAT("""",VLOOKUP(B105,'Index Web'!A$3:L$234,4,FALSE),"""")</f>
        <v>"Lucas 23,28-46"</v>
      </c>
      <c r="I105" t="s">
        <v>949</v>
      </c>
      <c r="J105" t="str">
        <f>_xlfn.CONCAT("""",VLOOKUP(B105,'Index Web'!A$3:L$234,5,FALSE),"""")</f>
        <v>"Precatecumenado"</v>
      </c>
      <c r="K105" t="s">
        <v>950</v>
      </c>
      <c r="L105" t="str">
        <f>_xlfn.CONCAT("[",VLOOKUP(B105,'Index Web'!A$3:N$234,14,FALSE),"]")</f>
        <v>["Cuaresma","Fracción Del Pan","Nuevo Testamento"]</v>
      </c>
      <c r="M105" t="s">
        <v>951</v>
      </c>
      <c r="N105" t="str">
        <f>_xlfn.CONCAT("""/resucito/src/index.html?canto=",VLOOKUP(B105,'Index Web'!A$3:N$234,13,FALSE),"""")</f>
        <v>"/resucito/src/index.html?canto=hijasdejerusalen"</v>
      </c>
      <c r="O105" t="s">
        <v>952</v>
      </c>
      <c r="P105" t="str">
        <f>_xlfn.CONCAT("""",VLOOKUP(B105,'Index Web'!A$3:O$234,15,FALSE)," ",VLOOKUP(B105,'Index Web'!A$3:O$234,13,FALSE),"""","},")</f>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Q105" t="str">
        <f t="shared" si="1"/>
        <v>{id:103,title: "Hijas de Jerusalén", subtitle: "Lucas 23,28-46", category: "Precatecumenado", moments: ["Cuaresma","Fracción Del Pan","Nuevo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row>
    <row r="106" spans="2:17" x14ac:dyDescent="0.25">
      <c r="B106" s="25">
        <v>85</v>
      </c>
      <c r="C106" t="s">
        <v>261</v>
      </c>
      <c r="D106">
        <f>VLOOKUP(B106,'Index Web'!A$3:L$234,2,FALSE)</f>
        <v>104</v>
      </c>
      <c r="E106" t="s">
        <v>947</v>
      </c>
      <c r="F106" t="str">
        <f>_xlfn.CONCAT("""",VLOOKUP(B106,'Index Web'!A$3:L$234,3,FALSE),"""")</f>
        <v>"Himno a Cristo luz"</v>
      </c>
      <c r="G106" t="s">
        <v>948</v>
      </c>
      <c r="H106" t="str">
        <f>_xlfn.CONCAT("""",VLOOKUP(B106,'Index Web'!A$3:L$234,4,FALSE),"""")</f>
        <v>"Himno vespertino (San Gregorio Nacianceno)"</v>
      </c>
      <c r="I106" t="s">
        <v>949</v>
      </c>
      <c r="J106" t="str">
        <f>_xlfn.CONCAT("""",VLOOKUP(B106,'Index Web'!A$3:L$234,5,FALSE),"""")</f>
        <v>"Precatecumenado"</v>
      </c>
      <c r="K106" t="s">
        <v>950</v>
      </c>
      <c r="L106" t="str">
        <f>_xlfn.CONCAT("[",VLOOKUP(B106,'Index Web'!A$3:N$234,14,FALSE),"]")</f>
        <v>["Pascua","Pentecostés"]</v>
      </c>
      <c r="M106" t="s">
        <v>951</v>
      </c>
      <c r="N106" t="str">
        <f>_xlfn.CONCAT("""/resucito/src/index.html?canto=",VLOOKUP(B106,'Index Web'!A$3:N$234,13,FALSE),"""")</f>
        <v>"/resucito/src/index.html?canto=himnoacristoluz"</v>
      </c>
      <c r="O106" t="s">
        <v>952</v>
      </c>
      <c r="P106" t="str">
        <f>_xlfn.CONCAT("""",VLOOKUP(B106,'Index Web'!A$3:O$234,15,FALSE)," ",VLOOKUP(B106,'Index Web'!A$3:O$234,13,FALSE),"""","},")</f>
        <v>"himno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Q106" t="str">
        <f t="shared" si="1"/>
        <v>{id:104,title: "Himno a Cristo luz", subtitle: "Himno vespertino (San Gregorio Nacianceno)", category: "Precatecumenado", moments: ["Pascua","Pentecostés"],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row>
    <row r="107" spans="2:17" x14ac:dyDescent="0.25">
      <c r="B107" s="26">
        <v>86</v>
      </c>
      <c r="C107" t="s">
        <v>261</v>
      </c>
      <c r="D107">
        <f>VLOOKUP(B107,'Index Web'!A$3:L$234,2,FALSE)</f>
        <v>105</v>
      </c>
      <c r="E107" t="s">
        <v>947</v>
      </c>
      <c r="F107" t="str">
        <f>_xlfn.CONCAT("""",VLOOKUP(B107,'Index Web'!A$3:L$234,3,FALSE),"""")</f>
        <v>"Himno a la caridad"</v>
      </c>
      <c r="G107" t="s">
        <v>948</v>
      </c>
      <c r="H107" t="str">
        <f>_xlfn.CONCAT("""",VLOOKUP(B107,'Index Web'!A$3:L$234,4,FALSE),"""")</f>
        <v>"1 Corintios 13,1-7"</v>
      </c>
      <c r="I107" t="s">
        <v>949</v>
      </c>
      <c r="J107" t="str">
        <f>_xlfn.CONCAT("""",VLOOKUP(B107,'Index Web'!A$3:L$234,5,FALSE),"""")</f>
        <v>"Precatecumenado"</v>
      </c>
      <c r="K107" t="s">
        <v>950</v>
      </c>
      <c r="L107" t="str">
        <f>_xlfn.CONCAT("[",VLOOKUP(B107,'Index Web'!A$3:N$234,14,FALSE),"]")</f>
        <v>["Pascua","Pentecostés","Comunión","Nuevo Testamento"]</v>
      </c>
      <c r="M107" t="s">
        <v>951</v>
      </c>
      <c r="N107" t="str">
        <f>_xlfn.CONCAT("""/resucito/src/index.html?canto=",VLOOKUP(B107,'Index Web'!A$3:N$234,13,FALSE),"""")</f>
        <v>"/resucito/src/index.html?canto=himnoalacaridad"</v>
      </c>
      <c r="O107" t="s">
        <v>952</v>
      </c>
      <c r="P107" t="str">
        <f>_xlfn.CONCAT("""",VLOOKUP(B107,'Index Web'!A$3:O$234,15,FALSE)," ",VLOOKUP(B107,'Index Web'!A$3:O$234,13,FALSE),"""","},")</f>
        <v>"himno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Q107" t="str">
        <f t="shared" si="1"/>
        <v>{id:105,title: "Himno a la caridad", subtitle: "1 Corintios 13,1-7", category: "Precatecumenado", moments: ["Pascua","Pentecostés","Comunión","Nuevo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row>
    <row r="108" spans="2:17" x14ac:dyDescent="0.25">
      <c r="B108" s="30">
        <v>227</v>
      </c>
      <c r="C108" t="s">
        <v>261</v>
      </c>
      <c r="D108">
        <f>VLOOKUP(B108,'Index Web'!A$3:L$234,2,FALSE)</f>
        <v>106</v>
      </c>
      <c r="E108" t="s">
        <v>947</v>
      </c>
      <c r="F108" t="str">
        <f>_xlfn.CONCAT("""",VLOOKUP(B108,'Index Web'!A$3:L$234,3,FALSE),"""")</f>
        <v>"Himno a la Cruz Gloriosa"</v>
      </c>
      <c r="G108" t="s">
        <v>948</v>
      </c>
      <c r="H108" t="str">
        <f>_xlfn.CONCAT("""",VLOOKUP(B108,'Index Web'!A$3:L$234,4,FALSE),"""")</f>
        <v>"Homilía La Santa Pascua (Anónimo s. II)"</v>
      </c>
      <c r="I108" t="s">
        <v>949</v>
      </c>
      <c r="J108" t="str">
        <f>_xlfn.CONCAT("""",VLOOKUP(B108,'Index Web'!A$3:L$234,5,FALSE),"""")</f>
        <v>"Catecumenado"</v>
      </c>
      <c r="K108" t="s">
        <v>950</v>
      </c>
      <c r="L108" t="str">
        <f>_xlfn.CONCAT("[",VLOOKUP(B108,'Index Web'!A$3:N$234,14,FALSE),"]")</f>
        <v>[""]</v>
      </c>
      <c r="M108" t="s">
        <v>951</v>
      </c>
      <c r="N108" t="str">
        <f>_xlfn.CONCAT("""/resucito/src/index.html?canto=",VLOOKUP(B108,'Index Web'!A$3:N$234,13,FALSE),"""")</f>
        <v>"/resucito/src/index.html?canto=himnoalacruzgloriosa"</v>
      </c>
      <c r="O108" t="s">
        <v>952</v>
      </c>
      <c r="P108" t="str">
        <f>_xlfn.CONCAT("""",VLOOKUP(B108,'Index Web'!A$3:O$234,15,FALSE)," ",VLOOKUP(B108,'Index Web'!A$3:O$234,13,FALSE),"""","},")</f>
        <v>"himno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Q108" t="str">
        <f t="shared" si="1"/>
        <v>{id:106,title: "Himno a la Cruz Gloriosa", subtitle: "Homilía La Santa Pascua (Anónimo s. II)", category: "Catecumenado", moments: [""],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row>
    <row r="109" spans="2:17" x14ac:dyDescent="0.25">
      <c r="B109" s="26">
        <v>87</v>
      </c>
      <c r="C109" t="s">
        <v>261</v>
      </c>
      <c r="D109">
        <f>VLOOKUP(B109,'Index Web'!A$3:L$234,2,FALSE)</f>
        <v>107</v>
      </c>
      <c r="E109" t="s">
        <v>947</v>
      </c>
      <c r="F109" t="str">
        <f>_xlfn.CONCAT("""",VLOOKUP(B109,'Index Web'!A$3:L$234,3,FALSE),"""")</f>
        <v>"Himno a la kenosis"</v>
      </c>
      <c r="G109" t="s">
        <v>948</v>
      </c>
      <c r="H109" t="str">
        <f>_xlfn.CONCAT("""",VLOOKUP(B109,'Index Web'!A$3:L$234,4,FALSE),"""")</f>
        <v>"Filipenses 2,1-11"</v>
      </c>
      <c r="I109" t="s">
        <v>949</v>
      </c>
      <c r="J109" t="str">
        <f>_xlfn.CONCAT("""",VLOOKUP(B109,'Index Web'!A$3:L$234,5,FALSE),"""")</f>
        <v>"Precatecumenado"</v>
      </c>
      <c r="K109" t="s">
        <v>950</v>
      </c>
      <c r="L109" t="str">
        <f>_xlfn.CONCAT("[",VLOOKUP(B109,'Index Web'!A$3:N$234,14,FALSE),"]")</f>
        <v>["Pascua","Pentecostés","Fracción Del Pan","Nuevo Testamento"]</v>
      </c>
      <c r="M109" t="s">
        <v>951</v>
      </c>
      <c r="N109" t="str">
        <f>_xlfn.CONCAT("""/resucito/src/index.html?canto=",VLOOKUP(B109,'Index Web'!A$3:N$234,13,FALSE),"""")</f>
        <v>"/resucito/src/index.html?canto=himnoalakenosis"</v>
      </c>
      <c r="O109" t="s">
        <v>952</v>
      </c>
      <c r="P109" t="str">
        <f>_xlfn.CONCAT("""",VLOOKUP(B109,'Index Web'!A$3:O$234,15,FALSE)," ",VLOOKUP(B109,'Index Web'!A$3:O$234,13,FALSE),"""","},")</f>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Q109" t="str">
        <f t="shared" si="1"/>
        <v>{id:107,title: "Himno a la kenosis", subtitle: "Filipenses 2,1-11", category: "Precatecumenado", moments: ["Pascua","Pentecostés","Fracción Del Pan","Nuevo Testamento"],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row>
    <row r="110" spans="2:17" x14ac:dyDescent="0.25">
      <c r="B110" s="25">
        <v>88</v>
      </c>
      <c r="C110" t="s">
        <v>261</v>
      </c>
      <c r="D110">
        <f>VLOOKUP(B110,'Index Web'!A$3:L$234,2,FALSE)</f>
        <v>108</v>
      </c>
      <c r="E110" t="s">
        <v>947</v>
      </c>
      <c r="F110" t="str">
        <f>_xlfn.CONCAT("""",VLOOKUP(B110,'Index Web'!A$3:L$234,3,FALSE),"""")</f>
        <v>"Himno de Adviento"</v>
      </c>
      <c r="G110" t="s">
        <v>948</v>
      </c>
      <c r="H110" t="str">
        <f>_xlfn.CONCAT("""",VLOOKUP(B110,'Index Web'!A$3:L$234,4,FALSE),"""")</f>
        <v>"Himno lat. «Vox clara ecce Intonat»"</v>
      </c>
      <c r="I110" t="s">
        <v>949</v>
      </c>
      <c r="J110" t="str">
        <f>_xlfn.CONCAT("""",VLOOKUP(B110,'Index Web'!A$3:L$234,5,FALSE),"""")</f>
        <v>"Precatecumenado"</v>
      </c>
      <c r="K110" t="s">
        <v>950</v>
      </c>
      <c r="L110" t="str">
        <f>_xlfn.CONCAT("[",VLOOKUP(B110,'Index Web'!A$3:N$234,14,FALSE),"]")</f>
        <v>["Adviento","Navidad"]</v>
      </c>
      <c r="M110" t="s">
        <v>951</v>
      </c>
      <c r="N110" t="str">
        <f>_xlfn.CONCAT("""/resucito/src/index.html?canto=",VLOOKUP(B110,'Index Web'!A$3:N$234,13,FALSE),"""")</f>
        <v>"/resucito/src/index.html?canto=himnodeadviento"</v>
      </c>
      <c r="O110" t="s">
        <v>952</v>
      </c>
      <c r="P110" t="str">
        <f>_xlfn.CONCAT("""",VLOOKUP(B110,'Index Web'!A$3:O$234,15,FALSE)," ",VLOOKUP(B110,'Index Web'!A$3:O$234,13,FALSE),"""","},")</f>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Q110" t="str">
        <f t="shared" si="1"/>
        <v>{id:108,title: "Himno de Adviento", subtitle: "Himno lat. «Vox clara ecce Intonat»", category: "Precatecumenado", moments: ["Adviento","Navidad"],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row>
    <row r="111" spans="2:17" x14ac:dyDescent="0.25">
      <c r="B111" s="26">
        <v>89</v>
      </c>
      <c r="C111" t="s">
        <v>261</v>
      </c>
      <c r="D111">
        <f>VLOOKUP(B111,'Index Web'!A$3:L$234,2,FALSE)</f>
        <v>109</v>
      </c>
      <c r="E111" t="s">
        <v>947</v>
      </c>
      <c r="F111" t="str">
        <f>_xlfn.CONCAT("""",VLOOKUP(B111,'Index Web'!A$3:L$234,3,FALSE),"""")</f>
        <v>"Himno de la Ascensión"</v>
      </c>
      <c r="G111" t="s">
        <v>948</v>
      </c>
      <c r="H111" t="str">
        <f>_xlfn.CONCAT("""",VLOOKUP(B111,'Index Web'!A$3:L$234,4,FALSE),"""")</f>
        <v>"Himno de Laudes del tiempo Pascual, de la Ascensión a Pentecostés  / Himno de la liturgia de las horas "</v>
      </c>
      <c r="I111" t="s">
        <v>949</v>
      </c>
      <c r="J111" t="str">
        <f>_xlfn.CONCAT("""",VLOOKUP(B111,'Index Web'!A$3:L$234,5,FALSE),"""")</f>
        <v>"Precatecumenado"</v>
      </c>
      <c r="K111" t="s">
        <v>950</v>
      </c>
      <c r="L111" t="str">
        <f>_xlfn.CONCAT("[",VLOOKUP(B111,'Index Web'!A$3:N$234,14,FALSE),"]")</f>
        <v>["Pascua","Pentecostés"]</v>
      </c>
      <c r="M111" t="s">
        <v>951</v>
      </c>
      <c r="N111" t="str">
        <f>_xlfn.CONCAT("""/resucito/src/index.html?canto=",VLOOKUP(B111,'Index Web'!A$3:N$234,13,FALSE),"""")</f>
        <v>"/resucito/src/index.html?canto=himnodelaascension"</v>
      </c>
      <c r="O111" t="s">
        <v>952</v>
      </c>
      <c r="P111" t="str">
        <f>_xlfn.CONCAT("""",VLOOKUP(B111,'Index Web'!A$3:O$234,15,FALSE)," ",VLOOKUP(B111,'Index Web'!A$3:O$234,13,FALSE),"""","},")</f>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Q111" t="str">
        <f t="shared" si="1"/>
        <v>{id:109,title: "Himno de la Ascensión", subtitle: "Himno de Laudes del tiempo Pascual, de la Ascensión a Pentecostés  / Himno de la liturgia de las horas ", category: "Precatecumenado", moments: ["Pascua","Pentecostés"],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row>
    <row r="112" spans="2:17" x14ac:dyDescent="0.25">
      <c r="B112" s="25">
        <v>90</v>
      </c>
      <c r="C112" t="s">
        <v>261</v>
      </c>
      <c r="D112">
        <f>VLOOKUP(B112,'Index Web'!A$3:L$234,2,FALSE)</f>
        <v>110</v>
      </c>
      <c r="E112" t="s">
        <v>947</v>
      </c>
      <c r="F112" t="str">
        <f>_xlfn.CONCAT("""",VLOOKUP(B112,'Index Web'!A$3:L$234,3,FALSE),"""")</f>
        <v>"Himno de Pascua"</v>
      </c>
      <c r="G112" t="s">
        <v>948</v>
      </c>
      <c r="H112" t="str">
        <f>_xlfn.CONCAT("""",VLOOKUP(B112,'Index Web'!A$3:L$234,4,FALSE),"""")</f>
        <v>"Himno lat. «Aurora lucis rutiiat»"</v>
      </c>
      <c r="I112" t="s">
        <v>949</v>
      </c>
      <c r="J112" t="str">
        <f>_xlfn.CONCAT("""",VLOOKUP(B112,'Index Web'!A$3:L$234,5,FALSE),"""")</f>
        <v>"Precatecumenado"</v>
      </c>
      <c r="K112" t="s">
        <v>950</v>
      </c>
      <c r="L112" t="str">
        <f>_xlfn.CONCAT("[",VLOOKUP(B112,'Index Web'!A$3:N$234,14,FALSE),"]")</f>
        <v>["Pascua","Pentecostés"]</v>
      </c>
      <c r="M112" t="s">
        <v>951</v>
      </c>
      <c r="N112" t="str">
        <f>_xlfn.CONCAT("""/resucito/src/index.html?canto=",VLOOKUP(B112,'Index Web'!A$3:N$234,13,FALSE),"""")</f>
        <v>"/resucito/src/index.html?canto=himnodepascua"</v>
      </c>
      <c r="O112" t="s">
        <v>952</v>
      </c>
      <c r="P112" t="str">
        <f>_xlfn.CONCAT("""",VLOOKUP(B112,'Index Web'!A$3:O$234,15,FALSE)," ",VLOOKUP(B112,'Index Web'!A$3:O$234,13,FALSE),"""","},")</f>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Q112" t="str">
        <f t="shared" si="1"/>
        <v>{id:110,title: "Himno de Pascua", subtitle: "Himno lat. «Aurora lucis rutiiat»", category: "Precatecumenado", moments: ["Pascua","Pentecostés"],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row>
    <row r="113" spans="2:17" x14ac:dyDescent="0.25">
      <c r="B113" s="26">
        <v>91</v>
      </c>
      <c r="C113" t="s">
        <v>261</v>
      </c>
      <c r="D113">
        <f>VLOOKUP(B113,'Index Web'!A$3:L$234,2,FALSE)</f>
        <v>111</v>
      </c>
      <c r="E113" t="s">
        <v>947</v>
      </c>
      <c r="F113" t="str">
        <f>_xlfn.CONCAT("""",VLOOKUP(B113,'Index Web'!A$3:L$234,3,FALSE),"""")</f>
        <v>"Huye, amado mío"</v>
      </c>
      <c r="G113" t="s">
        <v>948</v>
      </c>
      <c r="H113" t="str">
        <f>_xlfn.CONCAT("""",VLOOKUP(B113,'Index Web'!A$3:L$234,4,FALSE),"""")</f>
        <v>"Cantar de los Cantares 8,10-14"</v>
      </c>
      <c r="I113" t="s">
        <v>949</v>
      </c>
      <c r="J113" t="str">
        <f>_xlfn.CONCAT("""",VLOOKUP(B113,'Index Web'!A$3:L$234,5,FALSE),"""")</f>
        <v>"Precatecumenado"</v>
      </c>
      <c r="K113" t="s">
        <v>950</v>
      </c>
      <c r="L113" t="str">
        <f>_xlfn.CONCAT("[",VLOOKUP(B113,'Index Web'!A$3:N$234,14,FALSE),"]")</f>
        <v>["Pascua","Pentecostés","Comunión","Final","Antiguo Testamento"]</v>
      </c>
      <c r="M113" t="s">
        <v>951</v>
      </c>
      <c r="N113" t="str">
        <f>_xlfn.CONCAT("""/resucito/src/index.html?canto=",VLOOKUP(B113,'Index Web'!A$3:N$234,13,FALSE),"""")</f>
        <v>"/resucito/src/index.html?canto=huyeamadomio"</v>
      </c>
      <c r="O113" t="s">
        <v>952</v>
      </c>
      <c r="P113" t="str">
        <f>_xlfn.CONCAT("""",VLOOKUP(B113,'Index Web'!A$3:O$234,15,FALSE)," ",VLOOKUP(B113,'Index Web'!A$3:O$234,13,FALSE),"""","},")</f>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Q113" t="str">
        <f t="shared" si="1"/>
        <v>{id:111,title: "Huye, amado mío", subtitle: "Cantar de los Cantares 8,10-14", category: "Precatecumenado", moments: ["Pascua","Pentecostés","Comunión","Final","Antiguo Testamento"],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row>
    <row r="114" spans="2:17" x14ac:dyDescent="0.25">
      <c r="B114" s="25">
        <v>92</v>
      </c>
      <c r="C114" t="s">
        <v>261</v>
      </c>
      <c r="D114">
        <f>VLOOKUP(B114,'Index Web'!A$3:L$234,2,FALSE)</f>
        <v>112</v>
      </c>
      <c r="E114" t="s">
        <v>947</v>
      </c>
      <c r="F114" t="str">
        <f>_xlfn.CONCAT("""",VLOOKUP(B114,'Index Web'!A$3:L$234,3,FALSE),"""")</f>
        <v>"Id y anunciad a mis hermanos"</v>
      </c>
      <c r="G114" t="s">
        <v>948</v>
      </c>
      <c r="H114" t="str">
        <f>_xlfn.CONCAT("""",VLOOKUP(B114,'Index Web'!A$3:L$234,4,FALSE),"""")</f>
        <v>"Mateo 28,10.16-20"</v>
      </c>
      <c r="I114" t="s">
        <v>949</v>
      </c>
      <c r="J114" t="str">
        <f>_xlfn.CONCAT("""",VLOOKUP(B114,'Index Web'!A$3:L$234,5,FALSE),"""")</f>
        <v>"Precatecumenado"</v>
      </c>
      <c r="K114" t="s">
        <v>950</v>
      </c>
      <c r="L114" t="str">
        <f>_xlfn.CONCAT("[",VLOOKUP(B114,'Index Web'!A$3:N$234,14,FALSE),"]")</f>
        <v>["Pascua","Pentecostés","Final","Nuevo Testamento"]</v>
      </c>
      <c r="M114" t="s">
        <v>951</v>
      </c>
      <c r="N114" t="str">
        <f>_xlfn.CONCAT("""/resucito/src/index.html?canto=",VLOOKUP(B114,'Index Web'!A$3:N$234,13,FALSE),"""")</f>
        <v>"/resucito/src/index.html?canto=idyanunciadamishermanos"</v>
      </c>
      <c r="O114" t="s">
        <v>952</v>
      </c>
      <c r="P114" t="str">
        <f>_xlfn.CONCAT("""",VLOOKUP(B114,'Index Web'!A$3:O$234,15,FALSE)," ",VLOOKUP(B114,'Index Web'!A$3:O$234,13,FALSE),"""","},")</f>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Q114" t="str">
        <f t="shared" si="1"/>
        <v>{id:112,title: "Id y anunciad a mis hermanos", subtitle: "Mateo 28,10.16-20", category: "Precatecumenado", moments: ["Pascua","Pentecostés","Final","Nuevo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row>
    <row r="115" spans="2:17" x14ac:dyDescent="0.25">
      <c r="B115" s="26">
        <v>93</v>
      </c>
      <c r="C115" t="s">
        <v>261</v>
      </c>
      <c r="D115">
        <f>VLOOKUP(B115,'Index Web'!A$3:L$234,2,FALSE)</f>
        <v>113</v>
      </c>
      <c r="E115" t="s">
        <v>947</v>
      </c>
      <c r="F115" t="str">
        <f>_xlfn.CONCAT("""",VLOOKUP(B115,'Index Web'!A$3:L$234,3,FALSE),"""")</f>
        <v>"Improperios"</v>
      </c>
      <c r="G115" t="s">
        <v>948</v>
      </c>
      <c r="H115" t="str">
        <f>_xlfn.CONCAT("""",VLOOKUP(B115,'Index Web'!A$3:L$234,4,FALSE),"""")</f>
        <v>"Adoración de la santa Cruz el Viernes santo"</v>
      </c>
      <c r="I115" t="s">
        <v>949</v>
      </c>
      <c r="J115" t="str">
        <f>_xlfn.CONCAT("""",VLOOKUP(B115,'Index Web'!A$3:L$234,5,FALSE),"""")</f>
        <v>"Precatecumenado"</v>
      </c>
      <c r="K115" t="s">
        <v>950</v>
      </c>
      <c r="L115" t="str">
        <f>_xlfn.CONCAT("[",VLOOKUP(B115,'Index Web'!A$3:N$234,14,FALSE),"]")</f>
        <v>["Cuaresma","Fracción Del Pan"]</v>
      </c>
      <c r="M115" t="s">
        <v>951</v>
      </c>
      <c r="N115" t="str">
        <f>_xlfn.CONCAT("""/resucito/src/index.html?canto=",VLOOKUP(B115,'Index Web'!A$3:N$234,13,FALSE),"""")</f>
        <v>"/resucito/src/index.html?canto=improperios"</v>
      </c>
      <c r="O115" t="s">
        <v>952</v>
      </c>
      <c r="P115" t="str">
        <f>_xlfn.CONCAT("""",VLOOKUP(B115,'Index Web'!A$3:O$234,15,FALSE)," ",VLOOKUP(B115,'Index Web'!A$3:O$234,13,FALSE),"""","},")</f>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Q115" t="str">
        <f t="shared" si="1"/>
        <v>{id:113,title: "Improperios", subtitle: "Adoración de la santa Cruz el Viernes santo", category: "Precatecumenado", moments: ["Cuaresma","Fracción Del Pan"],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row>
    <row r="116" spans="2:17" x14ac:dyDescent="0.25">
      <c r="B116" s="31">
        <v>228</v>
      </c>
      <c r="C116" t="s">
        <v>261</v>
      </c>
      <c r="D116">
        <f>VLOOKUP(B116,'Index Web'!A$3:L$234,2,FALSE)</f>
        <v>114</v>
      </c>
      <c r="E116" t="s">
        <v>947</v>
      </c>
      <c r="F116" t="str">
        <f>_xlfn.CONCAT("""",VLOOKUP(B116,'Index Web'!A$3:L$234,3,FALSE),"""")</f>
        <v>"Jacob "</v>
      </c>
      <c r="G116" t="s">
        <v>948</v>
      </c>
      <c r="H116" t="str">
        <f>_xlfn.CONCAT("""",VLOOKUP(B116,'Index Web'!A$3:L$234,4,FALSE),"""")</f>
        <v>"Genesis 32,23-29 "</v>
      </c>
      <c r="I116" t="s">
        <v>949</v>
      </c>
      <c r="J116" t="str">
        <f>_xlfn.CONCAT("""",VLOOKUP(B116,'Index Web'!A$3:L$234,5,FALSE),"""")</f>
        <v>"Catecumenado"</v>
      </c>
      <c r="K116" t="s">
        <v>950</v>
      </c>
      <c r="L116" t="str">
        <f>_xlfn.CONCAT("[",VLOOKUP(B116,'Index Web'!A$3:N$234,14,FALSE),"]")</f>
        <v>["Antiguo Testamento"]</v>
      </c>
      <c r="M116" t="s">
        <v>951</v>
      </c>
      <c r="N116" t="str">
        <f>_xlfn.CONCAT("""/resucito/src/index.html?canto=",VLOOKUP(B116,'Index Web'!A$3:N$234,13,FALSE),"""")</f>
        <v>"/resucito/src/index.html?canto=jacob"</v>
      </c>
      <c r="O116" t="s">
        <v>952</v>
      </c>
      <c r="P116" t="str">
        <f>_xlfn.CONCAT("""",VLOOKUP(B116,'Index Web'!A$3:O$234,15,FALSE)," ",VLOOKUP(B116,'Index Web'!A$3:O$234,13,FALSE),"""","},")</f>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Q116" t="str">
        <f t="shared" si="1"/>
        <v>{id:114,title: "Jacob ", subtitle: "Genesis 32,23-29 ", category: "Catecumenado", moments: ["Antiguo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row>
    <row r="117" spans="2:17" x14ac:dyDescent="0.25">
      <c r="B117" s="26">
        <v>94</v>
      </c>
      <c r="C117" t="s">
        <v>261</v>
      </c>
      <c r="D117">
        <f>VLOOKUP(B117,'Index Web'!A$3:L$234,2,FALSE)</f>
        <v>115</v>
      </c>
      <c r="E117" t="s">
        <v>947</v>
      </c>
      <c r="F117" t="str">
        <f>_xlfn.CONCAT("""",VLOOKUP(B117,'Index Web'!A$3:L$234,3,FALSE),"""")</f>
        <v>"Jerusalén reconstruida"</v>
      </c>
      <c r="G117" t="s">
        <v>948</v>
      </c>
      <c r="H117" t="str">
        <f>_xlfn.CONCAT("""",VLOOKUP(B117,'Index Web'!A$3:L$234,4,FALSE),"""")</f>
        <v>"Tobias 13,11-17"</v>
      </c>
      <c r="I117" t="s">
        <v>949</v>
      </c>
      <c r="J117" t="str">
        <f>_xlfn.CONCAT("""",VLOOKUP(B117,'Index Web'!A$3:L$234,5,FALSE),"""")</f>
        <v>"Precatecumenado"</v>
      </c>
      <c r="K117" t="s">
        <v>950</v>
      </c>
      <c r="L117" t="str">
        <f>_xlfn.CONCAT("[",VLOOKUP(B117,'Index Web'!A$3:N$234,14,FALSE),"]")</f>
        <v>["Pascua","Pentecostés","Paz","Antiguo Testamento"]</v>
      </c>
      <c r="M117" t="s">
        <v>951</v>
      </c>
      <c r="N117" t="str">
        <f>_xlfn.CONCAT("""/resucito/src/index.html?canto=",VLOOKUP(B117,'Index Web'!A$3:N$234,13,FALSE),"""")</f>
        <v>"/resucito/src/index.html?canto=jerusalenreconstruida"</v>
      </c>
      <c r="O117" t="s">
        <v>952</v>
      </c>
      <c r="P117" t="str">
        <f>_xlfn.CONCAT("""",VLOOKUP(B117,'Index Web'!A$3:O$234,15,FALSE)," ",VLOOKUP(B117,'Index Web'!A$3:O$234,13,FALSE),"""","},")</f>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Q117" t="str">
        <f t="shared" si="1"/>
        <v>{id:115,title: "Jerusalén reconstruida", subtitle: "Tobias 13,11-17", category: "Precatecumenado", moments: ["Pascua","Pentecostés","Paz","Antiguo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row>
    <row r="118" spans="2:17" x14ac:dyDescent="0.25">
      <c r="B118" s="25">
        <v>95</v>
      </c>
      <c r="C118" t="s">
        <v>261</v>
      </c>
      <c r="D118">
        <f>VLOOKUP(B118,'Index Web'!A$3:L$234,2,FALSE)</f>
        <v>116</v>
      </c>
      <c r="E118" t="s">
        <v>947</v>
      </c>
      <c r="F118" t="str">
        <f>_xlfn.CONCAT("""",VLOOKUP(B118,'Index Web'!A$3:L$234,3,FALSE),"""")</f>
        <v>"Jesús recorría todas las "</v>
      </c>
      <c r="G118" t="s">
        <v>948</v>
      </c>
      <c r="H118" t="str">
        <f>_xlfn.CONCAT("""",VLOOKUP(B118,'Index Web'!A$3:L$234,4,FALSE),"""")</f>
        <v>"Mateo 9,35ss; 10 "</v>
      </c>
      <c r="I118" t="s">
        <v>949</v>
      </c>
      <c r="J118" t="str">
        <f>_xlfn.CONCAT("""",VLOOKUP(B118,'Index Web'!A$3:L$234,5,FALSE),"""")</f>
        <v>"Precatecumenado"</v>
      </c>
      <c r="K118" t="s">
        <v>950</v>
      </c>
      <c r="L118" t="str">
        <f>_xlfn.CONCAT("[",VLOOKUP(B118,'Index Web'!A$3:N$234,14,FALSE),"]")</f>
        <v>["Nuevo Testamento"]</v>
      </c>
      <c r="M118" t="s">
        <v>951</v>
      </c>
      <c r="N118" t="str">
        <f>_xlfn.CONCAT("""/resucito/src/index.html?canto=",VLOOKUP(B118,'Index Web'!A$3:N$234,13,FALSE),"""")</f>
        <v>"/resucito/src/index.html?canto=jesusrecorriatodaslas"</v>
      </c>
      <c r="O118" t="s">
        <v>952</v>
      </c>
      <c r="P118" t="str">
        <f>_xlfn.CONCAT("""",VLOOKUP(B118,'Index Web'!A$3:O$234,15,FALSE)," ",VLOOKUP(B118,'Index Web'!A$3:O$234,13,FALSE),"""","},")</f>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Q118" t="str">
        <f t="shared" si="1"/>
        <v>{id:116,title: "Jesús recorría todas las ", subtitle: "Mateo 9,35ss; 10 ", category: "Precatecumenado", moments: ["Nuevo Testamento"], url: "/resucito/src/index.html?canto=jesusrecorriatodaslas",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row>
    <row r="119" spans="2:17" x14ac:dyDescent="0.25">
      <c r="B119" s="26">
        <v>96</v>
      </c>
      <c r="C119" t="s">
        <v>261</v>
      </c>
      <c r="D119">
        <f>VLOOKUP(B119,'Index Web'!A$3:L$234,2,FALSE)</f>
        <v>117</v>
      </c>
      <c r="E119" t="s">
        <v>947</v>
      </c>
      <c r="F119" t="str">
        <f>_xlfn.CONCAT("""",VLOOKUP(B119,'Index Web'!A$3:L$234,3,FALSE),"""")</f>
        <v>"La cordera de Dios"</v>
      </c>
      <c r="G119" t="s">
        <v>948</v>
      </c>
      <c r="H119" t="str">
        <f>_xlfn.CONCAT("""",VLOOKUP(B119,'Index Web'!A$3:L$234,4,FALSE),"""")</f>
        <v>"Mateo 1,18s; 2,13s.18"</v>
      </c>
      <c r="I119" t="s">
        <v>949</v>
      </c>
      <c r="J119" t="str">
        <f>_xlfn.CONCAT("""",VLOOKUP(B119,'Index Web'!A$3:L$234,5,FALSE),"""")</f>
        <v>"Precatecumenado"</v>
      </c>
      <c r="K119" t="s">
        <v>950</v>
      </c>
      <c r="L119" t="str">
        <f>_xlfn.CONCAT("[",VLOOKUP(B119,'Index Web'!A$3:N$234,14,FALSE),"]")</f>
        <v>["Vírgen María","Adviento","Navidad","Nuevo Testamento"]</v>
      </c>
      <c r="M119" t="s">
        <v>951</v>
      </c>
      <c r="N119" t="str">
        <f>_xlfn.CONCAT("""/resucito/src/index.html?canto=",VLOOKUP(B119,'Index Web'!A$3:N$234,13,FALSE),"""")</f>
        <v>"/resucito/src/index.html?canto=lacorderadedios"</v>
      </c>
      <c r="O119" t="s">
        <v>952</v>
      </c>
      <c r="P119" t="str">
        <f>_xlfn.CONCAT("""",VLOOKUP(B119,'Index Web'!A$3:O$234,15,FALSE)," ",VLOOKUP(B119,'Index Web'!A$3:O$234,13,FALSE),"""","},")</f>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Q119" t="str">
        <f t="shared" si="1"/>
        <v>{id:117,title: "La cordera de Dios", subtitle: "Mateo 1,18s; 2,13s.18", category: "Precatecumenado", moments: ["Vírgen María","Adviento","Navidad","Nuevo Testamento"],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row>
    <row r="120" spans="2:17" x14ac:dyDescent="0.25">
      <c r="B120" s="25">
        <v>97</v>
      </c>
      <c r="C120" t="s">
        <v>261</v>
      </c>
      <c r="D120">
        <f>VLOOKUP(B120,'Index Web'!A$3:L$234,2,FALSE)</f>
        <v>118</v>
      </c>
      <c r="E120" t="s">
        <v>947</v>
      </c>
      <c r="F120" t="str">
        <f>_xlfn.CONCAT("""",VLOOKUP(B120,'Index Web'!A$3:L$234,3,FALSE),"""")</f>
        <v>"La espada"</v>
      </c>
      <c r="G120" t="s">
        <v>948</v>
      </c>
      <c r="H120" t="str">
        <f>_xlfn.CONCAT("""",VLOOKUP(B120,'Index Web'!A$3:L$234,4,FALSE),"""")</f>
        <v>"Ezequiel 21,14-22"</v>
      </c>
      <c r="I120" t="s">
        <v>949</v>
      </c>
      <c r="J120" t="str">
        <f>_xlfn.CONCAT("""",VLOOKUP(B120,'Index Web'!A$3:L$234,5,FALSE),"""")</f>
        <v>"Precatecumenado"</v>
      </c>
      <c r="K120" t="s">
        <v>950</v>
      </c>
      <c r="L120" t="str">
        <f>_xlfn.CONCAT("[",VLOOKUP(B120,'Index Web'!A$3:N$234,14,FALSE),"]")</f>
        <v>["Vírgen María","Cuaresma","Antiguo Testamento"]</v>
      </c>
      <c r="M120" t="s">
        <v>951</v>
      </c>
      <c r="N120" t="str">
        <f>_xlfn.CONCAT("""/resucito/src/index.html?canto=",VLOOKUP(B120,'Index Web'!A$3:N$234,13,FALSE),"""")</f>
        <v>"/resucito/src/index.html?canto=laespada"</v>
      </c>
      <c r="O120" t="s">
        <v>952</v>
      </c>
      <c r="P120" t="str">
        <f>_xlfn.CONCAT("""",VLOOKUP(B120,'Index Web'!A$3:O$234,15,FALSE)," ",VLOOKUP(B120,'Index Web'!A$3:O$234,13,FALSE),"""","},")</f>
        <v>"la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Q120" t="str">
        <f t="shared" si="1"/>
        <v>{id:118,title: "La espada", subtitle: "Ezequiel 21,14-22", category: "Precatecumenado", moments: ["Vírgen María","Cuaresma","Antiguo Testamento"],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row>
    <row r="121" spans="2:17" x14ac:dyDescent="0.25">
      <c r="B121" s="26">
        <v>98</v>
      </c>
      <c r="C121" t="s">
        <v>261</v>
      </c>
      <c r="D121">
        <f>VLOOKUP(B121,'Index Web'!A$3:L$234,2,FALSE)</f>
        <v>119</v>
      </c>
      <c r="E121" t="s">
        <v>947</v>
      </c>
      <c r="F121" t="str">
        <f>_xlfn.CONCAT("""",VLOOKUP(B121,'Index Web'!A$3:L$234,3,FALSE),"""")</f>
        <v>"La marcha es dura"</v>
      </c>
      <c r="G121" t="s">
        <v>948</v>
      </c>
      <c r="H121" t="str">
        <f>_xlfn.CONCAT("""",VLOOKUP(B121,'Index Web'!A$3:L$234,4,FALSE),"""")</f>
        <v>"Espiritual negro «Go down, Moses»"</v>
      </c>
      <c r="I121" t="s">
        <v>949</v>
      </c>
      <c r="J121" t="str">
        <f>_xlfn.CONCAT("""",VLOOKUP(B121,'Index Web'!A$3:L$234,5,FALSE),"""")</f>
        <v>"Precatecumenado"</v>
      </c>
      <c r="K121" t="s">
        <v>950</v>
      </c>
      <c r="L121" t="str">
        <f>_xlfn.CONCAT("[",VLOOKUP(B121,'Index Web'!A$3:N$234,14,FALSE),"]")</f>
        <v>["Cuaresma"]</v>
      </c>
      <c r="M121" t="s">
        <v>951</v>
      </c>
      <c r="N121" t="str">
        <f>_xlfn.CONCAT("""/resucito/src/index.html?canto=",VLOOKUP(B121,'Index Web'!A$3:N$234,13,FALSE),"""")</f>
        <v>"/resucito/src/index.html?canto=lamarchaesdura"</v>
      </c>
      <c r="O121" t="s">
        <v>952</v>
      </c>
      <c r="P121" t="str">
        <f>_xlfn.CONCAT("""",VLOOKUP(B121,'Index Web'!A$3:O$234,15,FALSE)," ",VLOOKUP(B121,'Index Web'!A$3:O$234,13,FALSE),"""","},")</f>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Q121" t="str">
        <f t="shared" si="1"/>
        <v>{id:119,title: "La marcha es dura", subtitle: "Espiritual negro «Go down, Moses»", category: "Precatecumenado", moments: ["Cuaresma"],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row>
    <row r="122" spans="2:17" x14ac:dyDescent="0.25">
      <c r="B122" s="28">
        <v>242</v>
      </c>
      <c r="C122" t="s">
        <v>261</v>
      </c>
      <c r="D122">
        <f>VLOOKUP(B122,'Index Web'!A$3:L$234,2,FALSE)</f>
        <v>120</v>
      </c>
      <c r="E122" t="s">
        <v>947</v>
      </c>
      <c r="F122" t="str">
        <f>_xlfn.CONCAT("""",VLOOKUP(B122,'Index Web'!A$3:L$234,3,FALSE),"""")</f>
        <v>"La paloma voló "</v>
      </c>
      <c r="G122" t="s">
        <v>948</v>
      </c>
      <c r="H122" t="str">
        <f>_xlfn.CONCAT("""",VLOOKUP(B122,'Index Web'!A$3:L$234,4,FALSE),"""")</f>
        <v>"Oda XXIV de Salomón"</v>
      </c>
      <c r="I122" t="s">
        <v>949</v>
      </c>
      <c r="J122" t="str">
        <f>_xlfn.CONCAT("""",VLOOKUP(B122,'Index Web'!A$3:L$234,5,FALSE),"""")</f>
        <v>"Eleccion"</v>
      </c>
      <c r="K122" t="s">
        <v>950</v>
      </c>
      <c r="L122" t="str">
        <f>_xlfn.CONCAT("[",VLOOKUP(B122,'Index Web'!A$3:N$234,14,FALSE),"]")</f>
        <v>[""]</v>
      </c>
      <c r="M122" t="s">
        <v>951</v>
      </c>
      <c r="N122" t="str">
        <f>_xlfn.CONCAT("""/resucito/src/index.html?canto=",VLOOKUP(B122,'Index Web'!A$3:N$234,13,FALSE),"""")</f>
        <v>"/resucito/src/index.html?canto=lapalomavolo"</v>
      </c>
      <c r="O122" t="s">
        <v>952</v>
      </c>
      <c r="P122" t="str">
        <f>_xlfn.CONCAT("""",VLOOKUP(B122,'Index Web'!A$3:O$234,15,FALSE)," ",VLOOKUP(B122,'Index Web'!A$3:O$234,13,FALSE),"""","},")</f>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Q122" t="str">
        <f t="shared" si="1"/>
        <v>{id:120,title: "La paloma voló ", subtitle: "Oda XXIV de Salomón", category: "Eleccion", moments: [""],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row>
    <row r="123" spans="2:17" x14ac:dyDescent="0.25">
      <c r="B123" s="26">
        <v>99</v>
      </c>
      <c r="C123" t="s">
        <v>261</v>
      </c>
      <c r="D123">
        <f>VLOOKUP(B123,'Index Web'!A$3:L$234,2,FALSE)</f>
        <v>121</v>
      </c>
      <c r="E123" t="s">
        <v>947</v>
      </c>
      <c r="F123" t="str">
        <f>_xlfn.CONCAT("""",VLOOKUP(B123,'Index Web'!A$3:L$234,3,FALSE),"""")</f>
        <v>"La Salve"</v>
      </c>
      <c r="G123" t="s">
        <v>948</v>
      </c>
      <c r="H123" t="str">
        <f>_xlfn.CONCAT("""",VLOOKUP(B123,'Index Web'!A$3:L$234,4,FALSE),"""")</f>
        <v>"Himno lat. «Salve Regina»"</v>
      </c>
      <c r="I123" t="s">
        <v>949</v>
      </c>
      <c r="J123" t="str">
        <f>_xlfn.CONCAT("""",VLOOKUP(B123,'Index Web'!A$3:L$234,5,FALSE),"""")</f>
        <v>"Precatecumenado"</v>
      </c>
      <c r="K123" t="s">
        <v>950</v>
      </c>
      <c r="L123" t="str">
        <f>_xlfn.CONCAT("[",VLOOKUP(B123,'Index Web'!A$3:N$234,14,FALSE),"]")</f>
        <v>["Vírgen María","Cuaresma"]</v>
      </c>
      <c r="M123" t="s">
        <v>951</v>
      </c>
      <c r="N123" t="str">
        <f>_xlfn.CONCAT("""/resucito/src/index.html?canto=",VLOOKUP(B123,'Index Web'!A$3:N$234,13,FALSE),"""")</f>
        <v>"/resucito/src/index.html?canto=lasalve"</v>
      </c>
      <c r="O123" t="s">
        <v>952</v>
      </c>
      <c r="P123" t="str">
        <f>_xlfn.CONCAT("""",VLOOKUP(B123,'Index Web'!A$3:O$234,15,FALSE)," ",VLOOKUP(B123,'Index Web'!A$3:O$234,13,FALSE),"""","},")</f>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Q123" t="str">
        <f t="shared" si="1"/>
        <v>{id:121,title: "La Salve", subtitle: "Himno lat. «Salve Regina»", category: "Precatecumenado", moments: ["Vírgen María","Cuaresma"],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row>
    <row r="124" spans="2:17" x14ac:dyDescent="0.25">
      <c r="B124" s="25">
        <v>100</v>
      </c>
      <c r="C124" t="s">
        <v>261</v>
      </c>
      <c r="D124">
        <f>VLOOKUP(B124,'Index Web'!A$3:L$234,2,FALSE)</f>
        <v>122</v>
      </c>
      <c r="E124" t="s">
        <v>947</v>
      </c>
      <c r="F124" t="str">
        <f>_xlfn.CONCAT("""",VLOOKUP(B124,'Index Web'!A$3:L$234,3,FALSE),"""")</f>
        <v>"La siega de las naciones"</v>
      </c>
      <c r="G124" t="s">
        <v>948</v>
      </c>
      <c r="H124" t="str">
        <f>_xlfn.CONCAT("""",VLOOKUP(B124,'Index Web'!A$3:L$234,4,FALSE),"""")</f>
        <v>"Juan 4,31-38"</v>
      </c>
      <c r="I124" t="s">
        <v>949</v>
      </c>
      <c r="J124" t="str">
        <f>_xlfn.CONCAT("""",VLOOKUP(B124,'Index Web'!A$3:L$234,5,FALSE),"""")</f>
        <v>"Precatecumenado"</v>
      </c>
      <c r="K124" t="s">
        <v>950</v>
      </c>
      <c r="L124" t="str">
        <f>_xlfn.CONCAT("[",VLOOKUP(B124,'Index Web'!A$3:N$234,14,FALSE),"]")</f>
        <v>["Final","Nuevo Testamento"]</v>
      </c>
      <c r="M124" t="s">
        <v>951</v>
      </c>
      <c r="N124" t="str">
        <f>_xlfn.CONCAT("""/resucito/src/index.html?canto=",VLOOKUP(B124,'Index Web'!A$3:N$234,13,FALSE),"""")</f>
        <v>"/resucito/src/index.html?canto=lasiegadelasnaciones"</v>
      </c>
      <c r="O124" t="s">
        <v>952</v>
      </c>
      <c r="P124" t="str">
        <f>_xlfn.CONCAT("""",VLOOKUP(B124,'Index Web'!A$3:O$234,15,FALSE)," ",VLOOKUP(B124,'Index Web'!A$3:O$234,13,FALSE),"""","},")</f>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Q124" t="str">
        <f t="shared" si="1"/>
        <v>{id:122,title: "La siega de las naciones", subtitle: "Juan 4,31-38", category: "Precatecumenado", moments: ["Final","Nuevo Testamento"],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row>
    <row r="125" spans="2:17" x14ac:dyDescent="0.25">
      <c r="B125" s="26">
        <v>101</v>
      </c>
      <c r="C125" t="s">
        <v>261</v>
      </c>
      <c r="D125">
        <f>VLOOKUP(B125,'Index Web'!A$3:L$234,2,FALSE)</f>
        <v>123</v>
      </c>
      <c r="E125" t="s">
        <v>947</v>
      </c>
      <c r="F125" t="str">
        <f>_xlfn.CONCAT("""",VLOOKUP(B125,'Index Web'!A$3:L$234,3,FALSE),"""")</f>
        <v>"La voz de mi amado"</v>
      </c>
      <c r="G125" t="s">
        <v>948</v>
      </c>
      <c r="H125" t="str">
        <f>_xlfn.CONCAT("""",VLOOKUP(B125,'Index Web'!A$3:L$234,4,FALSE),"""")</f>
        <v>"Cantar de los Cantares 2,8-17"</v>
      </c>
      <c r="I125" t="s">
        <v>949</v>
      </c>
      <c r="J125" t="str">
        <f>_xlfn.CONCAT("""",VLOOKUP(B125,'Index Web'!A$3:L$234,5,FALSE),"""")</f>
        <v>"Precatecumenado"</v>
      </c>
      <c r="K125" t="s">
        <v>950</v>
      </c>
      <c r="L125" t="str">
        <f>_xlfn.CONCAT("[",VLOOKUP(B125,'Index Web'!A$3:N$234,14,FALSE),"]")</f>
        <v>["Pascua","Pentecostés","Comunión","Antiguo Testamento"]</v>
      </c>
      <c r="M125" t="s">
        <v>951</v>
      </c>
      <c r="N125" t="str">
        <f>_xlfn.CONCAT("""/resucito/src/index.html?canto=",VLOOKUP(B125,'Index Web'!A$3:N$234,13,FALSE),"""")</f>
        <v>"/resucito/src/index.html?canto=lavozdemiamado"</v>
      </c>
      <c r="O125" t="s">
        <v>952</v>
      </c>
      <c r="P125" t="str">
        <f>_xlfn.CONCAT("""",VLOOKUP(B125,'Index Web'!A$3:O$234,15,FALSE)," ",VLOOKUP(B125,'Index Web'!A$3:O$234,13,FALSE),"""","},")</f>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Q125" t="str">
        <f t="shared" si="1"/>
        <v>{id:123,title: "La voz de mi amado", subtitle: "Cantar de los Cantares 2,8-17", category: "Precatecumenado", moments: ["Pascua","Pentecostés","Comunión","Antiguo Testamento"],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row>
    <row r="126" spans="2:17" x14ac:dyDescent="0.25">
      <c r="B126" s="25">
        <v>102</v>
      </c>
      <c r="C126" t="s">
        <v>261</v>
      </c>
      <c r="D126">
        <f>VLOOKUP(B126,'Index Web'!A$3:L$234,2,FALSE)</f>
        <v>124</v>
      </c>
      <c r="E126" t="s">
        <v>947</v>
      </c>
      <c r="F126" t="str">
        <f>_xlfn.CONCAT("""",VLOOKUP(B126,'Index Web'!A$3:L$234,3,FALSE),"""")</f>
        <v>"Las armas de la luz"</v>
      </c>
      <c r="G126" t="s">
        <v>948</v>
      </c>
      <c r="H126" t="str">
        <f>_xlfn.CONCAT("""",VLOOKUP(B126,'Index Web'!A$3:L$234,4,FALSE),"""")</f>
        <v>"cf Efesios 6,11.ss"</v>
      </c>
      <c r="I126" t="s">
        <v>949</v>
      </c>
      <c r="J126" t="str">
        <f>_xlfn.CONCAT("""",VLOOKUP(B126,'Index Web'!A$3:L$234,5,FALSE),"""")</f>
        <v>"Precatecumenado"</v>
      </c>
      <c r="K126" t="s">
        <v>950</v>
      </c>
      <c r="L126" t="str">
        <f>_xlfn.CONCAT("[",VLOOKUP(B126,'Index Web'!A$3:N$234,14,FALSE),"]")</f>
        <v>["Cuaresma","Adviento","Navidad","Nuevo Testamento"]</v>
      </c>
      <c r="M126" t="s">
        <v>951</v>
      </c>
      <c r="N126" t="str">
        <f>_xlfn.CONCAT("""/resucito/src/index.html?canto=",VLOOKUP(B126,'Index Web'!A$3:N$234,13,FALSE),"""")</f>
        <v>"/resucito/src/index.html?canto=lasarmasdelaluz"</v>
      </c>
      <c r="O126" t="s">
        <v>952</v>
      </c>
      <c r="P126" t="str">
        <f>_xlfn.CONCAT("""",VLOOKUP(B126,'Index Web'!A$3:O$234,15,FALSE)," ",VLOOKUP(B126,'Index Web'!A$3:O$234,13,FALSE),"""","},")</f>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Q126" t="str">
        <f t="shared" si="1"/>
        <v>{id:124,title: "Las armas de la luz", subtitle: "cf Efesios 6,11.ss", category: "Precatecumenado", moments: ["Cuaresma","Adviento","Navidad","Nuevo Testamento"],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row>
    <row r="127" spans="2:17" x14ac:dyDescent="0.25">
      <c r="B127" s="26">
        <v>103</v>
      </c>
      <c r="C127" t="s">
        <v>261</v>
      </c>
      <c r="D127">
        <f>VLOOKUP(B127,'Index Web'!A$3:L$234,2,FALSE)</f>
        <v>125</v>
      </c>
      <c r="E127" t="s">
        <v>947</v>
      </c>
      <c r="F127" t="str">
        <f>_xlfn.CONCAT("""",VLOOKUP(B127,'Index Web'!A$3:L$234,3,FALSE),"""")</f>
        <v>"Lauda Sión"</v>
      </c>
      <c r="G127" t="s">
        <v>948</v>
      </c>
      <c r="H127" t="str">
        <f>_xlfn.CONCAT("""",VLOOKUP(B127,'Index Web'!A$3:L$234,4,FALSE),"""")</f>
        <v>"Secuencia del Corpus Christi (Santo Tomas de Aquino) "</v>
      </c>
      <c r="I127" t="s">
        <v>949</v>
      </c>
      <c r="J127" t="str">
        <f>_xlfn.CONCAT("""",VLOOKUP(B127,'Index Web'!A$3:L$234,5,FALSE),"""")</f>
        <v>"Precatecumenado"</v>
      </c>
      <c r="K127" t="s">
        <v>950</v>
      </c>
      <c r="L127" t="str">
        <f>_xlfn.CONCAT("[",VLOOKUP(B127,'Index Web'!A$3:N$234,14,FALSE),"]")</f>
        <v>["Pascua","Pentecostés"]</v>
      </c>
      <c r="M127" t="s">
        <v>951</v>
      </c>
      <c r="N127" t="str">
        <f>_xlfn.CONCAT("""/resucito/src/index.html?canto=",VLOOKUP(B127,'Index Web'!A$3:N$234,13,FALSE),"""")</f>
        <v>"/resucito/src/index.html?canto=laudasion"</v>
      </c>
      <c r="O127" t="s">
        <v>952</v>
      </c>
      <c r="P127" t="str">
        <f>_xlfn.CONCAT("""",VLOOKUP(B127,'Index Web'!A$3:O$234,15,FALSE)," ",VLOOKUP(B127,'Index Web'!A$3:O$234,13,FALSE),"""","},")</f>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Q127" t="str">
        <f t="shared" si="1"/>
        <v>{id:125,title: "Lauda Sión", subtitle: "Secuencia del Corpus Christi (Santo Tomas de Aquino) ", category: "Precatecumenado", moments: ["Pascua","Pentecostés"],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row>
    <row r="128" spans="2:17" x14ac:dyDescent="0.25">
      <c r="B128" s="29">
        <v>189</v>
      </c>
      <c r="C128" t="s">
        <v>261</v>
      </c>
      <c r="D128">
        <f>VLOOKUP(B128,'Index Web'!A$3:L$234,2,FALSE)</f>
        <v>126</v>
      </c>
      <c r="E128" t="s">
        <v>947</v>
      </c>
      <c r="F128" t="str">
        <f>_xlfn.CONCAT("""",VLOOKUP(B128,'Index Web'!A$3:L$234,3,FALSE),"""")</f>
        <v>"Letanías de los santos"</v>
      </c>
      <c r="G128" t="s">
        <v>948</v>
      </c>
      <c r="H128" t="str">
        <f>_xlfn.CONCAT("""",VLOOKUP(B128,'Index Web'!A$3:L$234,4,FALSE),"""")</f>
        <v>"De la liturgia bautismal de la Vigilia Pascual"</v>
      </c>
      <c r="I128" t="s">
        <v>949</v>
      </c>
      <c r="J128" t="str">
        <f>_xlfn.CONCAT("""",VLOOKUP(B128,'Index Web'!A$3:L$234,5,FALSE),"""")</f>
        <v>"Liturgia"</v>
      </c>
      <c r="K128" t="s">
        <v>950</v>
      </c>
      <c r="L128" t="str">
        <f>_xlfn.CONCAT("[",VLOOKUP(B128,'Index Web'!A$3:N$234,14,FALSE),"]")</f>
        <v>[""]</v>
      </c>
      <c r="M128" t="s">
        <v>951</v>
      </c>
      <c r="N128" t="str">
        <f>_xlfn.CONCAT("""/resucito/src/index.html?canto=",VLOOKUP(B128,'Index Web'!A$3:N$234,13,FALSE),"""")</f>
        <v>"/resucito/src/index.html?canto=letaniasdelossantos"</v>
      </c>
      <c r="O128" t="s">
        <v>952</v>
      </c>
      <c r="P128" t="str">
        <f>_xlfn.CONCAT("""",VLOOKUP(B128,'Index Web'!A$3:O$234,15,FALSE)," ",VLOOKUP(B128,'Index Web'!A$3:O$234,13,FALSE),"""","},")</f>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Q128" t="str">
        <f t="shared" si="1"/>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row>
    <row r="129" spans="2:17" x14ac:dyDescent="0.25">
      <c r="B129" s="27">
        <v>191</v>
      </c>
      <c r="C129" t="s">
        <v>261</v>
      </c>
      <c r="D129">
        <f>VLOOKUP(B129,'Index Web'!A$3:L$234,2,FALSE)</f>
        <v>127</v>
      </c>
      <c r="E129" t="s">
        <v>947</v>
      </c>
      <c r="F129" t="str">
        <f>_xlfn.CONCAT("""",VLOOKUP(B129,'Index Web'!A$3:L$234,3,FALSE),"""")</f>
        <v>"Letanías penitenciales i"</v>
      </c>
      <c r="G129" t="s">
        <v>948</v>
      </c>
      <c r="H129" t="str">
        <f>_xlfn.CONCAT("""",VLOOKUP(B129,'Index Web'!A$3:L$234,4,FALSE),"""")</f>
        <v>"Letanía para la Celebración Penitencial – modelo abreviado"</v>
      </c>
      <c r="I129" t="s">
        <v>949</v>
      </c>
      <c r="J129" t="str">
        <f>_xlfn.CONCAT("""",VLOOKUP(B129,'Index Web'!A$3:L$234,5,FALSE),"""")</f>
        <v>"Liturgia"</v>
      </c>
      <c r="K129" t="s">
        <v>950</v>
      </c>
      <c r="L129" t="str">
        <f>_xlfn.CONCAT("[",VLOOKUP(B129,'Index Web'!A$3:N$234,14,FALSE),"]")</f>
        <v>["Penitencial"]</v>
      </c>
      <c r="M129" t="s">
        <v>951</v>
      </c>
      <c r="N129" t="str">
        <f>_xlfn.CONCAT("""/resucito/src/index.html?canto=",VLOOKUP(B129,'Index Web'!A$3:N$234,13,FALSE),"""")</f>
        <v>"/resucito/src/index.html?canto=letaniaspenitencialesi"</v>
      </c>
      <c r="O129" t="s">
        <v>952</v>
      </c>
      <c r="P129" t="str">
        <f>_xlfn.CONCAT("""",VLOOKUP(B129,'Index Web'!A$3:O$234,15,FALSE)," ",VLOOKUP(B129,'Index Web'!A$3:O$234,13,FALSE),"""","},")</f>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Q129" t="str">
        <f t="shared" si="1"/>
        <v>{id:127,title: "Letanías penitenciales i", subtitle: "Letanía para la Celebración Penitencial – modelo abreviado", category: "Liturgia", moments: ["Penitencial"],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row>
    <row r="130" spans="2:17" x14ac:dyDescent="0.25">
      <c r="B130" s="29">
        <v>192</v>
      </c>
      <c r="C130" t="s">
        <v>261</v>
      </c>
      <c r="D130">
        <f>VLOOKUP(B130,'Index Web'!A$3:L$234,2,FALSE)</f>
        <v>128</v>
      </c>
      <c r="E130" t="s">
        <v>947</v>
      </c>
      <c r="F130" t="str">
        <f>_xlfn.CONCAT("""",VLOOKUP(B130,'Index Web'!A$3:L$234,3,FALSE),"""")</f>
        <v>"Letanías penitenciales ii"</v>
      </c>
      <c r="G130" t="s">
        <v>948</v>
      </c>
      <c r="H130" t="str">
        <f>_xlfn.CONCAT("""",VLOOKUP(B130,'Index Web'!A$3:L$234,4,FALSE),"""")</f>
        <v>"Letanía para la Celebración Penitencial"</v>
      </c>
      <c r="I130" t="s">
        <v>949</v>
      </c>
      <c r="J130" t="str">
        <f>_xlfn.CONCAT("""",VLOOKUP(B130,'Index Web'!A$3:L$234,5,FALSE),"""")</f>
        <v>"Liturgia"</v>
      </c>
      <c r="K130" t="s">
        <v>950</v>
      </c>
      <c r="L130" t="str">
        <f>_xlfn.CONCAT("[",VLOOKUP(B130,'Index Web'!A$3:N$234,14,FALSE),"]")</f>
        <v>["Penitencial"]</v>
      </c>
      <c r="M130" t="s">
        <v>951</v>
      </c>
      <c r="N130" t="str">
        <f>_xlfn.CONCAT("""/resucito/src/index.html?canto=",VLOOKUP(B130,'Index Web'!A$3:N$234,13,FALSE),"""")</f>
        <v>"/resucito/src/index.html?canto=letaniaspenitencialesii"</v>
      </c>
      <c r="O130" t="s">
        <v>952</v>
      </c>
      <c r="P130" t="str">
        <f>_xlfn.CONCAT("""",VLOOKUP(B130,'Index Web'!A$3:O$234,15,FALSE)," ",VLOOKUP(B130,'Index Web'!A$3:O$234,13,FALSE),"""","},")</f>
        <v>"Por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Q130" t="str">
        <f t="shared" si="1"/>
        <v>{id:128,title: "Letanías penitenciales ii", subtitle: "Letanía para la Celebración Penitencial", category: "Liturgia", moments: ["Penitencial"], url: "/resucito/src/index.html?canto=letaniaspenitencialesii", content: "Por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row>
    <row r="131" spans="2:17" x14ac:dyDescent="0.25">
      <c r="B131" s="26">
        <v>105</v>
      </c>
      <c r="C131" t="s">
        <v>261</v>
      </c>
      <c r="D131">
        <f>VLOOKUP(B131,'Index Web'!A$3:L$234,2,FALSE)</f>
        <v>129</v>
      </c>
      <c r="E131" t="s">
        <v>947</v>
      </c>
      <c r="F131" t="str">
        <f>_xlfn.CONCAT("""",VLOOKUP(B131,'Index Web'!A$3:L$234,3,FALSE),"""")</f>
        <v>"Levanto mis ojos a los montes"</v>
      </c>
      <c r="G131" t="s">
        <v>948</v>
      </c>
      <c r="H131" t="str">
        <f>_xlfn.CONCAT("""",VLOOKUP(B131,'Index Web'!A$3:L$234,4,FALSE),"""")</f>
        <v>"Salmo 121 (120)"</v>
      </c>
      <c r="I131" t="s">
        <v>949</v>
      </c>
      <c r="J131" t="str">
        <f>_xlfn.CONCAT("""",VLOOKUP(B131,'Index Web'!A$3:L$234,5,FALSE),"""")</f>
        <v>"Precatecumenado"</v>
      </c>
      <c r="K131" t="s">
        <v>950</v>
      </c>
      <c r="L131" t="str">
        <f>_xlfn.CONCAT("[",VLOOKUP(B131,'Index Web'!A$3:N$234,14,FALSE),"]")</f>
        <v>["Cuaresma","Entrada","Antiguo Testamento"]</v>
      </c>
      <c r="M131" t="s">
        <v>951</v>
      </c>
      <c r="N131" t="str">
        <f>_xlfn.CONCAT("""/resucito/src/index.html?canto=",VLOOKUP(B131,'Index Web'!A$3:N$234,13,FALSE),"""")</f>
        <v>"/resucito/src/index.html?canto=levantomisojosalosmontes"</v>
      </c>
      <c r="O131" t="s">
        <v>952</v>
      </c>
      <c r="P131" t="str">
        <f>_xlfn.CONCAT("""",VLOOKUP(B131,'Index Web'!A$3:O$234,15,FALSE)," ",VLOOKUP(B131,'Index Web'!A$3:O$234,13,FALSE),"""","},")</f>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Q131" t="str">
        <f t="shared" ref="Q131:Q194" si="2">_xlfn.CONCAT(C131:P131)</f>
        <v>{id:129,title: "Levanto mis ojos a los montes", subtitle: "Salmo 121 (120)", category: "Precatecumenado", moments: ["Cuaresma","Entrada","Antiguo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row>
    <row r="132" spans="2:17" x14ac:dyDescent="0.25">
      <c r="B132" s="25">
        <v>106</v>
      </c>
      <c r="C132" t="s">
        <v>261</v>
      </c>
      <c r="D132">
        <f>VLOOKUP(B132,'Index Web'!A$3:L$234,2,FALSE)</f>
        <v>130</v>
      </c>
      <c r="E132" t="s">
        <v>947</v>
      </c>
      <c r="F132" t="str">
        <f>_xlfn.CONCAT("""",VLOOKUP(B132,'Index Web'!A$3:L$234,3,FALSE),"""")</f>
        <v>"Llegue hasta tu presencia mi clamor"</v>
      </c>
      <c r="G132" t="s">
        <v>948</v>
      </c>
      <c r="H132" t="str">
        <f>_xlfn.CONCAT("""",VLOOKUP(B132,'Index Web'!A$3:L$234,4,FALSE),"""")</f>
        <v>"Salmo 119 (118)"</v>
      </c>
      <c r="I132" t="s">
        <v>949</v>
      </c>
      <c r="J132" t="str">
        <f>_xlfn.CONCAT("""",VLOOKUP(B132,'Index Web'!A$3:L$234,5,FALSE),"""")</f>
        <v>"Precatecumenado"</v>
      </c>
      <c r="K132" t="s">
        <v>950</v>
      </c>
      <c r="L132" t="str">
        <f>_xlfn.CONCAT("[",VLOOKUP(B132,'Index Web'!A$3:N$234,14,FALSE),"]")</f>
        <v>["Cuaresma","Adviento","Navidad","Entrada","Antiguo Testamento"]</v>
      </c>
      <c r="M132" t="s">
        <v>951</v>
      </c>
      <c r="N132" t="str">
        <f>_xlfn.CONCAT("""/resucito/src/index.html?canto=",VLOOKUP(B132,'Index Web'!A$3:N$234,13,FALSE),"""")</f>
        <v>"/resucito/src/index.html?canto=lleguehastatupresenciamiclamor"</v>
      </c>
      <c r="O132" t="s">
        <v>952</v>
      </c>
      <c r="P132" t="str">
        <f>_xlfn.CONCAT("""",VLOOKUP(B132,'Index Web'!A$3:O$234,15,FALSE)," ",VLOOKUP(B132,'Index Web'!A$3:O$234,13,FALSE),"""","},")</f>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Q132" t="str">
        <f t="shared" si="2"/>
        <v>{id:130,title: "Llegue hasta tu presencia mi clamor", subtitle: "Salmo 119 (118)", category: "Precatecumenado", moments: ["Cuaresma","Adviento","Navidad","Entrada","Antiguo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row>
    <row r="133" spans="2:17" x14ac:dyDescent="0.25">
      <c r="B133" s="26">
        <v>107</v>
      </c>
      <c r="C133" t="s">
        <v>261</v>
      </c>
      <c r="D133">
        <f>VLOOKUP(B133,'Index Web'!A$3:L$234,2,FALSE)</f>
        <v>131</v>
      </c>
      <c r="E133" t="s">
        <v>947</v>
      </c>
      <c r="F133" t="str">
        <f>_xlfn.CONCAT("""",VLOOKUP(B133,'Index Web'!A$3:L$234,3,FALSE),"""")</f>
        <v>"Llévame al cielo"</v>
      </c>
      <c r="G133" t="s">
        <v>948</v>
      </c>
      <c r="H133" t="str">
        <f>_xlfn.CONCAT("""",VLOOKUP(B133,'Index Web'!A$3:L$234,4,FALSE),"""")</f>
        <v>"Filipenses 1,23"</v>
      </c>
      <c r="I133" t="s">
        <v>949</v>
      </c>
      <c r="J133" t="str">
        <f>_xlfn.CONCAT("""",VLOOKUP(B133,'Index Web'!A$3:L$234,5,FALSE),"""")</f>
        <v>"Precatecumenado"</v>
      </c>
      <c r="K133" t="s">
        <v>950</v>
      </c>
      <c r="L133" t="str">
        <f>_xlfn.CONCAT("[",VLOOKUP(B133,'Index Web'!A$3:N$234,14,FALSE),"]")</f>
        <v>["Adviento","Navidad","Pascua","Pentecostés","Final","Nuevo Testamento"]</v>
      </c>
      <c r="M133" t="s">
        <v>951</v>
      </c>
      <c r="N133" t="str">
        <f>_xlfn.CONCAT("""/resucito/src/index.html?canto=",VLOOKUP(B133,'Index Web'!A$3:N$234,13,FALSE),"""")</f>
        <v>"/resucito/src/index.html?canto=llevamealcielo"</v>
      </c>
      <c r="O133" t="s">
        <v>952</v>
      </c>
      <c r="P133" t="str">
        <f>_xlfn.CONCAT("""",VLOOKUP(B133,'Index Web'!A$3:O$234,15,FALSE)," ",VLOOKUP(B133,'Index Web'!A$3:O$234,13,FALSE),"""","},")</f>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Q133" t="str">
        <f t="shared" si="2"/>
        <v>{id:131,title: "Llévame al cielo", subtitle: "Filipenses 1,23", category: "Precatecumenado", moments: ["Adviento","Navidad","Pascua","Pentecostés","Final","Nuevo Testamento"],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row>
    <row r="134" spans="2:17" x14ac:dyDescent="0.25">
      <c r="B134" s="25">
        <v>108</v>
      </c>
      <c r="C134" t="s">
        <v>261</v>
      </c>
      <c r="D134">
        <f>VLOOKUP(B134,'Index Web'!A$3:L$234,2,FALSE)</f>
        <v>132</v>
      </c>
      <c r="E134" t="s">
        <v>947</v>
      </c>
      <c r="F134" t="str">
        <f>_xlfn.CONCAT("""",VLOOKUP(B134,'Index Web'!A$3:L$234,3,FALSE),"""")</f>
        <v>"Magníficat"</v>
      </c>
      <c r="G134" t="s">
        <v>948</v>
      </c>
      <c r="H134" t="str">
        <f>_xlfn.CONCAT("""",VLOOKUP(B134,'Index Web'!A$3:L$234,4,FALSE),"""")</f>
        <v>"Lucas 1,46-55"</v>
      </c>
      <c r="I134" t="s">
        <v>949</v>
      </c>
      <c r="J134" t="str">
        <f>_xlfn.CONCAT("""",VLOOKUP(B134,'Index Web'!A$3:L$234,5,FALSE),"""")</f>
        <v>"Precatecumenado"</v>
      </c>
      <c r="K134" t="s">
        <v>950</v>
      </c>
      <c r="L134" t="str">
        <f>_xlfn.CONCAT("[",VLOOKUP(B134,'Index Web'!A$3:N$234,14,FALSE),"]")</f>
        <v>["Vírgen María","Nuevo Testamento"]</v>
      </c>
      <c r="M134" t="s">
        <v>951</v>
      </c>
      <c r="N134" t="str">
        <f>_xlfn.CONCAT("""/resucito/src/index.html?canto=",VLOOKUP(B134,'Index Web'!A$3:N$234,13,FALSE),"""")</f>
        <v>"/resucito/src/index.html?canto=magnificat"</v>
      </c>
      <c r="O134" t="s">
        <v>952</v>
      </c>
      <c r="P134" t="str">
        <f>_xlfn.CONCAT("""",VLOOKUP(B134,'Index Web'!A$3:O$234,15,FALSE)," ",VLOOKUP(B134,'Index Web'!A$3:O$234,13,FALSE),"""","},")</f>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Q134" t="str">
        <f t="shared" si="2"/>
        <v>{id:132,title: "Magníficat", subtitle: "Lucas 1,46-55", category: "Precatecumenado", moments: ["Vírgen María","Nuevo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row>
    <row r="135" spans="2:17" x14ac:dyDescent="0.25">
      <c r="B135" s="26">
        <v>110</v>
      </c>
      <c r="C135" t="s">
        <v>261</v>
      </c>
      <c r="D135">
        <f>VLOOKUP(B135,'Index Web'!A$3:L$234,2,FALSE)</f>
        <v>133</v>
      </c>
      <c r="E135" t="s">
        <v>947</v>
      </c>
      <c r="F135" t="str">
        <f>_xlfn.CONCAT("""",VLOOKUP(B135,'Index Web'!A$3:L$234,3,FALSE),"""")</f>
        <v>"María de Jasna Góra"</v>
      </c>
      <c r="G135" t="s">
        <v>948</v>
      </c>
      <c r="H135" t="str">
        <f>_xlfn.CONCAT("""",VLOOKUP(B135,'Index Web'!A$3:L$234,4,FALSE),"""")</f>
        <v>"Himno a la Virgen de Jasna Göra, Częstochowa Polonia (Kiko Argüello) "</v>
      </c>
      <c r="I135" t="s">
        <v>949</v>
      </c>
      <c r="J135" t="str">
        <f>_xlfn.CONCAT("""",VLOOKUP(B135,'Index Web'!A$3:L$234,5,FALSE),"""")</f>
        <v>"Precatecumenado"</v>
      </c>
      <c r="K135" t="s">
        <v>950</v>
      </c>
      <c r="L135" t="str">
        <f>_xlfn.CONCAT("[",VLOOKUP(B135,'Index Web'!A$3:N$234,14,FALSE),"]")</f>
        <v>["Vírgen María","Nuevo Testamento"]</v>
      </c>
      <c r="M135" t="s">
        <v>951</v>
      </c>
      <c r="N135" t="str">
        <f>_xlfn.CONCAT("""/resucito/src/index.html?canto=",VLOOKUP(B135,'Index Web'!A$3:N$234,13,FALSE),"""")</f>
        <v>"/resucito/src/index.html?canto=mariadejasnagora"</v>
      </c>
      <c r="O135" t="s">
        <v>952</v>
      </c>
      <c r="P135" t="str">
        <f>_xlfn.CONCAT("""",VLOOKUP(B135,'Index Web'!A$3:O$234,15,FALSE)," ",VLOOKUP(B135,'Index Web'!A$3:O$234,13,FALSE),"""","},")</f>
        <v>"maría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Q135" t="str">
        <f t="shared" si="2"/>
        <v>{id:133,title: "María de Jasna Góra", subtitle: "Himno a la Virgen de Jasna Göra, Częstochowa Polonia (Kiko Argüello) ", category: "Precatecumenado", moments: ["Vírgen María","Nuevo Testamento"], url: "/resucito/src/index.html?canto=mariadejasnagora", content: "maría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row>
    <row r="136" spans="2:17" x14ac:dyDescent="0.25">
      <c r="B136" s="25">
        <v>109</v>
      </c>
      <c r="C136" t="s">
        <v>261</v>
      </c>
      <c r="D136">
        <f>VLOOKUP(B136,'Index Web'!A$3:L$234,2,FALSE)</f>
        <v>134</v>
      </c>
      <c r="E136" t="s">
        <v>947</v>
      </c>
      <c r="F136" t="str">
        <f>_xlfn.CONCAT("""",VLOOKUP(B136,'Index Web'!A$3:L$234,3,FALSE),"""")</f>
        <v>"María, casa de bendición"</v>
      </c>
      <c r="G136" t="s">
        <v>948</v>
      </c>
      <c r="H136" t="str">
        <f>_xlfn.CONCAT("""",VLOOKUP(B136,'Index Web'!A$3:L$234,4,FALSE),"""")</f>
        <v>"Juan 2,1–11 – Las Bodas de Caná"</v>
      </c>
      <c r="I136" t="s">
        <v>949</v>
      </c>
      <c r="J136" t="str">
        <f>_xlfn.CONCAT("""",VLOOKUP(B136,'Index Web'!A$3:L$234,5,FALSE),"""")</f>
        <v>"Precatecumenado"</v>
      </c>
      <c r="K136" t="s">
        <v>950</v>
      </c>
      <c r="L136" t="str">
        <f>_xlfn.CONCAT("[",VLOOKUP(B136,'Index Web'!A$3:N$234,14,FALSE),"]")</f>
        <v>["Vírgen María","Pascua","Comunión","Pentecostés"]</v>
      </c>
      <c r="M136" t="s">
        <v>951</v>
      </c>
      <c r="N136" t="str">
        <f>_xlfn.CONCAT("""/resucito/src/index.html?canto=",VLOOKUP(B136,'Index Web'!A$3:N$234,13,FALSE),"""")</f>
        <v>"/resucito/src/index.html?canto=mariacasadebendicion"</v>
      </c>
      <c r="O136" t="s">
        <v>952</v>
      </c>
      <c r="P136" t="str">
        <f>_xlfn.CONCAT("""",VLOOKUP(B136,'Index Web'!A$3:O$234,15,FALSE)," ",VLOOKUP(B136,'Index Web'!A$3:O$234,13,FALSE),"""","},")</f>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Q136" t="str">
        <f t="shared" si="2"/>
        <v>{id:134,title: "María, casa de bendición", subtitle: "Juan 2,1–11 – Las Bodas de Caná", category: "Precatecumenado", moments: ["Vírgen María","Pascua","Comunión","Pentecostés"],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row>
    <row r="137" spans="2:17" x14ac:dyDescent="0.25">
      <c r="B137" s="26">
        <v>111</v>
      </c>
      <c r="C137" t="s">
        <v>261</v>
      </c>
      <c r="D137">
        <f>VLOOKUP(B137,'Index Web'!A$3:L$234,2,FALSE)</f>
        <v>135</v>
      </c>
      <c r="E137" t="s">
        <v>947</v>
      </c>
      <c r="F137" t="str">
        <f>_xlfn.CONCAT("""",VLOOKUP(B137,'Index Web'!A$3:L$234,3,FALSE),"""")</f>
        <v>"María, madre de la Iglesia"</v>
      </c>
      <c r="G137" t="s">
        <v>948</v>
      </c>
      <c r="H137" t="str">
        <f>_xlfn.CONCAT("""",VLOOKUP(B137,'Index Web'!A$3:L$234,4,FALSE),"""")</f>
        <v>"Juan 19,26-34"</v>
      </c>
      <c r="I137" t="s">
        <v>949</v>
      </c>
      <c r="J137" t="str">
        <f>_xlfn.CONCAT("""",VLOOKUP(B137,'Index Web'!A$3:L$234,5,FALSE),"""")</f>
        <v>"Precatecumenado"</v>
      </c>
      <c r="K137" t="s">
        <v>950</v>
      </c>
      <c r="L137" t="str">
        <f>_xlfn.CONCAT("[",VLOOKUP(B137,'Index Web'!A$3:N$234,14,FALSE),"]")</f>
        <v>["Vírgen María","Cuaresma","Fracción Del Pan","Nuevo Testamento"]</v>
      </c>
      <c r="M137" t="s">
        <v>951</v>
      </c>
      <c r="N137" t="str">
        <f>_xlfn.CONCAT("""/resucito/src/index.html?canto=",VLOOKUP(B137,'Index Web'!A$3:N$234,13,FALSE),"""")</f>
        <v>"/resucito/src/index.html?canto=mariamadredelaiglesia"</v>
      </c>
      <c r="O137" t="s">
        <v>952</v>
      </c>
      <c r="P137" t="str">
        <f>_xlfn.CONCAT("""",VLOOKUP(B137,'Index Web'!A$3:O$234,15,FALSE)," ",VLOOKUP(B137,'Index Web'!A$3:O$234,13,FALSE),"""","},")</f>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Q137" t="str">
        <f t="shared" si="2"/>
        <v>{id:135,title: "María, madre de la Iglesia", subtitle: "Juan 19,26-34", category: "Precatecumenado", moments: ["Vírgen María","Cuaresma","Fracción Del Pan","Nuevo Testamento"],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row>
    <row r="138" spans="2:17" x14ac:dyDescent="0.25">
      <c r="B138" s="25">
        <v>112</v>
      </c>
      <c r="C138" t="s">
        <v>261</v>
      </c>
      <c r="D138">
        <f>VLOOKUP(B138,'Index Web'!A$3:L$234,2,FALSE)</f>
        <v>136</v>
      </c>
      <c r="E138" t="s">
        <v>947</v>
      </c>
      <c r="F138" t="str">
        <f>_xlfn.CONCAT("""",VLOOKUP(B138,'Index Web'!A$3:L$234,3,FALSE),"""")</f>
        <v>"María, madre del camino ardiente"</v>
      </c>
      <c r="G138" t="s">
        <v>948</v>
      </c>
      <c r="H138" t="str">
        <f>_xlfn.CONCAT("""",VLOOKUP(B138,'Index Web'!A$3:L$234,4,FALSE),"""")</f>
        <v>"Himno a la Virgen del Tercer Milenio (Kiko Argüello)"</v>
      </c>
      <c r="I138" t="s">
        <v>949</v>
      </c>
      <c r="J138" t="str">
        <f>_xlfn.CONCAT("""",VLOOKUP(B138,'Index Web'!A$3:L$234,5,FALSE),"""")</f>
        <v>"Precatecumenado"</v>
      </c>
      <c r="K138" t="s">
        <v>950</v>
      </c>
      <c r="L138" t="str">
        <f>_xlfn.CONCAT("[",VLOOKUP(B138,'Index Web'!A$3:N$234,14,FALSE),"]")</f>
        <v>["Vírgen María","Adviento","Navidad"]</v>
      </c>
      <c r="M138" t="s">
        <v>951</v>
      </c>
      <c r="N138" t="str">
        <f>_xlfn.CONCAT("""/resucito/src/index.html?canto=",VLOOKUP(B138,'Index Web'!A$3:N$234,13,FALSE),"""")</f>
        <v>"/resucito/src/index.html?canto=mariamadredelcaminoardiente"</v>
      </c>
      <c r="O138" t="s">
        <v>952</v>
      </c>
      <c r="P138" t="str">
        <f>_xlfn.CONCAT("""",VLOOKUP(B138,'Index Web'!A$3:O$234,15,FALSE)," ",VLOOKUP(B138,'Index Web'!A$3:O$234,13,FALSE),"""","},")</f>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Q138" t="str">
        <f t="shared" si="2"/>
        <v>{id:136,title: "María, madre del camino ardiente", subtitle: "Himno a la Virgen del Tercer Milenio (Kiko Argüello)", category: "Precatecumenado", moments: ["Vírgen María","Adviento","Navidad"],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row>
    <row r="139" spans="2:17" x14ac:dyDescent="0.25">
      <c r="B139" s="26">
        <v>113</v>
      </c>
      <c r="C139" t="s">
        <v>261</v>
      </c>
      <c r="D139">
        <f>VLOOKUP(B139,'Index Web'!A$3:L$234,2,FALSE)</f>
        <v>137</v>
      </c>
      <c r="E139" t="s">
        <v>947</v>
      </c>
      <c r="F139" t="str">
        <f>_xlfn.CONCAT("""",VLOOKUP(B139,'Index Web'!A$3:L$234,3,FALSE),"""")</f>
        <v>"María, pequeña María"</v>
      </c>
      <c r="G139" t="s">
        <v>948</v>
      </c>
      <c r="H139" t="str">
        <f>_xlfn.CONCAT("""",VLOOKUP(B139,'Index Web'!A$3:L$234,4,FALSE),"""")</f>
        <v>"Himno a la Virgen María (Kiko Argüello)"</v>
      </c>
      <c r="I139" t="s">
        <v>949</v>
      </c>
      <c r="J139" t="str">
        <f>_xlfn.CONCAT("""",VLOOKUP(B139,'Index Web'!A$3:L$234,5,FALSE),"""")</f>
        <v>"Precatecumenado"</v>
      </c>
      <c r="K139" t="s">
        <v>950</v>
      </c>
      <c r="L139" t="str">
        <f>_xlfn.CONCAT("[",VLOOKUP(B139,'Index Web'!A$3:N$234,14,FALSE),"]")</f>
        <v>["Vírgen María","Cuaresma"]</v>
      </c>
      <c r="M139" t="s">
        <v>951</v>
      </c>
      <c r="N139" t="str">
        <f>_xlfn.CONCAT("""/resucito/src/index.html?canto=",VLOOKUP(B139,'Index Web'!A$3:N$234,13,FALSE),"""")</f>
        <v>"/resucito/src/index.html?canto=mariapequenamaria"</v>
      </c>
      <c r="O139" t="s">
        <v>952</v>
      </c>
      <c r="P139" t="str">
        <f>_xlfn.CONCAT("""",VLOOKUP(B139,'Index Web'!A$3:O$234,15,FALSE)," ",VLOOKUP(B139,'Index Web'!A$3:O$234,13,FALSE),"""","},")</f>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Q139" t="str">
        <f t="shared" si="2"/>
        <v>{id:137,title: "María, pequeña María", subtitle: "Himno a la Virgen María (Kiko Argüello)", category: "Precatecumenado", moments: ["Vírgen María","Cuaresma"],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row>
    <row r="140" spans="2:17" x14ac:dyDescent="0.25">
      <c r="B140" s="25">
        <v>114</v>
      </c>
      <c r="C140" t="s">
        <v>261</v>
      </c>
      <c r="D140">
        <f>VLOOKUP(B140,'Index Web'!A$3:L$234,2,FALSE)</f>
        <v>138</v>
      </c>
      <c r="E140" t="s">
        <v>947</v>
      </c>
      <c r="F140" t="str">
        <f>_xlfn.CONCAT("""",VLOOKUP(B140,'Index Web'!A$3:L$234,3,FALSE),"""")</f>
        <v>"Me enseñarás el camino de la vida"</v>
      </c>
      <c r="G140" t="s">
        <v>948</v>
      </c>
      <c r="H140" t="str">
        <f>_xlfn.CONCAT("""",VLOOKUP(B140,'Index Web'!A$3:L$234,4,FALSE),"""")</f>
        <v>"Salmo 16 (15)"</v>
      </c>
      <c r="I140" t="s">
        <v>949</v>
      </c>
      <c r="J140" t="str">
        <f>_xlfn.CONCAT("""",VLOOKUP(B140,'Index Web'!A$3:L$234,5,FALSE),"""")</f>
        <v>"Precatecumenado"</v>
      </c>
      <c r="K140" t="s">
        <v>950</v>
      </c>
      <c r="L140" t="str">
        <f>_xlfn.CONCAT("[",VLOOKUP(B140,'Index Web'!A$3:N$234,14,FALSE),"]")</f>
        <v>["Pascua","Pentecostés","Entrada","Antiguo Testamento"]</v>
      </c>
      <c r="M140" t="s">
        <v>951</v>
      </c>
      <c r="N140" t="str">
        <f>_xlfn.CONCAT("""/resucito/src/index.html?canto=",VLOOKUP(B140,'Index Web'!A$3:N$234,13,FALSE),"""")</f>
        <v>"/resucito/src/index.html?canto=meensenaraselcaminodelavida"</v>
      </c>
      <c r="O140" t="s">
        <v>952</v>
      </c>
      <c r="P140" t="str">
        <f>_xlfn.CONCAT("""",VLOOKUP(B140,'Index Web'!A$3:O$234,15,FALSE)," ",VLOOKUP(B140,'Index Web'!A$3:O$234,13,FALSE),"""","},")</f>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Q140" t="str">
        <f t="shared" si="2"/>
        <v>{id:138,title: "Me enseñarás el camino de la vida", subtitle: "Salmo 16 (15)", category: "Precatecumenado", moments: ["Pascua","Pentecostés","Entrada","Antiguo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row>
    <row r="141" spans="2:17" x14ac:dyDescent="0.25">
      <c r="B141" s="26">
        <v>115</v>
      </c>
      <c r="C141" t="s">
        <v>261</v>
      </c>
      <c r="D141">
        <f>VLOOKUP(B141,'Index Web'!A$3:L$234,2,FALSE)</f>
        <v>139</v>
      </c>
      <c r="E141" t="s">
        <v>947</v>
      </c>
      <c r="F141" t="str">
        <f>_xlfn.CONCAT("""",VLOOKUP(B141,'Index Web'!A$3:L$234,3,FALSE),"""")</f>
        <v>"Me has seducido, Señor "</v>
      </c>
      <c r="G141" t="s">
        <v>948</v>
      </c>
      <c r="H141" t="str">
        <f>_xlfn.CONCAT("""",VLOOKUP(B141,'Index Web'!A$3:L$234,4,FALSE),"""")</f>
        <v>"Jeremias 20,7-18"</v>
      </c>
      <c r="I141" t="s">
        <v>949</v>
      </c>
      <c r="J141" t="str">
        <f>_xlfn.CONCAT("""",VLOOKUP(B141,'Index Web'!A$3:L$234,5,FALSE),"""")</f>
        <v>"Precatecumenado"</v>
      </c>
      <c r="K141" t="s">
        <v>950</v>
      </c>
      <c r="L141" t="str">
        <f>_xlfn.CONCAT("[",VLOOKUP(B141,'Index Web'!A$3:N$234,14,FALSE),"]")</f>
        <v>["Antiguo Testamento"]</v>
      </c>
      <c r="M141" t="s">
        <v>951</v>
      </c>
      <c r="N141" t="str">
        <f>_xlfn.CONCAT("""/resucito/src/index.html?canto=",VLOOKUP(B141,'Index Web'!A$3:N$234,13,FALSE),"""")</f>
        <v>"/resucito/src/index.html?canto=mehasseducidosenor"</v>
      </c>
      <c r="O141" t="s">
        <v>952</v>
      </c>
      <c r="P141" t="str">
        <f>_xlfn.CONCAT("""",VLOOKUP(B141,'Index Web'!A$3:O$234,15,FALSE)," ",VLOOKUP(B141,'Index Web'!A$3:O$234,13,FALSE),"""","},")</f>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Q141" t="str">
        <f t="shared" si="2"/>
        <v>{id:139,title: "Me has seducido, Señor ", subtitle: "Jeremias 20,7-18", category: "Precatecumenado", moments: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row>
    <row r="142" spans="2:17" x14ac:dyDescent="0.25">
      <c r="B142" s="24">
        <v>243</v>
      </c>
      <c r="C142" t="s">
        <v>261</v>
      </c>
      <c r="D142">
        <f>VLOOKUP(B142,'Index Web'!A$3:L$234,2,FALSE)</f>
        <v>140</v>
      </c>
      <c r="E142" t="s">
        <v>947</v>
      </c>
      <c r="F142" t="str">
        <f>_xlfn.CONCAT("""",VLOOKUP(B142,'Index Web'!A$3:L$234,3,FALSE),"""")</f>
        <v>"Me robaste el corazón "</v>
      </c>
      <c r="G142" t="s">
        <v>948</v>
      </c>
      <c r="H142" t="str">
        <f>_xlfn.CONCAT("""",VLOOKUP(B142,'Index Web'!A$3:L$234,4,FALSE),"""")</f>
        <v>"Cantar de los cantares 4,9 - 5,1"</v>
      </c>
      <c r="I142" t="s">
        <v>949</v>
      </c>
      <c r="J142" t="str">
        <f>_xlfn.CONCAT("""",VLOOKUP(B142,'Index Web'!A$3:L$234,5,FALSE),"""")</f>
        <v>"Eleccion"</v>
      </c>
      <c r="K142" t="s">
        <v>950</v>
      </c>
      <c r="L142" t="str">
        <f>_xlfn.CONCAT("[",VLOOKUP(B142,'Index Web'!A$3:N$234,14,FALSE),"]")</f>
        <v>["Antiguo Testamento"]</v>
      </c>
      <c r="M142" t="s">
        <v>951</v>
      </c>
      <c r="N142" t="str">
        <f>_xlfn.CONCAT("""/resucito/src/index.html?canto=",VLOOKUP(B142,'Index Web'!A$3:N$234,13,FALSE),"""")</f>
        <v>"/resucito/src/index.html?canto=merobasteelcorazon"</v>
      </c>
      <c r="O142" t="s">
        <v>952</v>
      </c>
      <c r="P142" t="str">
        <f>_xlfn.CONCAT("""",VLOOKUP(B142,'Index Web'!A$3:O$234,15,FALSE)," ",VLOOKUP(B142,'Index Web'!A$3:O$234,13,FALSE),"""","},")</f>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Q142" t="str">
        <f t="shared" si="2"/>
        <v>{id:140,title: "Me robaste el corazón ", subtitle: "Cantar de los cantares 4,9 - 5,1", category: "Eleccion", moments: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row>
    <row r="143" spans="2:17" x14ac:dyDescent="0.25">
      <c r="B143" s="26">
        <v>116</v>
      </c>
      <c r="C143" t="s">
        <v>261</v>
      </c>
      <c r="D143">
        <f>VLOOKUP(B143,'Index Web'!A$3:L$234,2,FALSE)</f>
        <v>141</v>
      </c>
      <c r="E143" t="s">
        <v>947</v>
      </c>
      <c r="F143" t="str">
        <f>_xlfn.CONCAT("""",VLOOKUP(B143,'Index Web'!A$3:L$234,3,FALSE),"""")</f>
        <v>"Mirad qué estupendo"</v>
      </c>
      <c r="G143" t="s">
        <v>948</v>
      </c>
      <c r="H143" t="str">
        <f>_xlfn.CONCAT("""",VLOOKUP(B143,'Index Web'!A$3:L$234,4,FALSE),"""")</f>
        <v>"Salmo 133 (132)"</v>
      </c>
      <c r="I143" t="s">
        <v>949</v>
      </c>
      <c r="J143" t="str">
        <f>_xlfn.CONCAT("""",VLOOKUP(B143,'Index Web'!A$3:L$234,5,FALSE),"""")</f>
        <v>"Precatecumenado"</v>
      </c>
      <c r="K143" t="s">
        <v>950</v>
      </c>
      <c r="L143" t="str">
        <f>_xlfn.CONCAT("[",VLOOKUP(B143,'Index Web'!A$3:N$234,14,FALSE),"]")</f>
        <v>["Paz","Antiguo Testamento"]</v>
      </c>
      <c r="M143" t="s">
        <v>951</v>
      </c>
      <c r="N143" t="str">
        <f>_xlfn.CONCAT("""/resucito/src/index.html?canto=",VLOOKUP(B143,'Index Web'!A$3:N$234,13,FALSE),"""")</f>
        <v>"/resucito/src/index.html?canto=miradqueestupendo"</v>
      </c>
      <c r="O143" t="s">
        <v>952</v>
      </c>
      <c r="P143" t="str">
        <f>_xlfn.CONCAT("""",VLOOKUP(B143,'Index Web'!A$3:O$234,15,FALSE)," ",VLOOKUP(B143,'Index Web'!A$3:O$234,13,FALSE),"""","},")</f>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Q143" t="str">
        <f t="shared" si="2"/>
        <v>{id:141,title: "Mirad qué estupendo", subtitle: "Salmo 133 (132)", category: "Precatecumenado", moments: ["Paz","Antiguo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row>
    <row r="144" spans="2:17" x14ac:dyDescent="0.25">
      <c r="B144" s="25">
        <v>118</v>
      </c>
      <c r="C144" t="s">
        <v>261</v>
      </c>
      <c r="D144">
        <f>VLOOKUP(B144,'Index Web'!A$3:L$234,2,FALSE)</f>
        <v>142</v>
      </c>
      <c r="E144" t="s">
        <v>947</v>
      </c>
      <c r="F144" t="str">
        <f>_xlfn.CONCAT("""",VLOOKUP(B144,'Index Web'!A$3:L$234,3,FALSE),"""")</f>
        <v>"Misericordia mía, misericordia"</v>
      </c>
      <c r="G144" t="s">
        <v>948</v>
      </c>
      <c r="H144" t="str">
        <f>_xlfn.CONCAT("""",VLOOKUP(B144,'Index Web'!A$3:L$234,4,FALSE),"""")</f>
        <v>"Salmo 51 (50)"</v>
      </c>
      <c r="I144" t="s">
        <v>949</v>
      </c>
      <c r="J144" t="str">
        <f>_xlfn.CONCAT("""",VLOOKUP(B144,'Index Web'!A$3:L$234,5,FALSE),"""")</f>
        <v>"Precatecumenado"</v>
      </c>
      <c r="K144" t="s">
        <v>950</v>
      </c>
      <c r="L144" t="str">
        <f>_xlfn.CONCAT("[",VLOOKUP(B144,'Index Web'!A$3:N$234,14,FALSE),"]")</f>
        <v>["Cuaresma","Antiguo Testamento"]</v>
      </c>
      <c r="M144" t="s">
        <v>951</v>
      </c>
      <c r="N144" t="str">
        <f>_xlfn.CONCAT("""/resucito/src/index.html?canto=",VLOOKUP(B144,'Index Web'!A$3:N$234,13,FALSE),"""")</f>
        <v>"/resucito/src/index.html?canto=misericordiamiamisericordia"</v>
      </c>
      <c r="O144" t="s">
        <v>952</v>
      </c>
      <c r="P144" t="str">
        <f>_xlfn.CONCAT("""",VLOOKUP(B144,'Index Web'!A$3:O$234,15,FALSE)," ",VLOOKUP(B144,'Index Web'!A$3:O$234,13,FALSE),"""","},")</f>
        <v>"misericordia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Q144" t="str">
        <f t="shared" si="2"/>
        <v>{id:142,title: "Misericordia mía, misericordia", subtitle: "Salmo 51 (50)", category: "Precatecumenado", moments: ["Cuaresma","Antiguo Testamento"], url: "/resucito/src/index.html?canto=misericordiamiamisericordia", content: "misericordia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row>
    <row r="145" spans="2:17" x14ac:dyDescent="0.25">
      <c r="B145" s="26">
        <v>117</v>
      </c>
      <c r="C145" t="s">
        <v>261</v>
      </c>
      <c r="D145">
        <f>VLOOKUP(B145,'Index Web'!A$3:L$234,2,FALSE)</f>
        <v>143</v>
      </c>
      <c r="E145" t="s">
        <v>947</v>
      </c>
      <c r="F145" t="str">
        <f>_xlfn.CONCAT("""",VLOOKUP(B145,'Index Web'!A$3:L$234,3,FALSE),"""")</f>
        <v>"Misericordia, Dios mío"</v>
      </c>
      <c r="G145" t="s">
        <v>948</v>
      </c>
      <c r="H145" t="str">
        <f>_xlfn.CONCAT("""",VLOOKUP(B145,'Index Web'!A$3:L$234,4,FALSE),"""")</f>
        <v>"Salmo 51(50)"</v>
      </c>
      <c r="I145" t="s">
        <v>949</v>
      </c>
      <c r="J145" t="str">
        <f>_xlfn.CONCAT("""",VLOOKUP(B145,'Index Web'!A$3:L$234,5,FALSE),"""")</f>
        <v>"Precatecumenado"</v>
      </c>
      <c r="K145" t="s">
        <v>950</v>
      </c>
      <c r="L145" t="str">
        <f>_xlfn.CONCAT("[",VLOOKUP(B145,'Index Web'!A$3:N$234,14,FALSE),"]")</f>
        <v>["Cuaresma","Antiguo Testamento"]</v>
      </c>
      <c r="M145" t="s">
        <v>951</v>
      </c>
      <c r="N145" t="str">
        <f>_xlfn.CONCAT("""/resucito/src/index.html?canto=",VLOOKUP(B145,'Index Web'!A$3:N$234,13,FALSE),"""")</f>
        <v>"/resucito/src/index.html?canto=misericordiadiosmio"</v>
      </c>
      <c r="O145" t="s">
        <v>952</v>
      </c>
      <c r="P145" t="str">
        <f>_xlfn.CONCAT("""",VLOOKUP(B145,'Index Web'!A$3:O$234,15,FALSE)," ",VLOOKUP(B145,'Index Web'!A$3:O$234,13,FALSE),"""","},")</f>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Q145" t="str">
        <f t="shared" si="2"/>
        <v>{id:143,title: "Misericordia, Dios mío", subtitle: "Salmo 51(50)", category: "Precatecumenado", moments: ["Cuaresma","Antiguo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row>
    <row r="146" spans="2:17" x14ac:dyDescent="0.25">
      <c r="B146" s="25">
        <v>119</v>
      </c>
      <c r="C146" t="s">
        <v>261</v>
      </c>
      <c r="D146">
        <f>VLOOKUP(B146,'Index Web'!A$3:L$234,2,FALSE)</f>
        <v>144</v>
      </c>
      <c r="E146" t="s">
        <v>947</v>
      </c>
      <c r="F146" t="str">
        <f>_xlfn.CONCAT("""",VLOOKUP(B146,'Index Web'!A$3:L$234,3,FALSE),"""")</f>
        <v>"Mucho me han perseguido "</v>
      </c>
      <c r="G146" t="s">
        <v>948</v>
      </c>
      <c r="H146" t="str">
        <f>_xlfn.CONCAT("""",VLOOKUP(B146,'Index Web'!A$3:L$234,4,FALSE),"""")</f>
        <v>"Salmo 129 (128)"</v>
      </c>
      <c r="I146" t="s">
        <v>949</v>
      </c>
      <c r="J146" t="str">
        <f>_xlfn.CONCAT("""",VLOOKUP(B146,'Index Web'!A$3:L$234,5,FALSE),"""")</f>
        <v>"Precatecumenado"</v>
      </c>
      <c r="K146" t="s">
        <v>950</v>
      </c>
      <c r="L146" t="str">
        <f>_xlfn.CONCAT("[",VLOOKUP(B146,'Index Web'!A$3:N$234,14,FALSE),"]")</f>
        <v>["Antiguo Testamento"]</v>
      </c>
      <c r="M146" t="s">
        <v>951</v>
      </c>
      <c r="N146" t="str">
        <f>_xlfn.CONCAT("""/resucito/src/index.html?canto=",VLOOKUP(B146,'Index Web'!A$3:N$234,13,FALSE),"""")</f>
        <v>"/resucito/src/index.html?canto=muchomehanperseguido"</v>
      </c>
      <c r="O146" t="s">
        <v>952</v>
      </c>
      <c r="P146" t="str">
        <f>_xlfn.CONCAT("""",VLOOKUP(B146,'Index Web'!A$3:O$234,15,FALSE)," ",VLOOKUP(B146,'Index Web'!A$3:O$234,13,FALSE),"""","},")</f>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Q146" t="str">
        <f t="shared" si="2"/>
        <v>{id:144,title: "Mucho me han perseguido ", subtitle: "Salmo 129 (128)", category: "Precatecumenado", moments: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row>
    <row r="147" spans="2:17" x14ac:dyDescent="0.25">
      <c r="B147" s="30">
        <v>229</v>
      </c>
      <c r="C147" t="s">
        <v>261</v>
      </c>
      <c r="D147">
        <f>VLOOKUP(B147,'Index Web'!A$3:L$234,2,FALSE)</f>
        <v>145</v>
      </c>
      <c r="E147" t="s">
        <v>947</v>
      </c>
      <c r="F147" t="str">
        <f>_xlfn.CONCAT("""",VLOOKUP(B147,'Index Web'!A$3:L$234,3,FALSE),"""")</f>
        <v>"Ninguno puede servir a dos señores"</v>
      </c>
      <c r="G147" t="s">
        <v>948</v>
      </c>
      <c r="H147" t="str">
        <f>_xlfn.CONCAT("""",VLOOKUP(B147,'Index Web'!A$3:L$234,4,FALSE),"""")</f>
        <v>"Mateo 6,24-33 "</v>
      </c>
      <c r="I147" t="s">
        <v>949</v>
      </c>
      <c r="J147" t="str">
        <f>_xlfn.CONCAT("""",VLOOKUP(B147,'Index Web'!A$3:L$234,5,FALSE),"""")</f>
        <v>"Catecumenado"</v>
      </c>
      <c r="K147" t="s">
        <v>950</v>
      </c>
      <c r="L147" t="str">
        <f>_xlfn.CONCAT("[",VLOOKUP(B147,'Index Web'!A$3:N$234,14,FALSE),"]")</f>
        <v>["Nuevo Testamento"]</v>
      </c>
      <c r="M147" t="s">
        <v>951</v>
      </c>
      <c r="N147" t="str">
        <f>_xlfn.CONCAT("""/resucito/src/index.html?canto=",VLOOKUP(B147,'Index Web'!A$3:N$234,13,FALSE),"""")</f>
        <v>"/resucito/src/index.html?canto=ningunopuedeserviradossenores"</v>
      </c>
      <c r="O147" t="s">
        <v>952</v>
      </c>
      <c r="P147" t="str">
        <f>_xlfn.CONCAT("""",VLOOKUP(B147,'Index Web'!A$3:O$234,15,FALSE)," ",VLOOKUP(B147,'Index Web'!A$3:O$234,13,FALSE),"""","},")</f>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Q147" t="str">
        <f t="shared" si="2"/>
        <v>{id:145,title: "Ninguno puede servir a dos señores", subtitle: "Mateo 6,24-33 ", category: "Catecumenado", moments: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row>
    <row r="148" spans="2:17" x14ac:dyDescent="0.25">
      <c r="B148" s="25">
        <v>120</v>
      </c>
      <c r="C148" t="s">
        <v>261</v>
      </c>
      <c r="D148">
        <f>VLOOKUP(B148,'Index Web'!A$3:L$234,2,FALSE)</f>
        <v>146</v>
      </c>
      <c r="E148" t="s">
        <v>947</v>
      </c>
      <c r="F148" t="str">
        <f>_xlfn.CONCAT("""",VLOOKUP(B148,'Index Web'!A$3:L$234,3,FALSE),"""")</f>
        <v>"No está aquí, resucitó"</v>
      </c>
      <c r="G148" t="s">
        <v>948</v>
      </c>
      <c r="H148" t="str">
        <f>_xlfn.CONCAT("""",VLOOKUP(B148,'Index Web'!A$3:L$234,4,FALSE),"""")</f>
        <v>"Mateo 28,1-8"</v>
      </c>
      <c r="I148" t="s">
        <v>949</v>
      </c>
      <c r="J148" t="str">
        <f>_xlfn.CONCAT("""",VLOOKUP(B148,'Index Web'!A$3:L$234,5,FALSE),"""")</f>
        <v>"Precatecumenado"</v>
      </c>
      <c r="K148" t="s">
        <v>950</v>
      </c>
      <c r="L148" t="str">
        <f>_xlfn.CONCAT("[",VLOOKUP(B148,'Index Web'!A$3:N$234,14,FALSE),"]")</f>
        <v>["Pascua","Pentecostés","Nuevo Testamento"]</v>
      </c>
      <c r="M148" t="s">
        <v>951</v>
      </c>
      <c r="N148" t="str">
        <f>_xlfn.CONCAT("""/resucito/src/index.html?canto=",VLOOKUP(B148,'Index Web'!A$3:N$234,13,FALSE),"""")</f>
        <v>"/resucito/src/index.html?canto=noestaaquiresucito"</v>
      </c>
      <c r="O148" t="s">
        <v>952</v>
      </c>
      <c r="P148" t="str">
        <f>_xlfn.CONCAT("""",VLOOKUP(B148,'Index Web'!A$3:O$234,15,FALSE)," ",VLOOKUP(B148,'Index Web'!A$3:O$234,13,FALSE),"""","},")</f>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Q148" t="str">
        <f t="shared" si="2"/>
        <v>{id:146,title: "No está aquí, resucitó", subtitle: "Mateo 28,1-8", category: "Precatecumenado", moments: ["Pascua","Pentecostés","Nuevo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row>
    <row r="149" spans="2:17" x14ac:dyDescent="0.25">
      <c r="B149" s="26">
        <v>121</v>
      </c>
      <c r="C149" t="s">
        <v>261</v>
      </c>
      <c r="D149">
        <f>VLOOKUP(B149,'Index Web'!A$3:L$234,2,FALSE)</f>
        <v>147</v>
      </c>
      <c r="E149" t="s">
        <v>947</v>
      </c>
      <c r="F149" t="str">
        <f>_xlfn.CONCAT("""",VLOOKUP(B149,'Index Web'!A$3:L$234,3,FALSE),"""")</f>
        <v>"No hay en él parecer"</v>
      </c>
      <c r="G149" t="s">
        <v>948</v>
      </c>
      <c r="H149" t="str">
        <f>_xlfn.CONCAT("""",VLOOKUP(B149,'Index Web'!A$3:L$234,4,FALSE),"""")</f>
        <v>"Isaías 53,2ss - Cuarto canto del Siervo de Yahveh"</v>
      </c>
      <c r="I149" t="s">
        <v>949</v>
      </c>
      <c r="J149" t="str">
        <f>_xlfn.CONCAT("""",VLOOKUP(B149,'Index Web'!A$3:L$234,5,FALSE),"""")</f>
        <v>"Precatecumenado"</v>
      </c>
      <c r="K149" t="s">
        <v>950</v>
      </c>
      <c r="L149" t="str">
        <f>_xlfn.CONCAT("[",VLOOKUP(B149,'Index Web'!A$3:N$234,14,FALSE),"]")</f>
        <v>["Fracción Del Pan","Antiguo Testamento"]</v>
      </c>
      <c r="M149" t="s">
        <v>951</v>
      </c>
      <c r="N149" t="str">
        <f>_xlfn.CONCAT("""/resucito/src/index.html?canto=",VLOOKUP(B149,'Index Web'!A$3:N$234,13,FALSE),"""")</f>
        <v>"/resucito/src/index.html?canto=nohayenelparecer"</v>
      </c>
      <c r="O149" t="s">
        <v>952</v>
      </c>
      <c r="P149" t="str">
        <f>_xlfn.CONCAT("""",VLOOKUP(B149,'Index Web'!A$3:O$234,15,FALSE)," ",VLOOKUP(B149,'Index Web'!A$3:O$234,13,FALSE),"""","},")</f>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Q149" t="str">
        <f t="shared" si="2"/>
        <v>{id:147,title: "No hay en él parecer", subtitle: "Isaías 53,2ss - Cuarto canto del Siervo de Yahveh", category: "Precatecumenado", moments: ["Fracción Del Pan","Antiguo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row>
    <row r="150" spans="2:17" x14ac:dyDescent="0.25">
      <c r="B150" s="31">
        <v>230</v>
      </c>
      <c r="C150" t="s">
        <v>261</v>
      </c>
      <c r="D150">
        <f>VLOOKUP(B150,'Index Web'!A$3:L$234,2,FALSE)</f>
        <v>148</v>
      </c>
      <c r="E150" t="s">
        <v>947</v>
      </c>
      <c r="F150" t="str">
        <f>_xlfn.CONCAT("""",VLOOKUP(B150,'Index Web'!A$3:L$234,3,FALSE),"""")</f>
        <v>"No resistáis al mal "</v>
      </c>
      <c r="G150" t="s">
        <v>948</v>
      </c>
      <c r="H150" t="str">
        <f>_xlfn.CONCAT("""",VLOOKUP(B150,'Index Web'!A$3:L$234,4,FALSE),"""")</f>
        <v>"Mateo 5,38ss"</v>
      </c>
      <c r="I150" t="s">
        <v>949</v>
      </c>
      <c r="J150" t="str">
        <f>_xlfn.CONCAT("""",VLOOKUP(B150,'Index Web'!A$3:L$234,5,FALSE),"""")</f>
        <v>"Catecumenado"</v>
      </c>
      <c r="K150" t="s">
        <v>950</v>
      </c>
      <c r="L150" t="str">
        <f>_xlfn.CONCAT("[",VLOOKUP(B150,'Index Web'!A$3:N$234,14,FALSE),"]")</f>
        <v>["Nuevo Testamento"]</v>
      </c>
      <c r="M150" t="s">
        <v>951</v>
      </c>
      <c r="N150" t="str">
        <f>_xlfn.CONCAT("""/resucito/src/index.html?canto=",VLOOKUP(B150,'Index Web'!A$3:N$234,13,FALSE),"""")</f>
        <v>"/resucito/src/index.html?canto=noresistaisalmal"</v>
      </c>
      <c r="O150" t="s">
        <v>952</v>
      </c>
      <c r="P150" t="str">
        <f>_xlfn.CONCAT("""",VLOOKUP(B150,'Index Web'!A$3:O$234,15,FALSE)," ",VLOOKUP(B150,'Index Web'!A$3:O$234,13,FALSE),"""","},")</f>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Q150" t="str">
        <f t="shared" si="2"/>
        <v>{id:148,title: "No resistáis al mal ", subtitle: "Mateo 5,38ss", category: "Catecumenado", moments: ["Nuevo Testamento"],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row>
    <row r="151" spans="2:17" x14ac:dyDescent="0.25">
      <c r="B151" s="30">
        <v>231</v>
      </c>
      <c r="C151" t="s">
        <v>261</v>
      </c>
      <c r="D151">
        <f>VLOOKUP(B151,'Index Web'!A$3:L$234,2,FALSE)</f>
        <v>149</v>
      </c>
      <c r="E151" t="s">
        <v>947</v>
      </c>
      <c r="F151" t="str">
        <f>_xlfn.CONCAT("""",VLOOKUP(B151,'Index Web'!A$3:L$234,3,FALSE),"""")</f>
        <v>"No sufras por los malvados"</v>
      </c>
      <c r="G151" t="s">
        <v>948</v>
      </c>
      <c r="H151" t="str">
        <f>_xlfn.CONCAT("""",VLOOKUP(B151,'Index Web'!A$3:L$234,4,FALSE),"""")</f>
        <v>"Salmo 37 (36)"</v>
      </c>
      <c r="I151" t="s">
        <v>949</v>
      </c>
      <c r="J151" t="str">
        <f>_xlfn.CONCAT("""",VLOOKUP(B151,'Index Web'!A$3:L$234,5,FALSE),"""")</f>
        <v>"Catecumenado"</v>
      </c>
      <c r="K151" t="s">
        <v>950</v>
      </c>
      <c r="L151" t="str">
        <f>_xlfn.CONCAT("[",VLOOKUP(B151,'Index Web'!A$3:N$234,14,FALSE),"]")</f>
        <v>["Cuaresma","Antiguo Testamento"]</v>
      </c>
      <c r="M151" t="s">
        <v>951</v>
      </c>
      <c r="N151" t="str">
        <f>_xlfn.CONCAT("""/resucito/src/index.html?canto=",VLOOKUP(B151,'Index Web'!A$3:N$234,13,FALSE),"""")</f>
        <v>"/resucito/src/index.html?canto=nosufrasporlosmalvados"</v>
      </c>
      <c r="O151" t="s">
        <v>952</v>
      </c>
      <c r="P151" t="str">
        <f>_xlfn.CONCAT("""",VLOOKUP(B151,'Index Web'!A$3:O$234,15,FALSE)," ",VLOOKUP(B151,'Index Web'!A$3:O$234,13,FALSE),"""","},")</f>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Q151" t="str">
        <f t="shared" si="2"/>
        <v>{id:149,title: "No sufras por los malvados", subtitle: "Salmo 37 (36)", category: "Catecumenado", moments: ["Cuaresma","Antiguo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row>
    <row r="152" spans="2:17" x14ac:dyDescent="0.25">
      <c r="B152" s="25">
        <v>122</v>
      </c>
      <c r="C152" t="s">
        <v>261</v>
      </c>
      <c r="D152">
        <f>VLOOKUP(B152,'Index Web'!A$3:L$234,2,FALSE)</f>
        <v>150</v>
      </c>
      <c r="E152" t="s">
        <v>947</v>
      </c>
      <c r="F152" t="str">
        <f>_xlfn.CONCAT("""",VLOOKUP(B152,'Index Web'!A$3:L$234,3,FALSE),"""")</f>
        <v>"Noli me tangere"</v>
      </c>
      <c r="G152" t="s">
        <v>948</v>
      </c>
      <c r="H152" t="str">
        <f>_xlfn.CONCAT("""",VLOOKUP(B152,'Index Web'!A$3:L$234,4,FALSE),"""")</f>
        <v>"Juan 20,15-17"</v>
      </c>
      <c r="I152" t="s">
        <v>949</v>
      </c>
      <c r="J152" t="str">
        <f>_xlfn.CONCAT("""",VLOOKUP(B152,'Index Web'!A$3:L$234,5,FALSE),"""")</f>
        <v>"Precatecumenado"</v>
      </c>
      <c r="K152" t="s">
        <v>950</v>
      </c>
      <c r="L152" t="str">
        <f>_xlfn.CONCAT("[",VLOOKUP(B152,'Index Web'!A$3:N$234,14,FALSE),"]")</f>
        <v>["Pascua","Pentecostés","Nuevo Testamento"]</v>
      </c>
      <c r="M152" t="s">
        <v>951</v>
      </c>
      <c r="N152" t="str">
        <f>_xlfn.CONCAT("""/resucito/src/index.html?canto=",VLOOKUP(B152,'Index Web'!A$3:N$234,13,FALSE),"""")</f>
        <v>"/resucito/src/index.html?canto=nolimetangere"</v>
      </c>
      <c r="O152" t="s">
        <v>952</v>
      </c>
      <c r="P152" t="str">
        <f>_xlfn.CONCAT("""",VLOOKUP(B152,'Index Web'!A$3:O$234,15,FALSE)," ",VLOOKUP(B152,'Index Web'!A$3:O$234,13,FALSE),"""","},")</f>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Q152" t="str">
        <f t="shared" si="2"/>
        <v>{id:150,title: "Noli me tangere", subtitle: "Juan 20,15-17", category: "Precatecumenado", moments: ["Pascua","Pentecostés","Nuevo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row>
    <row r="153" spans="2:17" x14ac:dyDescent="0.25">
      <c r="B153" s="26">
        <v>123</v>
      </c>
      <c r="C153" t="s">
        <v>261</v>
      </c>
      <c r="D153">
        <f>VLOOKUP(B153,'Index Web'!A$3:L$234,2,FALSE)</f>
        <v>151</v>
      </c>
      <c r="E153" t="s">
        <v>947</v>
      </c>
      <c r="F153" t="str">
        <f>_xlfn.CONCAT("""",VLOOKUP(B153,'Index Web'!A$3:L$234,3,FALSE),"""")</f>
        <v>"Oh cielos, lloved de lo alto"</v>
      </c>
      <c r="G153" t="s">
        <v>948</v>
      </c>
      <c r="H153" t="str">
        <f>_xlfn.CONCAT("""",VLOOKUP(B153,'Index Web'!A$3:L$234,4,FALSE),"""")</f>
        <v>"Isaías 45,8"</v>
      </c>
      <c r="I153" t="s">
        <v>949</v>
      </c>
      <c r="J153" t="str">
        <f>_xlfn.CONCAT("""",VLOOKUP(B153,'Index Web'!A$3:L$234,5,FALSE),"""")</f>
        <v>"Precatecumenado"</v>
      </c>
      <c r="K153" t="s">
        <v>950</v>
      </c>
      <c r="L153" t="str">
        <f>_xlfn.CONCAT("[",VLOOKUP(B153,'Index Web'!A$3:N$234,14,FALSE),"]")</f>
        <v>["Adviento","Navidad","Antiguo Testamento"]</v>
      </c>
      <c r="M153" t="s">
        <v>951</v>
      </c>
      <c r="N153" t="str">
        <f>_xlfn.CONCAT("""/resucito/src/index.html?canto=",VLOOKUP(B153,'Index Web'!A$3:N$234,13,FALSE),"""")</f>
        <v>"/resucito/src/index.html?canto=ohcieloslloveddeloalto"</v>
      </c>
      <c r="O153" t="s">
        <v>952</v>
      </c>
      <c r="P153" t="str">
        <f>_xlfn.CONCAT("""",VLOOKUP(B153,'Index Web'!A$3:O$234,15,FALSE)," ",VLOOKUP(B153,'Index Web'!A$3:O$234,13,FALSE),"""","},")</f>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Q153" t="str">
        <f t="shared" si="2"/>
        <v>{id:151,title: "Oh cielos, lloved de lo alto", subtitle: "Isaías 45,8", category: "Precatecumenado", moments: ["Adviento","Navidad","Antiguo Testamento"],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row>
    <row r="154" spans="2:17" x14ac:dyDescent="0.25">
      <c r="B154" s="25">
        <v>124</v>
      </c>
      <c r="C154" t="s">
        <v>261</v>
      </c>
      <c r="D154">
        <f>VLOOKUP(B154,'Index Web'!A$3:L$234,2,FALSE)</f>
        <v>152</v>
      </c>
      <c r="E154" t="s">
        <v>947</v>
      </c>
      <c r="F154" t="str">
        <f>_xlfn.CONCAT("""",VLOOKUP(B154,'Index Web'!A$3:L$234,3,FALSE),"""")</f>
        <v>"Oh Dios, por tu nombre "</v>
      </c>
      <c r="G154" t="s">
        <v>948</v>
      </c>
      <c r="H154" t="str">
        <f>_xlfn.CONCAT("""",VLOOKUP(B154,'Index Web'!A$3:L$234,4,FALSE),"""")</f>
        <v>"Salmo 54 (53)"</v>
      </c>
      <c r="I154" t="s">
        <v>949</v>
      </c>
      <c r="J154" t="str">
        <f>_xlfn.CONCAT("""",VLOOKUP(B154,'Index Web'!A$3:L$234,5,FALSE),"""")</f>
        <v>"Precatecumenado"</v>
      </c>
      <c r="K154" t="s">
        <v>950</v>
      </c>
      <c r="L154" t="str">
        <f>_xlfn.CONCAT("[",VLOOKUP(B154,'Index Web'!A$3:N$234,14,FALSE),"]")</f>
        <v>["Antiguo Testamento"]</v>
      </c>
      <c r="M154" t="s">
        <v>951</v>
      </c>
      <c r="N154" t="str">
        <f>_xlfn.CONCAT("""/resucito/src/index.html?canto=",VLOOKUP(B154,'Index Web'!A$3:N$234,13,FALSE),"""")</f>
        <v>"/resucito/src/index.html?canto=ohdiosportunombre"</v>
      </c>
      <c r="O154" t="s">
        <v>952</v>
      </c>
      <c r="P154" t="str">
        <f>_xlfn.CONCAT("""",VLOOKUP(B154,'Index Web'!A$3:O$234,15,FALSE)," ",VLOOKUP(B154,'Index Web'!A$3:O$234,13,FALSE),"""","},")</f>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Q154" t="str">
        <f t="shared" si="2"/>
        <v>{id:152,title: "Oh Dios, por tu nombre ", subtitle: "Salmo 54 (53)", category: "Precatecumenado", moments: ["Antiguo Testamento"], url: "/resucito/src/index.html?canto=ohdiosportunombre",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row>
    <row r="155" spans="2:17" x14ac:dyDescent="0.25">
      <c r="B155" s="26">
        <v>125</v>
      </c>
      <c r="C155" t="s">
        <v>261</v>
      </c>
      <c r="D155">
        <f>VLOOKUP(B155,'Index Web'!A$3:L$234,2,FALSE)</f>
        <v>153</v>
      </c>
      <c r="E155" t="s">
        <v>947</v>
      </c>
      <c r="F155" t="str">
        <f>_xlfn.CONCAT("""",VLOOKUP(B155,'Index Web'!A$3:L$234,3,FALSE),"""")</f>
        <v>"Oh Dios, tú eres mi Dios "</v>
      </c>
      <c r="G155" t="s">
        <v>948</v>
      </c>
      <c r="H155" t="str">
        <f>_xlfn.CONCAT("""",VLOOKUP(B155,'Index Web'!A$3:L$234,4,FALSE),"""")</f>
        <v>"Salmo 63 (62)"</v>
      </c>
      <c r="I155" t="s">
        <v>949</v>
      </c>
      <c r="J155" t="str">
        <f>_xlfn.CONCAT("""",VLOOKUP(B155,'Index Web'!A$3:L$234,5,FALSE),"""")</f>
        <v>"Precatecumenado"</v>
      </c>
      <c r="K155" t="s">
        <v>950</v>
      </c>
      <c r="L155" t="str">
        <f>_xlfn.CONCAT("[",VLOOKUP(B155,'Index Web'!A$3:N$234,14,FALSE),"]")</f>
        <v>["Antiguo Testamento"]</v>
      </c>
      <c r="M155" t="s">
        <v>951</v>
      </c>
      <c r="N155" t="str">
        <f>_xlfn.CONCAT("""/resucito/src/index.html?canto=",VLOOKUP(B155,'Index Web'!A$3:N$234,13,FALSE),"""")</f>
        <v>"/resucito/src/index.html?canto=ohdiostueresmidios"</v>
      </c>
      <c r="O155" t="s">
        <v>952</v>
      </c>
      <c r="P155" t="str">
        <f>_xlfn.CONCAT("""",VLOOKUP(B155,'Index Web'!A$3:O$234,15,FALSE)," ",VLOOKUP(B155,'Index Web'!A$3:O$234,13,FALSE),"""","},")</f>
        <v>"oh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Q155" t="str">
        <f t="shared" si="2"/>
        <v>{id:153,title: "Oh Dios, tú eres mi Dios ", subtitle: "Salmo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row>
    <row r="156" spans="2:17" x14ac:dyDescent="0.25">
      <c r="B156" s="25">
        <v>126</v>
      </c>
      <c r="C156" t="s">
        <v>261</v>
      </c>
      <c r="D156">
        <f>VLOOKUP(B156,'Index Web'!A$3:L$234,2,FALSE)</f>
        <v>154</v>
      </c>
      <c r="E156" t="s">
        <v>947</v>
      </c>
      <c r="F156" t="str">
        <f>_xlfn.CONCAT("""",VLOOKUP(B156,'Index Web'!A$3:L$234,3,FALSE),"""")</f>
        <v>"Oh Jesús, amor mío"</v>
      </c>
      <c r="G156" t="s">
        <v>948</v>
      </c>
      <c r="H156" t="str">
        <f>_xlfn.CONCAT("""",VLOOKUP(B156,'Index Web'!A$3:L$234,4,FALSE),"""")</f>
        <v>"(Kiko Argüello)"</v>
      </c>
      <c r="I156" t="s">
        <v>949</v>
      </c>
      <c r="J156" t="str">
        <f>_xlfn.CONCAT("""",VLOOKUP(B156,'Index Web'!A$3:L$234,5,FALSE),"""")</f>
        <v>"Precatecumenado"</v>
      </c>
      <c r="K156" t="s">
        <v>950</v>
      </c>
      <c r="L156" t="str">
        <f>_xlfn.CONCAT("[",VLOOKUP(B156,'Index Web'!A$3:N$234,14,FALSE),"]")</f>
        <v>["Cuaresma","Fracción Del Pan"]</v>
      </c>
      <c r="M156" t="s">
        <v>951</v>
      </c>
      <c r="N156" t="str">
        <f>_xlfn.CONCAT("""/resucito/src/index.html?canto=",VLOOKUP(B156,'Index Web'!A$3:N$234,13,FALSE),"""")</f>
        <v>"/resucito/src/index.html?canto=ohjesusamormio"</v>
      </c>
      <c r="O156" t="s">
        <v>952</v>
      </c>
      <c r="P156" t="str">
        <f>_xlfn.CONCAT("""",VLOOKUP(B156,'Index Web'!A$3:O$234,15,FALSE)," ",VLOOKUP(B156,'Index Web'!A$3:O$234,13,FALSE),"""","},")</f>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Q156" t="str">
        <f t="shared" si="2"/>
        <v>{id:154,title: "Oh Jesús, amor mío", subtitle: "(Kiko Argüello)", category: "Precatecumenado", moments: ["Cuaresma","Fracción Del Pan"],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row>
    <row r="157" spans="2:17" x14ac:dyDescent="0.25">
      <c r="B157" s="26">
        <v>127</v>
      </c>
      <c r="C157" t="s">
        <v>261</v>
      </c>
      <c r="D157">
        <f>VLOOKUP(B157,'Index Web'!A$3:L$234,2,FALSE)</f>
        <v>155</v>
      </c>
      <c r="E157" t="s">
        <v>947</v>
      </c>
      <c r="F157" t="str">
        <f>_xlfn.CONCAT("""",VLOOKUP(B157,'Index Web'!A$3:L$234,3,FALSE),"""")</f>
        <v>"Oh muerte ¿dónde está tu victoria?"</v>
      </c>
      <c r="G157" t="s">
        <v>948</v>
      </c>
      <c r="H157" t="str">
        <f>_xlfn.CONCAT("""",VLOOKUP(B157,'Index Web'!A$3:L$234,4,FALSE),"""")</f>
        <v>"1 Corintios 15"</v>
      </c>
      <c r="I157" t="s">
        <v>949</v>
      </c>
      <c r="J157" t="str">
        <f>_xlfn.CONCAT("""",VLOOKUP(B157,'Index Web'!A$3:L$234,5,FALSE),"""")</f>
        <v>"Precatecumenado"</v>
      </c>
      <c r="K157" t="s">
        <v>950</v>
      </c>
      <c r="L157" t="str">
        <f>_xlfn.CONCAT("[",VLOOKUP(B157,'Index Web'!A$3:N$234,14,FALSE),"]")</f>
        <v>["Pascua","Pentecostés","Comunión","Nuevo Testamento"]</v>
      </c>
      <c r="M157" t="s">
        <v>951</v>
      </c>
      <c r="N157" t="str">
        <f>_xlfn.CONCAT("""/resucito/src/index.html?canto=",VLOOKUP(B157,'Index Web'!A$3:N$234,13,FALSE),"""")</f>
        <v>"/resucito/src/index.html?canto=ohmuerte¿dondeestatuvictoria?"</v>
      </c>
      <c r="O157" t="s">
        <v>952</v>
      </c>
      <c r="P157" t="str">
        <f>_xlfn.CONCAT("""",VLOOKUP(B157,'Index Web'!A$3:O$234,15,FALSE)," ",VLOOKUP(B157,'Index Web'!A$3:O$234,13,FALSE),"""","},")</f>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Q157" t="str">
        <f t="shared" si="2"/>
        <v>{id:155,title: "Oh muerte ¿dónde está tu victoria?", subtitle: "1 Corintios 15", category: "Precatecumenado", moments: ["Pascua","Pentecostés","Comunión","Nuevo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row>
    <row r="158" spans="2:17" x14ac:dyDescent="0.25">
      <c r="B158" s="31">
        <v>232</v>
      </c>
      <c r="C158" t="s">
        <v>261</v>
      </c>
      <c r="D158">
        <f>VLOOKUP(B158,'Index Web'!A$3:L$234,2,FALSE)</f>
        <v>156</v>
      </c>
      <c r="E158" t="s">
        <v>947</v>
      </c>
      <c r="F158" t="str">
        <f>_xlfn.CONCAT("""",VLOOKUP(B158,'Index Web'!A$3:L$234,3,FALSE),"""")</f>
        <v>"Oh Señor, mi corazón ya no es ambicioso"</v>
      </c>
      <c r="G158" t="s">
        <v>948</v>
      </c>
      <c r="H158" t="str">
        <f>_xlfn.CONCAT("""",VLOOKUP(B158,'Index Web'!A$3:L$234,4,FALSE),"""")</f>
        <v>"Salmo 131 (130)"</v>
      </c>
      <c r="I158" t="s">
        <v>949</v>
      </c>
      <c r="J158" t="str">
        <f>_xlfn.CONCAT("""",VLOOKUP(B158,'Index Web'!A$3:L$234,5,FALSE),"""")</f>
        <v>"Catecumenado"</v>
      </c>
      <c r="K158" t="s">
        <v>950</v>
      </c>
      <c r="L158" t="str">
        <f>_xlfn.CONCAT("[",VLOOKUP(B158,'Index Web'!A$3:N$234,14,FALSE),"]")</f>
        <v>["Antiguo Testamento"]</v>
      </c>
      <c r="M158" t="s">
        <v>951</v>
      </c>
      <c r="N158" t="str">
        <f>_xlfn.CONCAT("""/resucito/src/index.html?canto=",VLOOKUP(B158,'Index Web'!A$3:N$234,13,FALSE),"""")</f>
        <v>"/resucito/src/index.html?canto=ohsenormicorazonyanoesambicioso"</v>
      </c>
      <c r="O158" t="s">
        <v>952</v>
      </c>
      <c r="P158" t="str">
        <f>_xlfn.CONCAT("""",VLOOKUP(B158,'Index Web'!A$3:O$234,15,FALSE)," ",VLOOKUP(B158,'Index Web'!A$3:O$234,13,FALSE),"""","},")</f>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Q158" t="str">
        <f t="shared" si="2"/>
        <v>{id:156,title: "Oh Señor, mi corazón ya no es ambicioso", subtitle: "Salmo 131 (130)", category: "Catecumenado", moments: ["Antiguo Testamento"],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row>
    <row r="159" spans="2:17" x14ac:dyDescent="0.25">
      <c r="B159" s="26">
        <v>128</v>
      </c>
      <c r="C159" t="s">
        <v>261</v>
      </c>
      <c r="D159">
        <f>VLOOKUP(B159,'Index Web'!A$3:L$234,2,FALSE)</f>
        <v>157</v>
      </c>
      <c r="E159" t="s">
        <v>947</v>
      </c>
      <c r="F159" t="str">
        <f>_xlfn.CONCAT("""",VLOOKUP(B159,'Index Web'!A$3:L$234,3,FALSE),"""")</f>
        <v>"Oh Señor, nuestro Dios"</v>
      </c>
      <c r="G159" t="s">
        <v>948</v>
      </c>
      <c r="H159" t="str">
        <f>_xlfn.CONCAT("""",VLOOKUP(B159,'Index Web'!A$3:L$234,4,FALSE),"""")</f>
        <v>"Salmo 8"</v>
      </c>
      <c r="I159" t="s">
        <v>949</v>
      </c>
      <c r="J159" t="str">
        <f>_xlfn.CONCAT("""",VLOOKUP(B159,'Index Web'!A$3:L$234,5,FALSE),"""")</f>
        <v>"Precatecumenado"</v>
      </c>
      <c r="K159" t="s">
        <v>950</v>
      </c>
      <c r="L159" t="str">
        <f>_xlfn.CONCAT("[",VLOOKUP(B159,'Index Web'!A$3:N$234,14,FALSE),"]")</f>
        <v>["Entrada","Antiguo Testamento"]</v>
      </c>
      <c r="M159" t="s">
        <v>951</v>
      </c>
      <c r="N159" t="str">
        <f>_xlfn.CONCAT("""/resucito/src/index.html?canto=",VLOOKUP(B159,'Index Web'!A$3:N$234,13,FALSE),"""")</f>
        <v>"/resucito/src/index.html?canto=ohsenornuestrodios"</v>
      </c>
      <c r="O159" t="s">
        <v>952</v>
      </c>
      <c r="P159" t="str">
        <f>_xlfn.CONCAT("""",VLOOKUP(B159,'Index Web'!A$3:O$234,15,FALSE)," ",VLOOKUP(B159,'Index Web'!A$3:O$234,13,FALSE),"""","},")</f>
        <v>"¡oh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Q159" t="str">
        <f t="shared" si="2"/>
        <v>{id:157,title: "Oh Señor, nuestro Dios", subtitle: "Salmo 8", category: "Precatecumenado", moments: ["Entrada","Antiguo Testamento"], url: "/resucito/src/index.html?canto=ohsenornuestrodios", content: "¡oh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row>
    <row r="160" spans="2:17" x14ac:dyDescent="0.25">
      <c r="B160" s="25">
        <v>129</v>
      </c>
      <c r="C160" t="s">
        <v>261</v>
      </c>
      <c r="D160">
        <f>VLOOKUP(B160,'Index Web'!A$3:L$234,2,FALSE)</f>
        <v>158</v>
      </c>
      <c r="E160" t="s">
        <v>947</v>
      </c>
      <c r="F160" t="str">
        <f>_xlfn.CONCAT("""",VLOOKUP(B160,'Index Web'!A$3:L$234,3,FALSE),"""")</f>
        <v>"Os tomaré de entre las naciones"</v>
      </c>
      <c r="G160" t="s">
        <v>948</v>
      </c>
      <c r="H160" t="str">
        <f>_xlfn.CONCAT("""",VLOOKUP(B160,'Index Web'!A$3:L$234,4,FALSE),"""")</f>
        <v>"Ezequiel 36,24-28"</v>
      </c>
      <c r="I160" t="s">
        <v>949</v>
      </c>
      <c r="J160" t="str">
        <f>_xlfn.CONCAT("""",VLOOKUP(B160,'Index Web'!A$3:L$234,5,FALSE),"""")</f>
        <v>"Precatecumenado"</v>
      </c>
      <c r="K160" t="s">
        <v>950</v>
      </c>
      <c r="L160" t="str">
        <f>_xlfn.CONCAT("[",VLOOKUP(B160,'Index Web'!A$3:N$234,14,FALSE),"]")</f>
        <v>["Pascua","Pentecostés","Entrada","Antiguo Testamento"]</v>
      </c>
      <c r="M160" t="s">
        <v>951</v>
      </c>
      <c r="N160" t="str">
        <f>_xlfn.CONCAT("""/resucito/src/index.html?canto=",VLOOKUP(B160,'Index Web'!A$3:N$234,13,FALSE),"""")</f>
        <v>"/resucito/src/index.html?canto=ostomaredeentrelasnaciones"</v>
      </c>
      <c r="O160" t="s">
        <v>952</v>
      </c>
      <c r="P160" t="str">
        <f>_xlfn.CONCAT("""",VLOOKUP(B160,'Index Web'!A$3:O$234,15,FALSE)," ",VLOOKUP(B160,'Index Web'!A$3:O$234,13,FALSE),"""","},")</f>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Q160" t="str">
        <f t="shared" si="2"/>
        <v>{id:158,title: "Os tomaré de entre las naciones", subtitle: "Ezequiel 36,24-28", category: "Precatecumenado", moments: ["Pascua","Pentecostés","Entrada","Antiguo Testamento"],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row>
    <row r="161" spans="2:17" x14ac:dyDescent="0.25">
      <c r="B161" s="27">
        <v>193</v>
      </c>
      <c r="C161" t="s">
        <v>261</v>
      </c>
      <c r="D161">
        <f>VLOOKUP(B161,'Index Web'!A$3:L$234,2,FALSE)</f>
        <v>159</v>
      </c>
      <c r="E161" t="s">
        <v>947</v>
      </c>
      <c r="F161" t="str">
        <f>_xlfn.CONCAT("""",VLOOKUP(B161,'Index Web'!A$3:L$234,3,FALSE),"""")</f>
        <v>"Padre nuestro"</v>
      </c>
      <c r="G161" t="s">
        <v>948</v>
      </c>
      <c r="H161" t="str">
        <f>_xlfn.CONCAT("""",VLOOKUP(B161,'Index Web'!A$3:L$234,4,FALSE),"""")</f>
        <v>"Tiempo de la Elección"</v>
      </c>
      <c r="I161" t="s">
        <v>949</v>
      </c>
      <c r="J161" t="str">
        <f>_xlfn.CONCAT("""",VLOOKUP(B161,'Index Web'!A$3:L$234,5,FALSE),"""")</f>
        <v>"Liturgia"</v>
      </c>
      <c r="K161" t="s">
        <v>950</v>
      </c>
      <c r="L161" t="str">
        <f>_xlfn.CONCAT("[",VLOOKUP(B161,'Index Web'!A$3:N$234,14,FALSE),"]")</f>
        <v>[""]</v>
      </c>
      <c r="M161" t="s">
        <v>951</v>
      </c>
      <c r="N161" t="str">
        <f>_xlfn.CONCAT("""/resucito/src/index.html?canto=",VLOOKUP(B161,'Index Web'!A$3:N$234,13,FALSE),"""")</f>
        <v>"/resucito/src/index.html?canto=padrenuestro"</v>
      </c>
      <c r="O161" t="s">
        <v>952</v>
      </c>
      <c r="P161" t="str">
        <f>_xlfn.CONCAT("""",VLOOKUP(B161,'Index Web'!A$3:O$234,15,FALSE)," ",VLOOKUP(B161,'Index Web'!A$3:O$234,13,FALSE),"""","},")</f>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Q161" t="str">
        <f t="shared" si="2"/>
        <v>{id:159,title: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row>
    <row r="162" spans="2:17" x14ac:dyDescent="0.25">
      <c r="B162" s="25">
        <v>130</v>
      </c>
      <c r="C162" t="s">
        <v>261</v>
      </c>
      <c r="D162">
        <f>VLOOKUP(B162,'Index Web'!A$3:L$234,2,FALSE)</f>
        <v>160</v>
      </c>
      <c r="E162" t="s">
        <v>947</v>
      </c>
      <c r="F162" t="str">
        <f>_xlfn.CONCAT("""",VLOOKUP(B162,'Index Web'!A$3:L$234,3,FALSE),"""")</f>
        <v>"Paloma incorrupta"</v>
      </c>
      <c r="G162" t="s">
        <v>948</v>
      </c>
      <c r="H162" t="str">
        <f>_xlfn.CONCAT("""",VLOOKUP(B162,'Index Web'!A$3:L$234,4,FALSE),"""")</f>
        <v>"Kontákion (Romano el Meloda)"</v>
      </c>
      <c r="I162" t="s">
        <v>949</v>
      </c>
      <c r="J162" t="str">
        <f>_xlfn.CONCAT("""",VLOOKUP(B162,'Index Web'!A$3:L$234,5,FALSE),"""")</f>
        <v>"Precatecumenado"</v>
      </c>
      <c r="K162" t="s">
        <v>950</v>
      </c>
      <c r="L162" t="str">
        <f>_xlfn.CONCAT("[",VLOOKUP(B162,'Index Web'!A$3:N$234,14,FALSE),"]")</f>
        <v>["Vírgen María","Pascua","Pentecostés"]</v>
      </c>
      <c r="M162" t="s">
        <v>951</v>
      </c>
      <c r="N162" t="str">
        <f>_xlfn.CONCAT("""/resucito/src/index.html?canto=",VLOOKUP(B162,'Index Web'!A$3:N$234,13,FALSE),"""")</f>
        <v>"/resucito/src/index.html?canto=palomaincorrupta"</v>
      </c>
      <c r="O162" t="s">
        <v>952</v>
      </c>
      <c r="P162" t="str">
        <f>_xlfn.CONCAT("""",VLOOKUP(B162,'Index Web'!A$3:O$234,15,FALSE)," ",VLOOKUP(B162,'Index Web'!A$3:O$234,13,FALSE),"""","},")</f>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Q162" t="str">
        <f t="shared" si="2"/>
        <v>{id:160,title: "Paloma incorrupta", subtitle: "Kontákion (Romano el Meloda)", category: "Precatecumenado", moments: ["Vírgen María","Pascua","Pentecostés"],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row>
    <row r="163" spans="2:17" x14ac:dyDescent="0.25">
      <c r="B163" s="26">
        <v>131</v>
      </c>
      <c r="C163" t="s">
        <v>261</v>
      </c>
      <c r="D163">
        <f>VLOOKUP(B163,'Index Web'!A$3:L$234,2,FALSE)</f>
        <v>161</v>
      </c>
      <c r="E163" t="s">
        <v>947</v>
      </c>
      <c r="F163" t="str">
        <f>_xlfn.CONCAT("""",VLOOKUP(B163,'Index Web'!A$3:L$234,3,FALSE),"""")</f>
        <v>"Pentecostés"</v>
      </c>
      <c r="G163" t="s">
        <v>948</v>
      </c>
      <c r="H163" t="str">
        <f>_xlfn.CONCAT("""",VLOOKUP(B163,'Index Web'!A$3:L$234,4,FALSE),"""")</f>
        <v>"Hchos de los Apostoles 2,1-13 "</v>
      </c>
      <c r="I163" t="s">
        <v>949</v>
      </c>
      <c r="J163" t="str">
        <f>_xlfn.CONCAT("""",VLOOKUP(B163,'Index Web'!A$3:L$234,5,FALSE),"""")</f>
        <v>"Precatecumenado"</v>
      </c>
      <c r="K163" t="s">
        <v>950</v>
      </c>
      <c r="L163" t="str">
        <f>_xlfn.CONCAT("[",VLOOKUP(B163,'Index Web'!A$3:N$234,14,FALSE),"]")</f>
        <v>["Pascua","Pentecostés","Comunión"]</v>
      </c>
      <c r="M163" t="s">
        <v>951</v>
      </c>
      <c r="N163" t="str">
        <f>_xlfn.CONCAT("""/resucito/src/index.html?canto=",VLOOKUP(B163,'Index Web'!A$3:N$234,13,FALSE),"""")</f>
        <v>"/resucito/src/index.html?canto=pentecostes"</v>
      </c>
      <c r="O163" t="s">
        <v>952</v>
      </c>
      <c r="P163" t="str">
        <f>_xlfn.CONCAT("""",VLOOKUP(B163,'Index Web'!A$3:O$234,15,FALSE)," ",VLOOKUP(B163,'Index Web'!A$3:O$234,13,FALSE),"""","},")</f>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Q163" t="str">
        <f t="shared" si="2"/>
        <v>{id:161,title: "Pentecostés", subtitle: "Hchos de los Apostoles 2,1-13 ", category: "Precatecumenado", moments: ["Pascua","Pentecostés","Comunión"],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row>
    <row r="164" spans="2:17" x14ac:dyDescent="0.25">
      <c r="B164" s="29">
        <v>194</v>
      </c>
      <c r="C164" t="s">
        <v>261</v>
      </c>
      <c r="D164">
        <f>VLOOKUP(B164,'Index Web'!A$3:L$234,2,FALSE)</f>
        <v>162</v>
      </c>
      <c r="E164" t="s">
        <v>947</v>
      </c>
      <c r="F164" t="str">
        <f>_xlfn.CONCAT("""",VLOOKUP(B164,'Index Web'!A$3:L$234,3,FALSE),"""")</f>
        <v>"Plegaria eucarística ii Modelo I"</v>
      </c>
      <c r="G164" t="s">
        <v>948</v>
      </c>
      <c r="H164" t="str">
        <f>_xlfn.CONCAT("""",VLOOKUP(B164,'Index Web'!A$3:L$234,4,FALSE),"""")</f>
        <v>"Modelo I"</v>
      </c>
      <c r="I164" t="s">
        <v>949</v>
      </c>
      <c r="J164" t="str">
        <f>_xlfn.CONCAT("""",VLOOKUP(B164,'Index Web'!A$3:L$234,5,FALSE),"""")</f>
        <v>"Liturgia"</v>
      </c>
      <c r="K164" t="s">
        <v>950</v>
      </c>
      <c r="L164" t="str">
        <f>_xlfn.CONCAT("[",VLOOKUP(B164,'Index Web'!A$3:N$234,14,FALSE),"]")</f>
        <v>[""]</v>
      </c>
      <c r="M164" t="s">
        <v>951</v>
      </c>
      <c r="N164" t="str">
        <f>_xlfn.CONCAT("""/resucito/src/index.html?canto=",VLOOKUP(B164,'Index Web'!A$3:N$234,13,FALSE),"""")</f>
        <v>"/resucito/src/index.html?canto=plegariaeucaristicaiimodeloi"</v>
      </c>
      <c r="O164" t="s">
        <v>952</v>
      </c>
      <c r="P164" t="str">
        <f>_xlfn.CONCAT("""",VLOOKUP(B164,'Index Web'!A$3:O$234,15,FALSE)," ",VLOOKUP(B164,'Index Web'!A$3:O$234,13,FALSE),"""","},")</f>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Q164" t="str">
        <f t="shared" si="2"/>
        <v>{id:162,title: "Plegaria eucarística ii Modelo I", subtitle: "Modelo I", category: "Liturgia", moments: [""], url: "/resucito/src/index.html?canto=plegariaeucaristicaiimodeloi",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row>
    <row r="165" spans="2:17" x14ac:dyDescent="0.25">
      <c r="B165" s="27">
        <v>197</v>
      </c>
      <c r="C165" t="s">
        <v>261</v>
      </c>
      <c r="D165">
        <f>VLOOKUP(B165,'Index Web'!A$3:L$234,2,FALSE)</f>
        <v>163</v>
      </c>
      <c r="E165" t="s">
        <v>947</v>
      </c>
      <c r="F165" t="str">
        <f>_xlfn.CONCAT("""",VLOOKUP(B165,'Index Web'!A$3:L$234,3,FALSE),"""")</f>
        <v>"Plegaria eucarística ii Modelo II"</v>
      </c>
      <c r="G165" t="s">
        <v>948</v>
      </c>
      <c r="H165" t="str">
        <f>_xlfn.CONCAT("""",VLOOKUP(B165,'Index Web'!A$3:L$234,4,FALSE),"""")</f>
        <v>"Modelo II (1987)"</v>
      </c>
      <c r="I165" t="s">
        <v>949</v>
      </c>
      <c r="J165" t="str">
        <f>_xlfn.CONCAT("""",VLOOKUP(B165,'Index Web'!A$3:L$234,5,FALSE),"""")</f>
        <v>"Liturgia"</v>
      </c>
      <c r="K165" t="s">
        <v>950</v>
      </c>
      <c r="L165" t="str">
        <f>_xlfn.CONCAT("[",VLOOKUP(B165,'Index Web'!A$3:N$234,14,FALSE),"]")</f>
        <v>[""]</v>
      </c>
      <c r="M165" t="s">
        <v>951</v>
      </c>
      <c r="N165" t="str">
        <f>_xlfn.CONCAT("""/resucito/src/index.html?canto=",VLOOKUP(B165,'Index Web'!A$3:N$234,13,FALSE),"""")</f>
        <v>"/resucito/src/index.html?canto=plegariaeucaristicaiimodeloii"</v>
      </c>
      <c r="O165" t="s">
        <v>952</v>
      </c>
      <c r="P165" t="str">
        <f>_xlfn.CONCAT("""",VLOOKUP(B165,'Index Web'!A$3:O$234,15,FALSE)," ",VLOOKUP(B165,'Index Web'!A$3:O$234,13,FALSE),"""","},")</f>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Q165" t="str">
        <f t="shared" si="2"/>
        <v>{id:163,title: "Plegaria eucarística ii Modelo II", subtitle: "Modelo II (1987)", category: "Liturgia", moments: [""], url: "/resucito/src/index.html?canto=plegariaeucaristicaiimodeloii",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row>
    <row r="166" spans="2:17" x14ac:dyDescent="0.25">
      <c r="B166" s="29">
        <v>200</v>
      </c>
      <c r="C166" t="s">
        <v>261</v>
      </c>
      <c r="D166">
        <f>VLOOKUP(B166,'Index Web'!A$3:L$234,2,FALSE)</f>
        <v>164</v>
      </c>
      <c r="E166" t="s">
        <v>947</v>
      </c>
      <c r="F166" t="str">
        <f>_xlfn.CONCAT("""",VLOOKUP(B166,'Index Web'!A$3:L$234,3,FALSE),"""")</f>
        <v>"Plegaria eucarística iv "</v>
      </c>
      <c r="G166" t="s">
        <v>948</v>
      </c>
      <c r="H166" t="str">
        <f>_xlfn.CONCAT("""",VLOOKUP(B166,'Index Web'!A$3:L$234,4,FALSE),"""")</f>
        <v>"(1988)"</v>
      </c>
      <c r="I166" t="s">
        <v>949</v>
      </c>
      <c r="J166" t="str">
        <f>_xlfn.CONCAT("""",VLOOKUP(B166,'Index Web'!A$3:L$234,5,FALSE),"""")</f>
        <v>"Liturgia"</v>
      </c>
      <c r="K166" t="s">
        <v>950</v>
      </c>
      <c r="L166" t="str">
        <f>_xlfn.CONCAT("[",VLOOKUP(B166,'Index Web'!A$3:N$234,14,FALSE),"]")</f>
        <v>[""]</v>
      </c>
      <c r="M166" t="s">
        <v>951</v>
      </c>
      <c r="N166" t="str">
        <f>_xlfn.CONCAT("""/resucito/src/index.html?canto=",VLOOKUP(B166,'Index Web'!A$3:N$234,13,FALSE),"""")</f>
        <v>"/resucito/src/index.html?canto=plegariaeucaristicaiv"</v>
      </c>
      <c r="O166" t="s">
        <v>952</v>
      </c>
      <c r="P166" t="str">
        <f>_xlfn.CONCAT("""",VLOOKUP(B166,'Index Web'!A$3:O$234,15,FALSE)," ",VLOOKUP(B166,'Index Web'!A$3:O$234,13,FALSE),"""","},")</f>
        <v>"plegaria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Q166" t="str">
        <f t="shared" si="2"/>
        <v>{id:164,title: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row>
    <row r="167" spans="2:17" x14ac:dyDescent="0.25">
      <c r="B167" s="26">
        <v>132</v>
      </c>
      <c r="C167" t="s">
        <v>261</v>
      </c>
      <c r="D167">
        <f>VLOOKUP(B167,'Index Web'!A$3:L$234,2,FALSE)</f>
        <v>165</v>
      </c>
      <c r="E167" t="s">
        <v>947</v>
      </c>
      <c r="F167" t="str">
        <f>_xlfn.CONCAT("""",VLOOKUP(B167,'Index Web'!A$3:L$234,3,FALSE),"""")</f>
        <v>"Por el amor de mis amigos"</v>
      </c>
      <c r="G167" t="s">
        <v>948</v>
      </c>
      <c r="H167" t="str">
        <f>_xlfn.CONCAT("""",VLOOKUP(B167,'Index Web'!A$3:L$234,4,FALSE),"""")</f>
        <v>"Salmo 122 (121) - Melodía hebraica "</v>
      </c>
      <c r="I167" t="s">
        <v>949</v>
      </c>
      <c r="J167" t="str">
        <f>_xlfn.CONCAT("""",VLOOKUP(B167,'Index Web'!A$3:L$234,5,FALSE),"""")</f>
        <v>"Precatecumenado"</v>
      </c>
      <c r="K167" t="s">
        <v>950</v>
      </c>
      <c r="L167" t="str">
        <f>_xlfn.CONCAT("[",VLOOKUP(B167,'Index Web'!A$3:N$234,14,FALSE),"]")</f>
        <v>["Paz","Antiguo Testamento"]</v>
      </c>
      <c r="M167" t="s">
        <v>951</v>
      </c>
      <c r="N167" t="str">
        <f>_xlfn.CONCAT("""/resucito/src/index.html?canto=",VLOOKUP(B167,'Index Web'!A$3:N$234,13,FALSE),"""")</f>
        <v>"/resucito/src/index.html?canto=porelamordemisamigos"</v>
      </c>
      <c r="O167" t="s">
        <v>952</v>
      </c>
      <c r="P167" t="str">
        <f>_xlfn.CONCAT("""",VLOOKUP(B167,'Index Web'!A$3:O$234,15,FALSE)," ",VLOOKUP(B167,'Index Web'!A$3:O$234,13,FALSE),"""","},")</f>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Q167" t="str">
        <f t="shared" si="2"/>
        <v>{id:165,title: "Por el amor de mis amigos", subtitle: "Salmo 122 (121) - Melodía hebraica ", category: "Precatecumenado", moments: ["Paz","Antiguo Testamento"],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row>
    <row r="168" spans="2:17" x14ac:dyDescent="0.25">
      <c r="B168" s="25">
        <v>133</v>
      </c>
      <c r="C168" t="s">
        <v>261</v>
      </c>
      <c r="D168">
        <f>VLOOKUP(B168,'Index Web'!A$3:L$234,2,FALSE)</f>
        <v>166</v>
      </c>
      <c r="E168" t="s">
        <v>947</v>
      </c>
      <c r="F168" t="str">
        <f>_xlfn.CONCAT("""",VLOOKUP(B168,'Index Web'!A$3:L$234,3,FALSE),"""")</f>
        <v>"Por qué esta noche es diferente"</v>
      </c>
      <c r="G168" t="s">
        <v>948</v>
      </c>
      <c r="H168" t="str">
        <f>_xlfn.CONCAT("""",VLOOKUP(B168,'Index Web'!A$3:L$234,4,FALSE),"""")</f>
        <v>"Haggadá de Pesaj - Melodía hebraica"</v>
      </c>
      <c r="I168" t="s">
        <v>949</v>
      </c>
      <c r="J168" t="str">
        <f>_xlfn.CONCAT("""",VLOOKUP(B168,'Index Web'!A$3:L$234,5,FALSE),"""")</f>
        <v>"Precatecumenado"</v>
      </c>
      <c r="K168" t="s">
        <v>950</v>
      </c>
      <c r="L168" t="str">
        <f>_xlfn.CONCAT("[",VLOOKUP(B168,'Index Web'!A$3:N$234,14,FALSE),"]")</f>
        <v>["Pascua","Pentecostés","Niños"]</v>
      </c>
      <c r="M168" t="s">
        <v>951</v>
      </c>
      <c r="N168" t="str">
        <f>_xlfn.CONCAT("""/resucito/src/index.html?canto=",VLOOKUP(B168,'Index Web'!A$3:N$234,13,FALSE),"""")</f>
        <v>"/resucito/src/index.html?canto=porqueestanocheesdiferente"</v>
      </c>
      <c r="O168" t="s">
        <v>952</v>
      </c>
      <c r="P168" t="str">
        <f>_xlfn.CONCAT("""",VLOOKUP(B168,'Index Web'!A$3:O$234,15,FALSE)," ",VLOOKUP(B168,'Index Web'!A$3:O$234,13,FALSE),"""","},")</f>
        <v>"¿por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Q168" t="str">
        <f t="shared" si="2"/>
        <v>{id:166,title: "Por qué esta noche es diferente", subtitle: "Haggadá de Pesaj - Melodía hebraica", category: "Precatecumenado", moments: ["Pascua","Pentecostés","Niños"],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row>
    <row r="169" spans="2:17" x14ac:dyDescent="0.25">
      <c r="B169" s="26">
        <v>134</v>
      </c>
      <c r="C169" t="s">
        <v>261</v>
      </c>
      <c r="D169">
        <f>VLOOKUP(B169,'Index Web'!A$3:L$234,2,FALSE)</f>
        <v>167</v>
      </c>
      <c r="E169" t="s">
        <v>947</v>
      </c>
      <c r="F169" t="str">
        <f>_xlfn.CONCAT("""",VLOOKUP(B169,'Index Web'!A$3:L$234,3,FALSE),"""")</f>
        <v>"Por qué las gentes conjuran"</v>
      </c>
      <c r="G169" t="s">
        <v>948</v>
      </c>
      <c r="H169" t="str">
        <f>_xlfn.CONCAT("""",VLOOKUP(B169,'Index Web'!A$3:L$234,4,FALSE),"""")</f>
        <v>"Salmo 2"</v>
      </c>
      <c r="I169" t="s">
        <v>949</v>
      </c>
      <c r="J169" t="str">
        <f>_xlfn.CONCAT("""",VLOOKUP(B169,'Index Web'!A$3:L$234,5,FALSE),"""")</f>
        <v>"Precatecumenado"</v>
      </c>
      <c r="K169" t="s">
        <v>950</v>
      </c>
      <c r="L169" t="str">
        <f>_xlfn.CONCAT("[",VLOOKUP(B169,'Index Web'!A$3:N$234,14,FALSE),"]")</f>
        <v>["Cuaresma","Antiguo Testamento"]</v>
      </c>
      <c r="M169" t="s">
        <v>951</v>
      </c>
      <c r="N169" t="str">
        <f>_xlfn.CONCAT("""/resucito/src/index.html?canto=",VLOOKUP(B169,'Index Web'!A$3:N$234,13,FALSE),"""")</f>
        <v>"/resucito/src/index.html?canto=porquelasgentesconjuran"</v>
      </c>
      <c r="O169" t="s">
        <v>952</v>
      </c>
      <c r="P169" t="str">
        <f>_xlfn.CONCAT("""",VLOOKUP(B169,'Index Web'!A$3:O$234,15,FALSE)," ",VLOOKUP(B169,'Index Web'!A$3:O$234,13,FALSE),"""","},")</f>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Q169" t="str">
        <f t="shared" si="2"/>
        <v>{id:167,title: "Por qué las gentes conjuran", subtitle: "Salmo 2", category: "Precatecumenado", moments: ["Cuaresma","Antiguo Testamento"],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row>
    <row r="170" spans="2:17" x14ac:dyDescent="0.25">
      <c r="B170" s="25">
        <v>135</v>
      </c>
      <c r="C170" t="s">
        <v>261</v>
      </c>
      <c r="D170">
        <f>VLOOKUP(B170,'Index Web'!A$3:L$234,2,FALSE)</f>
        <v>168</v>
      </c>
      <c r="E170" t="s">
        <v>947</v>
      </c>
      <c r="F170" t="str">
        <f>_xlfn.CONCAT("""",VLOOKUP(B170,'Index Web'!A$3:L$234,3,FALSE),"""")</f>
        <v>"Porque mi yugo es suave"</v>
      </c>
      <c r="G170" t="s">
        <v>948</v>
      </c>
      <c r="H170" t="str">
        <f>_xlfn.CONCAT("""",VLOOKUP(B170,'Index Web'!A$3:L$234,4,FALSE),"""")</f>
        <v>"Mateo 11,28ss"</v>
      </c>
      <c r="I170" t="s">
        <v>949</v>
      </c>
      <c r="J170" t="str">
        <f>_xlfn.CONCAT("""",VLOOKUP(B170,'Index Web'!A$3:L$234,5,FALSE),"""")</f>
        <v>"Precatecumenado"</v>
      </c>
      <c r="K170" t="s">
        <v>950</v>
      </c>
      <c r="L170" t="str">
        <f>_xlfn.CONCAT("[",VLOOKUP(B170,'Index Web'!A$3:N$234,14,FALSE),"]")</f>
        <v>["Cuaresma","Nuevo Testamento"]</v>
      </c>
      <c r="M170" t="s">
        <v>951</v>
      </c>
      <c r="N170" t="str">
        <f>_xlfn.CONCAT("""/resucito/src/index.html?canto=",VLOOKUP(B170,'Index Web'!A$3:N$234,13,FALSE),"""")</f>
        <v>"/resucito/src/index.html?canto=porquemiyugoessuave"</v>
      </c>
      <c r="O170" t="s">
        <v>952</v>
      </c>
      <c r="P170" t="str">
        <f>_xlfn.CONCAT("""",VLOOKUP(B170,'Index Web'!A$3:O$234,15,FALSE)," ",VLOOKUP(B170,'Index Web'!A$3:O$234,13,FALSE),"""","},")</f>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Q170" t="str">
        <f t="shared" si="2"/>
        <v>{id:168,title: "Porque mi yugo es suave", subtitle: "Mateo 11,28ss", category: "Precatecumenado", moments: ["Cuaresma","Nuevo Testamento"],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row>
    <row r="171" spans="2:17" x14ac:dyDescent="0.25">
      <c r="B171" s="27">
        <v>204</v>
      </c>
      <c r="C171" t="s">
        <v>261</v>
      </c>
      <c r="D171">
        <f>VLOOKUP(B171,'Index Web'!A$3:L$234,2,FALSE)</f>
        <v>169</v>
      </c>
      <c r="E171" t="s">
        <v>947</v>
      </c>
      <c r="F171" t="str">
        <f>_xlfn.CONCAT("""",VLOOKUP(B171,'Index Web'!A$3:L$234,3,FALSE),"""")</f>
        <v>"Prefacio para Adviento y Navidad"</v>
      </c>
      <c r="G171" t="s">
        <v>948</v>
      </c>
      <c r="H171" t="str">
        <f>_xlfn.CONCAT("""",VLOOKUP(B171,'Index Web'!A$3:L$234,4,FALSE),"""")</f>
        <v>"Prefacio IV de Adviento*"</v>
      </c>
      <c r="I171" t="s">
        <v>949</v>
      </c>
      <c r="J171" t="str">
        <f>_xlfn.CONCAT("""",VLOOKUP(B171,'Index Web'!A$3:L$234,5,FALSE),"""")</f>
        <v>"Liturgia"</v>
      </c>
      <c r="K171" t="s">
        <v>950</v>
      </c>
      <c r="L171" t="str">
        <f>_xlfn.CONCAT("[",VLOOKUP(B171,'Index Web'!A$3:N$234,14,FALSE),"]")</f>
        <v>["Adviento","Navidad"]</v>
      </c>
      <c r="M171" t="s">
        <v>951</v>
      </c>
      <c r="N171" t="str">
        <f>_xlfn.CONCAT("""/resucito/src/index.html?canto=",VLOOKUP(B171,'Index Web'!A$3:N$234,13,FALSE),"""")</f>
        <v>"/resucito/src/index.html?canto=prefacioparaadvientoynavidad"</v>
      </c>
      <c r="O171" t="s">
        <v>952</v>
      </c>
      <c r="P171" t="str">
        <f>_xlfn.CONCAT("""",VLOOKUP(B171,'Index Web'!A$3:O$234,15,FALSE)," ",VLOOKUP(B171,'Index Web'!A$3:O$234,13,FALSE),"""","},")</f>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Q171" t="str">
        <f t="shared" si="2"/>
        <v>{id:169,title: "Prefacio para Adviento y Navidad", subtitle: "Prefacio IV de Adviento*", category: "Liturgia", moments: ["Adviento","Navidad"],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row>
    <row r="172" spans="2:17" x14ac:dyDescent="0.25">
      <c r="B172" s="29">
        <v>205</v>
      </c>
      <c r="C172" t="s">
        <v>261</v>
      </c>
      <c r="D172">
        <f>VLOOKUP(B172,'Index Web'!A$3:L$234,2,FALSE)</f>
        <v>170</v>
      </c>
      <c r="E172" t="s">
        <v>947</v>
      </c>
      <c r="F172" t="str">
        <f>_xlfn.CONCAT("""",VLOOKUP(B172,'Index Web'!A$3:L$234,3,FALSE),"""")</f>
        <v>"Prefacio para el tiempo Pascual"</v>
      </c>
      <c r="G172" t="s">
        <v>948</v>
      </c>
      <c r="H172" t="str">
        <f>_xlfn.CONCAT("""",VLOOKUP(B172,'Index Web'!A$3:L$234,4,FALSE),"""")</f>
        <v>"Prefacio I de Pascua*"</v>
      </c>
      <c r="I172" t="s">
        <v>949</v>
      </c>
      <c r="J172" t="str">
        <f>_xlfn.CONCAT("""",VLOOKUP(B172,'Index Web'!A$3:L$234,5,FALSE),"""")</f>
        <v>"Liturgia"</v>
      </c>
      <c r="K172" t="s">
        <v>950</v>
      </c>
      <c r="L172" t="str">
        <f>_xlfn.CONCAT("[",VLOOKUP(B172,'Index Web'!A$3:N$234,14,FALSE),"]")</f>
        <v>["Pascua"]</v>
      </c>
      <c r="M172" t="s">
        <v>951</v>
      </c>
      <c r="N172" t="str">
        <f>_xlfn.CONCAT("""/resucito/src/index.html?canto=",VLOOKUP(B172,'Index Web'!A$3:N$234,13,FALSE),"""")</f>
        <v>"/resucito/src/index.html?canto=prefacioparaeltiempopascual"</v>
      </c>
      <c r="O172" t="s">
        <v>952</v>
      </c>
      <c r="P172" t="str">
        <f>_xlfn.CONCAT("""",VLOOKUP(B172,'Index Web'!A$3:O$234,15,FALSE)," ",VLOOKUP(B172,'Index Web'!A$3:O$234,13,FALSE),"""","},")</f>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Q172" t="str">
        <f t="shared" si="2"/>
        <v>{id:170,title: "Prefacio para el tiempo Pascual", subtitle: "Prefacio I de Pascua*", category: "Liturgia", moments: ["Pascua"],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row>
    <row r="173" spans="2:17" x14ac:dyDescent="0.25">
      <c r="B173" s="27">
        <v>206</v>
      </c>
      <c r="C173" t="s">
        <v>261</v>
      </c>
      <c r="D173">
        <f>VLOOKUP(B173,'Index Web'!A$3:L$234,2,FALSE)</f>
        <v>171</v>
      </c>
      <c r="E173" t="s">
        <v>947</v>
      </c>
      <c r="F173" t="str">
        <f>_xlfn.CONCAT("""",VLOOKUP(B173,'Index Web'!A$3:L$234,3,FALSE),"""")</f>
        <v>"Pregón Pascual"</v>
      </c>
      <c r="G173" t="s">
        <v>948</v>
      </c>
      <c r="H173" t="str">
        <f>_xlfn.CONCAT("""",VLOOKUP(B173,'Index Web'!A$3:L$234,4,FALSE),"""")</f>
        <v>"«Exsultet»"</v>
      </c>
      <c r="I173" t="s">
        <v>949</v>
      </c>
      <c r="J173" t="str">
        <f>_xlfn.CONCAT("""",VLOOKUP(B173,'Index Web'!A$3:L$234,5,FALSE),"""")</f>
        <v>"Liturgia"</v>
      </c>
      <c r="K173" t="s">
        <v>950</v>
      </c>
      <c r="L173" t="str">
        <f>_xlfn.CONCAT("[",VLOOKUP(B173,'Index Web'!A$3:N$234,14,FALSE),"]")</f>
        <v>["Pascua"]</v>
      </c>
      <c r="M173" t="s">
        <v>951</v>
      </c>
      <c r="N173" t="str">
        <f>_xlfn.CONCAT("""/resucito/src/index.html?canto=",VLOOKUP(B173,'Index Web'!A$3:N$234,13,FALSE),"""")</f>
        <v>"/resucito/src/index.html?canto=pregonpascual"</v>
      </c>
      <c r="O173" t="s">
        <v>952</v>
      </c>
      <c r="P173" t="str">
        <f>_xlfn.CONCAT("""",VLOOKUP(B173,'Index Web'!A$3:O$234,15,FALSE)," ",VLOOKUP(B173,'Index Web'!A$3:O$234,13,FALSE),"""","},")</f>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Q173" t="str">
        <f t="shared" si="2"/>
        <v>{id:171,title: "Pregón Pascual", subtitle: "«Exsultet»", category: "Liturgia", moments: ["Pascua"],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row>
    <row r="174" spans="2:17" x14ac:dyDescent="0.25">
      <c r="B174" s="25">
        <v>136</v>
      </c>
      <c r="C174" t="s">
        <v>261</v>
      </c>
      <c r="D174">
        <f>VLOOKUP(B174,'Index Web'!A$3:L$234,2,FALSE)</f>
        <v>172</v>
      </c>
      <c r="E174" t="s">
        <v>947</v>
      </c>
      <c r="F174" t="str">
        <f>_xlfn.CONCAT("""",VLOOKUP(B174,'Index Web'!A$3:L$234,3,FALSE),"""")</f>
        <v>"Qué amables son tus moradas"</v>
      </c>
      <c r="G174" t="s">
        <v>948</v>
      </c>
      <c r="H174" t="str">
        <f>_xlfn.CONCAT("""",VLOOKUP(B174,'Index Web'!A$3:L$234,4,FALSE),"""")</f>
        <v>"Salmo 84 (83)"</v>
      </c>
      <c r="I174" t="s">
        <v>949</v>
      </c>
      <c r="J174" t="str">
        <f>_xlfn.CONCAT("""",VLOOKUP(B174,'Index Web'!A$3:L$234,5,FALSE),"""")</f>
        <v>"Precatecumenado"</v>
      </c>
      <c r="K174" t="s">
        <v>950</v>
      </c>
      <c r="L174" t="str">
        <f>_xlfn.CONCAT("[",VLOOKUP(B174,'Index Web'!A$3:N$234,14,FALSE),"]")</f>
        <v>["Cuaresma","Entrada","Antiguo Testamento"]</v>
      </c>
      <c r="M174" t="s">
        <v>951</v>
      </c>
      <c r="N174" t="str">
        <f>_xlfn.CONCAT("""/resucito/src/index.html?canto=",VLOOKUP(B174,'Index Web'!A$3:N$234,13,FALSE),"""")</f>
        <v>"/resucito/src/index.html?canto=queamablessontusmoradas"</v>
      </c>
      <c r="O174" t="s">
        <v>952</v>
      </c>
      <c r="P174" t="str">
        <f>_xlfn.CONCAT("""",VLOOKUP(B174,'Index Web'!A$3:O$234,15,FALSE)," ",VLOOKUP(B174,'Index Web'!A$3:O$234,13,FALSE),"""","},")</f>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Q174" t="str">
        <f t="shared" si="2"/>
        <v>{id:172,title: "Qué amables son tus moradas", subtitle: "Salmo 84 (83)", category: "Precatecumenado", moments: ["Cuaresma","Entrada","Antiguo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row>
    <row r="175" spans="2:17" x14ac:dyDescent="0.25">
      <c r="B175" s="26">
        <v>137</v>
      </c>
      <c r="C175" t="s">
        <v>261</v>
      </c>
      <c r="D175">
        <f>VLOOKUP(B175,'Index Web'!A$3:L$234,2,FALSE)</f>
        <v>173</v>
      </c>
      <c r="E175" t="s">
        <v>947</v>
      </c>
      <c r="F175" t="str">
        <f>_xlfn.CONCAT("""",VLOOKUP(B175,'Index Web'!A$3:L$234,3,FALSE),"""")</f>
        <v>"Qué estupendo, qué alegría "</v>
      </c>
      <c r="G175" t="s">
        <v>948</v>
      </c>
      <c r="H175" t="str">
        <f>_xlfn.CONCAT("""",VLOOKUP(B175,'Index Web'!A$3:L$234,4,FALSE),"""")</f>
        <v>"Salmo 133 (132)"</v>
      </c>
      <c r="I175" t="s">
        <v>949</v>
      </c>
      <c r="J175" t="str">
        <f>_xlfn.CONCAT("""",VLOOKUP(B175,'Index Web'!A$3:L$234,5,FALSE),"""")</f>
        <v>"Precatecumenado"</v>
      </c>
      <c r="K175" t="s">
        <v>950</v>
      </c>
      <c r="L175" t="str">
        <f>_xlfn.CONCAT("[",VLOOKUP(B175,'Index Web'!A$3:N$234,14,FALSE),"]")</f>
        <v>["Antiguo Testamento","Paz"]</v>
      </c>
      <c r="M175" t="s">
        <v>951</v>
      </c>
      <c r="N175" t="str">
        <f>_xlfn.CONCAT("""/resucito/src/index.html?canto=",VLOOKUP(B175,'Index Web'!A$3:N$234,13,FALSE),"""")</f>
        <v>"/resucito/src/index.html?canto=queestupendoquealegria"</v>
      </c>
      <c r="O175" t="s">
        <v>952</v>
      </c>
      <c r="P175" t="str">
        <f>_xlfn.CONCAT("""",VLOOKUP(B175,'Index Web'!A$3:O$234,15,FALSE)," ",VLOOKUP(B175,'Index Web'!A$3:O$234,13,FALSE),"""","},")</f>
        <v>"¡qué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Q175" t="str">
        <f t="shared" si="2"/>
        <v>{id:173,title: "Qué estupendo, qué alegría ", subtitle: "Salmo 133 (132)", category: "Precatecumenado", moments: ["Antiguo Testamento","Paz"],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row>
    <row r="176" spans="2:17" x14ac:dyDescent="0.25">
      <c r="B176" s="25">
        <v>138</v>
      </c>
      <c r="C176" t="s">
        <v>261</v>
      </c>
      <c r="D176">
        <f>VLOOKUP(B176,'Index Web'!A$3:L$234,2,FALSE)</f>
        <v>174</v>
      </c>
      <c r="E176" t="s">
        <v>947</v>
      </c>
      <c r="F176" t="str">
        <f>_xlfn.CONCAT("""",VLOOKUP(B176,'Index Web'!A$3:L$234,3,FALSE),"""")</f>
        <v>"Quién es esta que sube del desierto"</v>
      </c>
      <c r="G176" t="s">
        <v>948</v>
      </c>
      <c r="H176" t="str">
        <f>_xlfn.CONCAT("""",VLOOKUP(B176,'Index Web'!A$3:L$234,4,FALSE),"""")</f>
        <v>"Cantar de los Cantares 8,5-7"</v>
      </c>
      <c r="I176" t="s">
        <v>949</v>
      </c>
      <c r="J176" t="str">
        <f>_xlfn.CONCAT("""",VLOOKUP(B176,'Index Web'!A$3:L$234,5,FALSE),"""")</f>
        <v>"Precatecumenado"</v>
      </c>
      <c r="K176" t="s">
        <v>950</v>
      </c>
      <c r="L176" t="str">
        <f>_xlfn.CONCAT("[",VLOOKUP(B176,'Index Web'!A$3:N$234,14,FALSE),"]")</f>
        <v>["Pascua","Pentecostés","Comunión","Final","Antiguo Testamento"]</v>
      </c>
      <c r="M176" t="s">
        <v>951</v>
      </c>
      <c r="N176" t="str">
        <f>_xlfn.CONCAT("""/resucito/src/index.html?canto=",VLOOKUP(B176,'Index Web'!A$3:N$234,13,FALSE),"""")</f>
        <v>"/resucito/src/index.html?canto=quienesestaquesubedeldesierto"</v>
      </c>
      <c r="O176" t="s">
        <v>952</v>
      </c>
      <c r="P176" t="str">
        <f>_xlfn.CONCAT("""",VLOOKUP(B176,'Index Web'!A$3:O$234,15,FALSE)," ",VLOOKUP(B176,'Index Web'!A$3:O$234,13,FALSE),"""","},")</f>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Q176" t="str">
        <f t="shared" si="2"/>
        <v>{id:174,title: "Quién es esta que sube del desierto", subtitle: "Cantar de los Cantares 8,5-7", category: "Precatecumenado", moments: ["Pascua","Pentecostés","Comunión","Final","Antiguo Testamento"],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row>
    <row r="177" spans="2:17" x14ac:dyDescent="0.25">
      <c r="B177" s="26">
        <v>139</v>
      </c>
      <c r="C177" t="s">
        <v>261</v>
      </c>
      <c r="D177">
        <f>VLOOKUP(B177,'Index Web'!A$3:L$234,2,FALSE)</f>
        <v>175</v>
      </c>
      <c r="E177" t="s">
        <v>947</v>
      </c>
      <c r="F177" t="str">
        <f>_xlfn.CONCAT("""",VLOOKUP(B177,'Index Web'!A$3:L$234,3,FALSE),"""")</f>
        <v>"Quién nos separará"</v>
      </c>
      <c r="G177" t="s">
        <v>948</v>
      </c>
      <c r="H177" t="str">
        <f>_xlfn.CONCAT("""",VLOOKUP(B177,'Index Web'!A$3:L$234,4,FALSE),"""")</f>
        <v>"Romanos 8,34-39"</v>
      </c>
      <c r="I177" t="s">
        <v>949</v>
      </c>
      <c r="J177" t="str">
        <f>_xlfn.CONCAT("""",VLOOKUP(B177,'Index Web'!A$3:L$234,5,FALSE),"""")</f>
        <v>"Precatecumenado"</v>
      </c>
      <c r="K177" t="s">
        <v>950</v>
      </c>
      <c r="L177" t="str">
        <f>_xlfn.CONCAT("[",VLOOKUP(B177,'Index Web'!A$3:N$234,14,FALSE),"]")</f>
        <v>["Cuaresma","Comunión","Nuevo Testamento"]</v>
      </c>
      <c r="M177" t="s">
        <v>951</v>
      </c>
      <c r="N177" t="str">
        <f>_xlfn.CONCAT("""/resucito/src/index.html?canto=",VLOOKUP(B177,'Index Web'!A$3:N$234,13,FALSE),"""")</f>
        <v>"/resucito/src/index.html?canto=quiennosseparara"</v>
      </c>
      <c r="O177" t="s">
        <v>952</v>
      </c>
      <c r="P177" t="str">
        <f>_xlfn.CONCAT("""",VLOOKUP(B177,'Index Web'!A$3:O$234,15,FALSE)," ",VLOOKUP(B177,'Index Web'!A$3:O$234,13,FALSE),"""","},")</f>
        <v>"¿quién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Q177" t="str">
        <f t="shared" si="2"/>
        <v>{id:175,title: "Quién nos separará", subtitle: "Romanos 8,34-39", category: "Precatecumenado", moments: ["Cuaresma","Comunión","Nuevo Testamento"],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row>
    <row r="178" spans="2:17" x14ac:dyDescent="0.25">
      <c r="B178" s="25">
        <v>140</v>
      </c>
      <c r="C178" t="s">
        <v>261</v>
      </c>
      <c r="D178">
        <f>VLOOKUP(B178,'Index Web'!A$3:L$234,2,FALSE)</f>
        <v>176</v>
      </c>
      <c r="E178" t="s">
        <v>947</v>
      </c>
      <c r="F178" t="str">
        <f>_xlfn.CONCAT("""",VLOOKUP(B178,'Index Web'!A$3:L$234,3,FALSE),"""")</f>
        <v>"Quiero andar, madre, a Jerusalén"</v>
      </c>
      <c r="G178" t="s">
        <v>948</v>
      </c>
      <c r="H178" t="str">
        <f>_xlfn.CONCAT("""",VLOOKUP(B178,'Index Web'!A$3:L$234,4,FALSE),"""")</f>
        <v>"Canto sefardí"</v>
      </c>
      <c r="I178" t="s">
        <v>949</v>
      </c>
      <c r="J178" t="str">
        <f>_xlfn.CONCAT("""",VLOOKUP(B178,'Index Web'!A$3:L$234,5,FALSE),"""")</f>
        <v>"Precatecumenado"</v>
      </c>
      <c r="K178" t="s">
        <v>950</v>
      </c>
      <c r="L178" t="str">
        <f>_xlfn.CONCAT("[",VLOOKUP(B178,'Index Web'!A$3:N$234,14,FALSE),"]")</f>
        <v>["Pascua","Pentecostés","Final"]</v>
      </c>
      <c r="M178" t="s">
        <v>951</v>
      </c>
      <c r="N178" t="str">
        <f>_xlfn.CONCAT("""/resucito/src/index.html?canto=",VLOOKUP(B178,'Index Web'!A$3:N$234,13,FALSE),"""")</f>
        <v>"/resucito/src/index.html?canto=quieroandarmadreajerusalen"</v>
      </c>
      <c r="O178" t="s">
        <v>952</v>
      </c>
      <c r="P178" t="str">
        <f>_xlfn.CONCAT("""",VLOOKUP(B178,'Index Web'!A$3:O$234,15,FALSE)," ",VLOOKUP(B178,'Index Web'!A$3:O$234,13,FALSE),"""","},")</f>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Q178" t="str">
        <f t="shared" si="2"/>
        <v>{id:176,title: "Quiero andar, madre, a Jerusalén", subtitle: "Canto sefardí", category: "Precatecumenado", moments: ["Pascua","Pentecostés","Final"],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row>
    <row r="179" spans="2:17" x14ac:dyDescent="0.25">
      <c r="B179" s="26">
        <v>141</v>
      </c>
      <c r="C179" t="s">
        <v>261</v>
      </c>
      <c r="D179">
        <f>VLOOKUP(B179,'Index Web'!A$3:L$234,2,FALSE)</f>
        <v>177</v>
      </c>
      <c r="E179" t="s">
        <v>947</v>
      </c>
      <c r="F179" t="str">
        <f>_xlfn.CONCAT("""",VLOOKUP(B179,'Index Web'!A$3:L$234,3,FALSE),"""")</f>
        <v>"Quiero cantar"</v>
      </c>
      <c r="G179" t="s">
        <v>948</v>
      </c>
      <c r="H179" t="str">
        <f>_xlfn.CONCAT("""",VLOOKUP(B179,'Index Web'!A$3:L$234,4,FALSE),"""")</f>
        <v>"Salmo 57 (56)"</v>
      </c>
      <c r="I179" t="s">
        <v>949</v>
      </c>
      <c r="J179" t="str">
        <f>_xlfn.CONCAT("""",VLOOKUP(B179,'Index Web'!A$3:L$234,5,FALSE),"""")</f>
        <v>"Precatecumenado"</v>
      </c>
      <c r="K179" t="s">
        <v>950</v>
      </c>
      <c r="L179" t="str">
        <f>_xlfn.CONCAT("[",VLOOKUP(B179,'Index Web'!A$3:N$234,14,FALSE),"]")</f>
        <v>["Cuaresma","Antiguo Testamento"]</v>
      </c>
      <c r="M179" t="s">
        <v>951</v>
      </c>
      <c r="N179" t="str">
        <f>_xlfn.CONCAT("""/resucito/src/index.html?canto=",VLOOKUP(B179,'Index Web'!A$3:N$234,13,FALSE),"""")</f>
        <v>"/resucito/src/index.html?canto=quierocantar"</v>
      </c>
      <c r="O179" t="s">
        <v>952</v>
      </c>
      <c r="P179" t="str">
        <f>_xlfn.CONCAT("""",VLOOKUP(B179,'Index Web'!A$3:O$234,15,FALSE)," ",VLOOKUP(B179,'Index Web'!A$3:O$234,13,FALSE),"""","},")</f>
        <v>"quiero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Q179" t="str">
        <f t="shared" si="2"/>
        <v>{id:177,title: "Quiero cantar", subtitle: "Salmo 57 (56)", category: "Precatecumenado", moments: ["Cuaresma","Antiguo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row>
    <row r="180" spans="2:17" x14ac:dyDescent="0.25">
      <c r="B180" s="25">
        <v>142</v>
      </c>
      <c r="C180" t="s">
        <v>261</v>
      </c>
      <c r="D180">
        <f>VLOOKUP(B180,'Index Web'!A$3:L$234,2,FALSE)</f>
        <v>178</v>
      </c>
      <c r="E180" t="s">
        <v>947</v>
      </c>
      <c r="F180" t="str">
        <f>_xlfn.CONCAT("""",VLOOKUP(B180,'Index Web'!A$3:L$234,3,FALSE),"""")</f>
        <v>"Resucitó"</v>
      </c>
      <c r="G180" t="s">
        <v>948</v>
      </c>
      <c r="H180" t="str">
        <f>_xlfn.CONCAT("""",VLOOKUP(B180,'Index Web'!A$3:L$234,4,FALSE),"""")</f>
        <v>"(Kiko Argüello)"</v>
      </c>
      <c r="I180" t="s">
        <v>949</v>
      </c>
      <c r="J180" t="str">
        <f>_xlfn.CONCAT("""",VLOOKUP(B180,'Index Web'!A$3:L$234,5,FALSE),"""")</f>
        <v>"Precatecumenado"</v>
      </c>
      <c r="K180" t="s">
        <v>950</v>
      </c>
      <c r="L180" t="str">
        <f>_xlfn.CONCAT("[",VLOOKUP(B180,'Index Web'!A$3:N$234,14,FALSE),"]")</f>
        <v>["Pascua","Pentecostés","Comunión"]</v>
      </c>
      <c r="M180" t="s">
        <v>951</v>
      </c>
      <c r="N180" t="str">
        <f>_xlfn.CONCAT("""/resucito/src/index.html?canto=",VLOOKUP(B180,'Index Web'!A$3:N$234,13,FALSE),"""")</f>
        <v>"/resucito/src/index.html?canto=resucito"</v>
      </c>
      <c r="O180" t="s">
        <v>952</v>
      </c>
      <c r="P180" t="str">
        <f>_xlfn.CONCAT("""",VLOOKUP(B180,'Index Web'!A$3:O$234,15,FALSE)," ",VLOOKUP(B180,'Index Web'!A$3:O$234,13,FALSE),"""","},")</f>
        <v>"resucitó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Q180" t="str">
        <f t="shared" si="2"/>
        <v>{id:178,title: "Resucitó", subtitle: "(Kiko Argüello)", category: "Precatecumenado", moments: ["Pascua","Pentecostés","Comunión"], url: "/resucito/src/index.html?canto=resucito", content: "resucitó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row>
    <row r="181" spans="2:17" x14ac:dyDescent="0.25">
      <c r="B181" s="26">
        <v>143</v>
      </c>
      <c r="C181" t="s">
        <v>261</v>
      </c>
      <c r="D181">
        <f>VLOOKUP(B181,'Index Web'!A$3:L$234,2,FALSE)</f>
        <v>179</v>
      </c>
      <c r="E181" t="s">
        <v>947</v>
      </c>
      <c r="F181" t="str">
        <f>_xlfn.CONCAT("""",VLOOKUP(B181,'Index Web'!A$3:L$234,3,FALSE),"""")</f>
        <v>"Resurrexit"</v>
      </c>
      <c r="G181" t="s">
        <v>948</v>
      </c>
      <c r="H181" t="str">
        <f>_xlfn.CONCAT("""",VLOOKUP(B181,'Index Web'!A$3:L$234,4,FALSE),"""")</f>
        <v>"Juan 11,25s"</v>
      </c>
      <c r="I181" t="s">
        <v>949</v>
      </c>
      <c r="J181" t="str">
        <f>_xlfn.CONCAT("""",VLOOKUP(B181,'Index Web'!A$3:L$234,5,FALSE),"""")</f>
        <v>"Precatecumenado"</v>
      </c>
      <c r="K181" t="s">
        <v>950</v>
      </c>
      <c r="L181" t="str">
        <f>_xlfn.CONCAT("[",VLOOKUP(B181,'Index Web'!A$3:N$234,14,FALSE),"]")</f>
        <v>["Pascua","Pentecostés","Nuevo Testamento"]</v>
      </c>
      <c r="M181" t="s">
        <v>951</v>
      </c>
      <c r="N181" t="str">
        <f>_xlfn.CONCAT("""/resucito/src/index.html?canto=",VLOOKUP(B181,'Index Web'!A$3:N$234,13,FALSE),"""")</f>
        <v>"/resucito/src/index.html?canto=resurrexit"</v>
      </c>
      <c r="O181" t="s">
        <v>952</v>
      </c>
      <c r="P181" t="str">
        <f>_xlfn.CONCAT("""",VLOOKUP(B181,'Index Web'!A$3:O$234,15,FALSE)," ",VLOOKUP(B181,'Index Web'!A$3:O$234,13,FALSE),"""","},")</f>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Q181" t="str">
        <f t="shared" si="2"/>
        <v>{id:179,title: "Resurrexit", subtitle: "Juan 11,25s", category: "Precatecumenado", moments: ["Pascua","Pentecostés","Nuevo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row>
    <row r="182" spans="2:17" x14ac:dyDescent="0.25">
      <c r="B182" s="29">
        <v>208</v>
      </c>
      <c r="C182" t="s">
        <v>261</v>
      </c>
      <c r="D182">
        <f>VLOOKUP(B182,'Index Web'!A$3:L$234,2,FALSE)</f>
        <v>180</v>
      </c>
      <c r="E182" t="s">
        <v>947</v>
      </c>
      <c r="F182" t="str">
        <f>_xlfn.CONCAT("""",VLOOKUP(B182,'Index Web'!A$3:L$234,3,FALSE),"""")</f>
        <v>"Salmodia para el evangelio"</v>
      </c>
      <c r="G182" t="s">
        <v>948</v>
      </c>
      <c r="H182" t="str">
        <f>_xlfn.CONCAT("""",VLOOKUP(B182,'Index Web'!A$3:L$234,4,FALSE),"""")</f>
        <v>"Juan 3,11-20 "</v>
      </c>
      <c r="I182" t="s">
        <v>949</v>
      </c>
      <c r="J182" t="str">
        <f>_xlfn.CONCAT("""",VLOOKUP(B182,'Index Web'!A$3:L$234,5,FALSE),"""")</f>
        <v>"Liturgia"</v>
      </c>
      <c r="K182" t="s">
        <v>950</v>
      </c>
      <c r="L182" t="str">
        <f>_xlfn.CONCAT("[",VLOOKUP(B182,'Index Web'!A$3:N$234,14,FALSE),"]")</f>
        <v>[""]</v>
      </c>
      <c r="M182" t="s">
        <v>951</v>
      </c>
      <c r="N182" t="str">
        <f>_xlfn.CONCAT("""/resucito/src/index.html?canto=",VLOOKUP(B182,'Index Web'!A$3:N$234,13,FALSE),"""")</f>
        <v>"/resucito/src/index.html?canto=salmodiaparaelevangelio"</v>
      </c>
      <c r="O182" t="s">
        <v>952</v>
      </c>
      <c r="P182" t="str">
        <f>_xlfn.CONCAT("""",VLOOKUP(B182,'Index Web'!A$3:O$234,15,FALSE)," ",VLOOKUP(B182,'Index Web'!A$3:O$234,13,FALSE),"""","},")</f>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Q182" t="str">
        <f t="shared" si="2"/>
        <v>{id:180,title: "Salmodia para el evangelio", subtitle: "Juan 3,11-20 ", category: "Liturgia", moments: [""],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row>
    <row r="183" spans="2:17" x14ac:dyDescent="0.25">
      <c r="B183" s="27">
        <v>209</v>
      </c>
      <c r="C183" t="s">
        <v>261</v>
      </c>
      <c r="D183">
        <f>VLOOKUP(B183,'Index Web'!A$3:L$234,2,FALSE)</f>
        <v>181</v>
      </c>
      <c r="E183" t="s">
        <v>947</v>
      </c>
      <c r="F183" t="str">
        <f>_xlfn.CONCAT("""",VLOOKUP(B183,'Index Web'!A$3:L$234,3,FALSE),"""")</f>
        <v>"Salmodia para el rosario"</v>
      </c>
      <c r="G183" t="s">
        <v>948</v>
      </c>
      <c r="H183" t="str">
        <f>_xlfn.CONCAT("""",VLOOKUP(B183,'Index Web'!A$3:L$234,4,FALSE),"""")</f>
        <v>"Santo Rosario"</v>
      </c>
      <c r="I183" t="s">
        <v>949</v>
      </c>
      <c r="J183" t="str">
        <f>_xlfn.CONCAT("""",VLOOKUP(B183,'Index Web'!A$3:L$234,5,FALSE),"""")</f>
        <v>"Liturgia"</v>
      </c>
      <c r="K183" t="s">
        <v>950</v>
      </c>
      <c r="L183" t="str">
        <f>_xlfn.CONCAT("[",VLOOKUP(B183,'Index Web'!A$3:N$234,14,FALSE),"]")</f>
        <v>[""]</v>
      </c>
      <c r="M183" t="s">
        <v>951</v>
      </c>
      <c r="N183" t="str">
        <f>_xlfn.CONCAT("""/resucito/src/index.html?canto=",VLOOKUP(B183,'Index Web'!A$3:N$234,13,FALSE),"""")</f>
        <v>"/resucito/src/index.html?canto=salmodiaparaelrosario"</v>
      </c>
      <c r="O183" t="s">
        <v>952</v>
      </c>
      <c r="P183" t="str">
        <f>_xlfn.CONCAT("""",VLOOKUP(B183,'Index Web'!A$3:O$234,15,FALSE)," ",VLOOKUP(B183,'Index Web'!A$3:O$234,13,FALSE),"""","},")</f>
        <v>"salmodia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Q183" t="str">
        <f t="shared" si="2"/>
        <v>{id:181,title: "Salmodia para el rosario", subtitle: "Santo Rosario", category: "Liturgia", moments: [""],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row>
    <row r="184" spans="2:17" x14ac:dyDescent="0.25">
      <c r="B184" s="29">
        <v>210</v>
      </c>
      <c r="C184" t="s">
        <v>261</v>
      </c>
      <c r="D184">
        <f>VLOOKUP(B184,'Index Web'!A$3:L$234,2,FALSE)</f>
        <v>182</v>
      </c>
      <c r="E184" t="s">
        <v>947</v>
      </c>
      <c r="F184" t="str">
        <f>_xlfn.CONCAT("""",VLOOKUP(B184,'Index Web'!A$3:L$234,3,FALSE),"""")</f>
        <v>"Salmodia para el salmo responsorial"</v>
      </c>
      <c r="G184" t="s">
        <v>948</v>
      </c>
      <c r="H184" t="str">
        <f>_xlfn.CONCAT("""",VLOOKUP(B184,'Index Web'!A$3:L$234,4,FALSE),"""")</f>
        <v>"Modelo I, II, III"</v>
      </c>
      <c r="I184" t="s">
        <v>949</v>
      </c>
      <c r="J184" t="str">
        <f>_xlfn.CONCAT("""",VLOOKUP(B184,'Index Web'!A$3:L$234,5,FALSE),"""")</f>
        <v>"Liturgia"</v>
      </c>
      <c r="K184" t="s">
        <v>950</v>
      </c>
      <c r="L184" t="str">
        <f>_xlfn.CONCAT("[",VLOOKUP(B184,'Index Web'!A$3:N$234,14,FALSE),"]")</f>
        <v>[""]</v>
      </c>
      <c r="M184" t="s">
        <v>951</v>
      </c>
      <c r="N184" t="str">
        <f>_xlfn.CONCAT("""/resucito/src/index.html?canto=",VLOOKUP(B184,'Index Web'!A$3:N$234,13,FALSE),"""")</f>
        <v>"/resucito/src/index.html?canto=salmodiaparaelsalmoresponsorial"</v>
      </c>
      <c r="O184" t="s">
        <v>952</v>
      </c>
      <c r="P184" t="str">
        <f>_xlfn.CONCAT("""",VLOOKUP(B184,'Index Web'!A$3:O$234,15,FALSE)," ",VLOOKUP(B184,'Index Web'!A$3:O$234,13,FALSE),"""","},")</f>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Q184" t="str">
        <f t="shared" si="2"/>
        <v>{id:182,title: "Salmodia para el salmo responsorial", subtitle: "Modelo I, II, III", category: "Liturgia", moments: [""],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row>
    <row r="185" spans="2:17" x14ac:dyDescent="0.25">
      <c r="B185" s="27">
        <v>211</v>
      </c>
      <c r="C185" t="s">
        <v>261</v>
      </c>
      <c r="D185">
        <f>VLOOKUP(B185,'Index Web'!A$3:L$234,2,FALSE)</f>
        <v>183</v>
      </c>
      <c r="E185" t="s">
        <v>947</v>
      </c>
      <c r="F185" t="str">
        <f>_xlfn.CONCAT("""",VLOOKUP(B185,'Index Web'!A$3:L$234,3,FALSE),"""")</f>
        <v>"Salmodias para la oración de los fieles"</v>
      </c>
      <c r="G185" t="s">
        <v>948</v>
      </c>
      <c r="H185" t="str">
        <f>_xlfn.CONCAT("""",VLOOKUP(B185,'Index Web'!A$3:L$234,4,FALSE),"""")</f>
        <v>"Para las solemnidades"</v>
      </c>
      <c r="I185" t="s">
        <v>949</v>
      </c>
      <c r="J185" t="str">
        <f>_xlfn.CONCAT("""",VLOOKUP(B185,'Index Web'!A$3:L$234,5,FALSE),"""")</f>
        <v>"Liturgia"</v>
      </c>
      <c r="K185" t="s">
        <v>950</v>
      </c>
      <c r="L185" t="str">
        <f>_xlfn.CONCAT("[",VLOOKUP(B185,'Index Web'!A$3:N$234,14,FALSE),"]")</f>
        <v>[""]</v>
      </c>
      <c r="M185" t="s">
        <v>951</v>
      </c>
      <c r="N185" t="str">
        <f>_xlfn.CONCAT("""/resucito/src/index.html?canto=",VLOOKUP(B185,'Index Web'!A$3:N$234,13,FALSE),"""")</f>
        <v>"/resucito/src/index.html?canto=salmodiasparalaoraciondelosfieles"</v>
      </c>
      <c r="O185" t="s">
        <v>952</v>
      </c>
      <c r="P185" t="str">
        <f>_xlfn.CONCAT("""",VLOOKUP(B185,'Index Web'!A$3:O$234,15,FALSE)," ",VLOOKUP(B185,'Index Web'!A$3:O$234,13,FALSE),"""","},")</f>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Q185" t="str">
        <f t="shared" si="2"/>
        <v>{id:183,title: "Salmodias para la oración de los fieles", subtitle: "Para las solemnidades", category: "Liturgia", moments: [""],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row>
    <row r="186" spans="2:17" x14ac:dyDescent="0.25">
      <c r="B186" s="29">
        <v>212</v>
      </c>
      <c r="C186" t="s">
        <v>261</v>
      </c>
      <c r="D186">
        <f>VLOOKUP(B186,'Index Web'!A$3:L$234,2,FALSE)</f>
        <v>184</v>
      </c>
      <c r="E186" t="s">
        <v>947</v>
      </c>
      <c r="F186" t="str">
        <f>_xlfn.CONCAT("""",VLOOKUP(B186,'Index Web'!A$3:L$234,3,FALSE),"""")</f>
        <v>"Salmodias para laudes"</v>
      </c>
      <c r="G186" t="s">
        <v>948</v>
      </c>
      <c r="H186" t="str">
        <f>_xlfn.CONCAT("""",VLOOKUP(B186,'Index Web'!A$3:L$234,4,FALSE),"""")</f>
        <v>"Modelo I, II, III, IV, V"</v>
      </c>
      <c r="I186" t="s">
        <v>949</v>
      </c>
      <c r="J186" t="str">
        <f>_xlfn.CONCAT("""",VLOOKUP(B186,'Index Web'!A$3:L$234,5,FALSE),"""")</f>
        <v>"Liturgia"</v>
      </c>
      <c r="K186" t="s">
        <v>950</v>
      </c>
      <c r="L186" t="str">
        <f>_xlfn.CONCAT("[",VLOOKUP(B186,'Index Web'!A$3:N$234,14,FALSE),"]")</f>
        <v>[""]</v>
      </c>
      <c r="M186" t="s">
        <v>951</v>
      </c>
      <c r="N186" t="str">
        <f>_xlfn.CONCAT("""/resucito/src/index.html?canto=",VLOOKUP(B186,'Index Web'!A$3:N$234,13,FALSE),"""")</f>
        <v>"/resucito/src/index.html?canto=salmodiasparalaudes"</v>
      </c>
      <c r="O186" t="s">
        <v>952</v>
      </c>
      <c r="P186" t="str">
        <f>_xlfn.CONCAT("""",VLOOKUP(B186,'Index Web'!A$3:O$234,15,FALSE)," ",VLOOKUP(B186,'Index Web'!A$3:O$234,13,FALSE),"""","},")</f>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Q186" t="str">
        <f t="shared" si="2"/>
        <v>{id:184,title: "Salmodias para laudes", subtitle: "Modelo I, II, III, IV, V", category: "Liturgia", moments: [""],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row>
    <row r="187" spans="2:17" x14ac:dyDescent="0.25">
      <c r="B187" s="26">
        <v>144</v>
      </c>
      <c r="C187" t="s">
        <v>261</v>
      </c>
      <c r="D187">
        <f>VLOOKUP(B187,'Index Web'!A$3:L$234,2,FALSE)</f>
        <v>185</v>
      </c>
      <c r="E187" t="s">
        <v>947</v>
      </c>
      <c r="F187" t="str">
        <f>_xlfn.CONCAT("""",VLOOKUP(B187,'Index Web'!A$3:L$234,3,FALSE),"""")</f>
        <v>"Salve, reina de los cielos"</v>
      </c>
      <c r="G187" t="s">
        <v>948</v>
      </c>
      <c r="H187" t="str">
        <f>_xlfn.CONCAT("""",VLOOKUP(B187,'Index Web'!A$3:L$234,4,FALSE),"""")</f>
        <v>"Himno lat. «Ave, Regina Caelorum»"</v>
      </c>
      <c r="I187" t="s">
        <v>949</v>
      </c>
      <c r="J187" t="str">
        <f>_xlfn.CONCAT("""",VLOOKUP(B187,'Index Web'!A$3:L$234,5,FALSE),"""")</f>
        <v>"Precatecumenado"</v>
      </c>
      <c r="K187" t="s">
        <v>950</v>
      </c>
      <c r="L187" t="str">
        <f>_xlfn.CONCAT("[",VLOOKUP(B187,'Index Web'!A$3:N$234,14,FALSE),"]")</f>
        <v>["Vírgen María"]</v>
      </c>
      <c r="M187" t="s">
        <v>951</v>
      </c>
      <c r="N187" t="str">
        <f>_xlfn.CONCAT("""/resucito/src/index.html?canto=",VLOOKUP(B187,'Index Web'!A$3:N$234,13,FALSE),"""")</f>
        <v>"/resucito/src/index.html?canto=salvereinadeloscielos"</v>
      </c>
      <c r="O187" t="s">
        <v>952</v>
      </c>
      <c r="P187" t="str">
        <f>_xlfn.CONCAT("""",VLOOKUP(B187,'Index Web'!A$3:O$234,15,FALSE)," ",VLOOKUP(B187,'Index Web'!A$3:O$234,13,FALSE),"""","},")</f>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Q187" t="str">
        <f t="shared" si="2"/>
        <v>{id:185,title: "Salve, reina de los cielos", subtitle: "Himno lat. «Ave, Regina Caelorum»", category: "Precatecumenado", moments: ["Vírgen María"],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row>
    <row r="188" spans="2:17" x14ac:dyDescent="0.25">
      <c r="B188" s="27">
        <v>218</v>
      </c>
      <c r="C188" t="s">
        <v>261</v>
      </c>
      <c r="D188">
        <f>VLOOKUP(B188,'Index Web'!A$3:L$234,2,FALSE)</f>
        <v>186</v>
      </c>
      <c r="E188" t="s">
        <v>947</v>
      </c>
      <c r="F188" t="str">
        <f>_xlfn.CONCAT("""",VLOOKUP(B188,'Index Web'!A$3:L$234,3,FALSE),"""")</f>
        <v>"Santo 1982"</v>
      </c>
      <c r="G188" t="s">
        <v>948</v>
      </c>
      <c r="H188" t="str">
        <f>_xlfn.CONCAT("""",VLOOKUP(B188,'Index Web'!A$3:L$234,4,FALSE),"""")</f>
        <v>"1982"</v>
      </c>
      <c r="I188" t="s">
        <v>949</v>
      </c>
      <c r="J188" t="str">
        <f>_xlfn.CONCAT("""",VLOOKUP(B188,'Index Web'!A$3:L$234,5,FALSE),"""")</f>
        <v>"Liturgia"</v>
      </c>
      <c r="K188" t="s">
        <v>950</v>
      </c>
      <c r="L188" t="str">
        <f>_xlfn.CONCAT("[",VLOOKUP(B188,'Index Web'!A$3:N$234,14,FALSE),"]")</f>
        <v>[""]</v>
      </c>
      <c r="M188" t="s">
        <v>951</v>
      </c>
      <c r="N188" t="str">
        <f>_xlfn.CONCAT("""/resucito/src/index.html?canto=",VLOOKUP(B188,'Index Web'!A$3:N$234,13,FALSE),"""")</f>
        <v>"/resucito/src/index.html?canto=santo1982"</v>
      </c>
      <c r="O188" t="s">
        <v>952</v>
      </c>
      <c r="P188" t="str">
        <f>_xlfn.CONCAT("""",VLOOKUP(B188,'Index Web'!A$3:O$234,15,FALSE)," ",VLOOKUP(B188,'Index Web'!A$3:O$234,13,FALSE),"""","},")</f>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Q188" t="str">
        <f t="shared" si="2"/>
        <v>{id:186,title: "Santo 1982", subtitle: "1982", category: "Liturgia", moments: [""], url: "/resucito/src/index.html?canto=santo1982",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row>
    <row r="189" spans="2:17" x14ac:dyDescent="0.25">
      <c r="B189" s="29">
        <v>219</v>
      </c>
      <c r="C189" t="s">
        <v>261</v>
      </c>
      <c r="D189">
        <f>VLOOKUP(B189,'Index Web'!A$3:L$234,2,FALSE)</f>
        <v>187</v>
      </c>
      <c r="E189" t="s">
        <v>947</v>
      </c>
      <c r="F189" t="str">
        <f>_xlfn.CONCAT("""",VLOOKUP(B189,'Index Web'!A$3:L$234,3,FALSE),"""")</f>
        <v>"Santo 1988"</v>
      </c>
      <c r="G189" t="s">
        <v>948</v>
      </c>
      <c r="H189" t="str">
        <f>_xlfn.CONCAT("""",VLOOKUP(B189,'Index Web'!A$3:L$234,4,FALSE),"""")</f>
        <v>"1988"</v>
      </c>
      <c r="I189" t="s">
        <v>949</v>
      </c>
      <c r="J189" t="str">
        <f>_xlfn.CONCAT("""",VLOOKUP(B189,'Index Web'!A$3:L$234,5,FALSE),"""")</f>
        <v>"Liturgia"</v>
      </c>
      <c r="K189" t="s">
        <v>950</v>
      </c>
      <c r="L189" t="str">
        <f>_xlfn.CONCAT("[",VLOOKUP(B189,'Index Web'!A$3:N$234,14,FALSE),"]")</f>
        <v>[""]</v>
      </c>
      <c r="M189" t="s">
        <v>951</v>
      </c>
      <c r="N189" t="str">
        <f>_xlfn.CONCAT("""/resucito/src/index.html?canto=",VLOOKUP(B189,'Index Web'!A$3:N$234,13,FALSE),"""")</f>
        <v>"/resucito/src/index.html?canto=santo1988"</v>
      </c>
      <c r="O189" t="s">
        <v>952</v>
      </c>
      <c r="P189" t="str">
        <f>_xlfn.CONCAT("""",VLOOKUP(B189,'Index Web'!A$3:O$234,15,FALSE)," ",VLOOKUP(B189,'Index Web'!A$3:O$234,13,FALSE),"""","},")</f>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Q189" t="str">
        <f t="shared" si="2"/>
        <v>{id:187,title: "Santo 1988", subtitle: "1988", category: "Liturgia", moments: [""], url: "/resucito/src/index.html?canto=santo1988",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row>
    <row r="190" spans="2:17" x14ac:dyDescent="0.25">
      <c r="B190" s="29">
        <v>215</v>
      </c>
      <c r="C190" t="s">
        <v>261</v>
      </c>
      <c r="D190">
        <f>VLOOKUP(B190,'Index Web'!A$3:L$234,2,FALSE)</f>
        <v>188</v>
      </c>
      <c r="E190" t="s">
        <v>947</v>
      </c>
      <c r="F190" t="str">
        <f>_xlfn.CONCAT("""",VLOOKUP(B190,'Index Web'!A$3:L$234,3,FALSE),"""")</f>
        <v>"Santo Melodía hebraica"</v>
      </c>
      <c r="G190" t="s">
        <v>948</v>
      </c>
      <c r="H190" t="str">
        <f>_xlfn.CONCAT("""",VLOOKUP(B190,'Index Web'!A$3:L$234,4,FALSE),"""")</f>
        <v>"Melodía hebraica "</v>
      </c>
      <c r="I190" t="s">
        <v>949</v>
      </c>
      <c r="J190" t="str">
        <f>_xlfn.CONCAT("""",VLOOKUP(B190,'Index Web'!A$3:L$234,5,FALSE),"""")</f>
        <v>"Liturgia"</v>
      </c>
      <c r="K190" t="s">
        <v>950</v>
      </c>
      <c r="L190" t="str">
        <f>_xlfn.CONCAT("[",VLOOKUP(B190,'Index Web'!A$3:N$234,14,FALSE),"]")</f>
        <v>[""]</v>
      </c>
      <c r="M190" t="s">
        <v>951</v>
      </c>
      <c r="N190" t="str">
        <f>_xlfn.CONCAT("""/resucito/src/index.html?canto=",VLOOKUP(B190,'Index Web'!A$3:N$234,13,FALSE),"""")</f>
        <v>"/resucito/src/index.html?canto=santomelodiahebraica"</v>
      </c>
      <c r="O190" t="s">
        <v>952</v>
      </c>
      <c r="P190" t="str">
        <f>_xlfn.CONCAT("""",VLOOKUP(B190,'Index Web'!A$3:O$234,15,FALSE)," ",VLOOKUP(B190,'Index Web'!A$3:O$234,13,FALSE),"""","},")</f>
        <v>"santo,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Q190" t="str">
        <f t="shared" si="2"/>
        <v>{id:188,title: "Santo Melodía hebraica", subtitle: "Melodía hebraica ", category: "Liturgia", moments: [""], url: "/resucito/src/index.html?canto=santomelodiahebraica",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row>
    <row r="191" spans="2:17" x14ac:dyDescent="0.25">
      <c r="B191" s="27">
        <v>216</v>
      </c>
      <c r="C191" t="s">
        <v>261</v>
      </c>
      <c r="D191">
        <f>VLOOKUP(B191,'Index Web'!A$3:L$234,2,FALSE)</f>
        <v>189</v>
      </c>
      <c r="E191" t="s">
        <v>947</v>
      </c>
      <c r="F191" t="str">
        <f>_xlfn.CONCAT("""",VLOOKUP(B191,'Index Web'!A$3:L$234,3,FALSE),"""")</f>
        <v>"Santo Palestina 74"</v>
      </c>
      <c r="G191" t="s">
        <v>948</v>
      </c>
      <c r="H191" t="str">
        <f>_xlfn.CONCAT("""",VLOOKUP(B191,'Index Web'!A$3:L$234,4,FALSE),"""")</f>
        <v>"Palestina 74"</v>
      </c>
      <c r="I191" t="s">
        <v>949</v>
      </c>
      <c r="J191" t="str">
        <f>_xlfn.CONCAT("""",VLOOKUP(B191,'Index Web'!A$3:L$234,5,FALSE),"""")</f>
        <v>"Liturgia"</v>
      </c>
      <c r="K191" t="s">
        <v>950</v>
      </c>
      <c r="L191" t="str">
        <f>_xlfn.CONCAT("[",VLOOKUP(B191,'Index Web'!A$3:N$234,14,FALSE),"]")</f>
        <v>[""]</v>
      </c>
      <c r="M191" t="s">
        <v>951</v>
      </c>
      <c r="N191" t="str">
        <f>_xlfn.CONCAT("""/resucito/src/index.html?canto=",VLOOKUP(B191,'Index Web'!A$3:N$234,13,FALSE),"""")</f>
        <v>"/resucito/src/index.html?canto=santopalestina74"</v>
      </c>
      <c r="O191" t="s">
        <v>952</v>
      </c>
      <c r="P191" t="str">
        <f>_xlfn.CONCAT("""",VLOOKUP(B191,'Index Web'!A$3:O$234,15,FALSE)," ",VLOOKUP(B191,'Index Web'!A$3:O$234,13,FALSE),"""","},")</f>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Q191" t="str">
        <f t="shared" si="2"/>
        <v>{id:189,title: "Santo Palestina 74", subtitle: "Palestina 74", category: "Liturgia", moments: [""], url: "/resucito/src/index.html?canto=santopalestina74",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row>
    <row r="192" spans="2:17" x14ac:dyDescent="0.25">
      <c r="B192" s="27">
        <v>214</v>
      </c>
      <c r="C192" t="s">
        <v>261</v>
      </c>
      <c r="D192">
        <f>VLOOKUP(B192,'Index Web'!A$3:L$234,2,FALSE)</f>
        <v>190</v>
      </c>
      <c r="E192" t="s">
        <v>947</v>
      </c>
      <c r="F192" t="str">
        <f>_xlfn.CONCAT("""",VLOOKUP(B192,'Index Web'!A$3:L$234,3,FALSE),"""")</f>
        <v>"Santo Palomeras 65 "</v>
      </c>
      <c r="G192" t="s">
        <v>948</v>
      </c>
      <c r="H192" t="str">
        <f>_xlfn.CONCAT("""",VLOOKUP(B192,'Index Web'!A$3:L$234,4,FALSE),"""")</f>
        <v>"Palomeras 65"</v>
      </c>
      <c r="I192" t="s">
        <v>949</v>
      </c>
      <c r="J192" t="str">
        <f>_xlfn.CONCAT("""",VLOOKUP(B192,'Index Web'!A$3:L$234,5,FALSE),"""")</f>
        <v>"Liturgia"</v>
      </c>
      <c r="K192" t="s">
        <v>950</v>
      </c>
      <c r="L192" t="str">
        <f>_xlfn.CONCAT("[",VLOOKUP(B192,'Index Web'!A$3:N$234,14,FALSE),"]")</f>
        <v>[""]</v>
      </c>
      <c r="M192" t="s">
        <v>951</v>
      </c>
      <c r="N192" t="str">
        <f>_xlfn.CONCAT("""/resucito/src/index.html?canto=",VLOOKUP(B192,'Index Web'!A$3:N$234,13,FALSE),"""")</f>
        <v>"/resucito/src/index.html?canto=santopalomeras65"</v>
      </c>
      <c r="O192" t="s">
        <v>952</v>
      </c>
      <c r="P192" t="str">
        <f>_xlfn.CONCAT("""",VLOOKUP(B192,'Index Web'!A$3:O$234,15,FALSE)," ",VLOOKUP(B192,'Index Web'!A$3:O$234,13,FALSE),"""","},")</f>
        <v>"santo: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Q192" t="str">
        <f t="shared" si="2"/>
        <v>{id:190,title: "Santo Palomeras 65 ", subtitle: "Palomeras 65", category: "Liturgia", moments: [""], url: "/resucito/src/index.html?canto=santopalomeras65",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row>
    <row r="193" spans="2:17" x14ac:dyDescent="0.25">
      <c r="B193" s="29">
        <v>217</v>
      </c>
      <c r="C193" t="s">
        <v>261</v>
      </c>
      <c r="D193">
        <f>VLOOKUP(B193,'Index Web'!A$3:L$234,2,FALSE)</f>
        <v>191</v>
      </c>
      <c r="E193" t="s">
        <v>947</v>
      </c>
      <c r="F193" t="str">
        <f>_xlfn.CONCAT("""",VLOOKUP(B193,'Index Web'!A$3:L$234,3,FALSE),"""")</f>
        <v>"Santo Roma 77"</v>
      </c>
      <c r="G193" t="s">
        <v>948</v>
      </c>
      <c r="H193" t="str">
        <f>_xlfn.CONCAT("""",VLOOKUP(B193,'Index Web'!A$3:L$234,4,FALSE),"""")</f>
        <v>"Roma 77"</v>
      </c>
      <c r="I193" t="s">
        <v>949</v>
      </c>
      <c r="J193" t="str">
        <f>_xlfn.CONCAT("""",VLOOKUP(B193,'Index Web'!A$3:L$234,5,FALSE),"""")</f>
        <v>"Liturgia"</v>
      </c>
      <c r="K193" t="s">
        <v>950</v>
      </c>
      <c r="L193" t="str">
        <f>_xlfn.CONCAT("[",VLOOKUP(B193,'Index Web'!A$3:N$234,14,FALSE),"]")</f>
        <v>[""]</v>
      </c>
      <c r="M193" t="s">
        <v>951</v>
      </c>
      <c r="N193" t="str">
        <f>_xlfn.CONCAT("""/resucito/src/index.html?canto=",VLOOKUP(B193,'Index Web'!A$3:N$234,13,FALSE),"""")</f>
        <v>"/resucito/src/index.html?canto=santoroma77"</v>
      </c>
      <c r="O193" t="s">
        <v>952</v>
      </c>
      <c r="P193" t="str">
        <f>_xlfn.CONCAT("""",VLOOKUP(B193,'Index Web'!A$3:O$234,15,FALSE)," ",VLOOKUP(B193,'Index Web'!A$3:O$234,13,FALSE),"""","},")</f>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Q193" t="str">
        <f t="shared" si="2"/>
        <v>{id:191,title: "Santo Roma 77", subtitle: "Roma 77", category: "Liturgia", moments: [""], url: "/resucito/src/index.html?canto=santoroma77",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row>
    <row r="194" spans="2:17" x14ac:dyDescent="0.25">
      <c r="B194" s="25">
        <v>145</v>
      </c>
      <c r="C194" t="s">
        <v>261</v>
      </c>
      <c r="D194">
        <f>VLOOKUP(B194,'Index Web'!A$3:L$234,2,FALSE)</f>
        <v>192</v>
      </c>
      <c r="E194" t="s">
        <v>947</v>
      </c>
      <c r="F194" t="str">
        <f>_xlfn.CONCAT("""",VLOOKUP(B194,'Index Web'!A$3:L$234,3,FALSE),"""")</f>
        <v>"Se encontraron dos ángeles"</v>
      </c>
      <c r="G194" t="s">
        <v>948</v>
      </c>
      <c r="H194" t="str">
        <f>_xlfn.CONCAT("""",VLOOKUP(B194,'Index Web'!A$3:L$234,4,FALSE),"""")</f>
        <v>"Melodía hebraica"</v>
      </c>
      <c r="I194" t="s">
        <v>949</v>
      </c>
      <c r="J194" t="str">
        <f>_xlfn.CONCAT("""",VLOOKUP(B194,'Index Web'!A$3:L$234,5,FALSE),"""")</f>
        <v>"Precatecumenado"</v>
      </c>
      <c r="K194" t="s">
        <v>950</v>
      </c>
      <c r="L194" t="str">
        <f>_xlfn.CONCAT("[",VLOOKUP(B194,'Index Web'!A$3:N$234,14,FALSE),"]")</f>
        <v>["Niños","Paz"]</v>
      </c>
      <c r="M194" t="s">
        <v>951</v>
      </c>
      <c r="N194" t="str">
        <f>_xlfn.CONCAT("""/resucito/src/index.html?canto=",VLOOKUP(B194,'Index Web'!A$3:N$234,13,FALSE),"""")</f>
        <v>"/resucito/src/index.html?canto=seencontrarondosangeles"</v>
      </c>
      <c r="O194" t="s">
        <v>952</v>
      </c>
      <c r="P194" t="str">
        <f>_xlfn.CONCAT("""",VLOOKUP(B194,'Index Web'!A$3:O$234,15,FALSE)," ",VLOOKUP(B194,'Index Web'!A$3:O$234,13,FALSE),"""","},")</f>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Q194" t="str">
        <f t="shared" si="2"/>
        <v>{id:192,title: "Se encontraron dos ángeles", subtitle: "Melodía hebraica", category: "Precatecumenado", moments: ["Niños","Paz"],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row>
    <row r="195" spans="2:17" x14ac:dyDescent="0.25">
      <c r="B195" s="26">
        <v>146</v>
      </c>
      <c r="C195" t="s">
        <v>261</v>
      </c>
      <c r="D195">
        <f>VLOOKUP(B195,'Index Web'!A$3:L$234,2,FALSE)</f>
        <v>193</v>
      </c>
      <c r="E195" t="s">
        <v>947</v>
      </c>
      <c r="F195" t="str">
        <f>_xlfn.CONCAT("""",VLOOKUP(B195,'Index Web'!A$3:L$234,3,FALSE),"""")</f>
        <v>"Señor, ayúdame a no dudar de ti"</v>
      </c>
      <c r="G195" t="s">
        <v>948</v>
      </c>
      <c r="H195" t="str">
        <f>_xlfn.CONCAT("""",VLOOKUP(B195,'Index Web'!A$3:L$234,4,FALSE),"""")</f>
        <v>"(Kiko Argüello)"</v>
      </c>
      <c r="I195" t="s">
        <v>949</v>
      </c>
      <c r="J195" t="str">
        <f>_xlfn.CONCAT("""",VLOOKUP(B195,'Index Web'!A$3:L$234,5,FALSE),"""")</f>
        <v>"Precatecumenado"</v>
      </c>
      <c r="K195" t="s">
        <v>950</v>
      </c>
      <c r="L195" t="str">
        <f>_xlfn.CONCAT("[",VLOOKUP(B195,'Index Web'!A$3:N$234,14,FALSE),"]")</f>
        <v>["Cuaresma"]</v>
      </c>
      <c r="M195" t="s">
        <v>951</v>
      </c>
      <c r="N195" t="str">
        <f>_xlfn.CONCAT("""/resucito/src/index.html?canto=",VLOOKUP(B195,'Index Web'!A$3:N$234,13,FALSE),"""")</f>
        <v>"/resucito/src/index.html?canto=senorayudameanodudardeti"</v>
      </c>
      <c r="O195" t="s">
        <v>952</v>
      </c>
      <c r="P195" t="str">
        <f>_xlfn.CONCAT("""",VLOOKUP(B195,'Index Web'!A$3:O$234,15,FALSE)," ",VLOOKUP(B195,'Index Web'!A$3:O$234,13,FALSE),"""","},")</f>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Q195" t="str">
        <f t="shared" ref="Q195:Q232" si="3">_xlfn.CONCAT(C195:P195)</f>
        <v>{id:193,title: "Señor, ayúdame a no dudar de ti", subtitle: "(Kiko Argüello)", category: "Precatecumenado", moments: ["Cuaresma"],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row>
    <row r="196" spans="2:17" x14ac:dyDescent="0.25">
      <c r="B196" s="25">
        <v>147</v>
      </c>
      <c r="C196" t="s">
        <v>261</v>
      </c>
      <c r="D196">
        <f>VLOOKUP(B196,'Index Web'!A$3:L$234,2,FALSE)</f>
        <v>194</v>
      </c>
      <c r="E196" t="s">
        <v>947</v>
      </c>
      <c r="F196" t="str">
        <f>_xlfn.CONCAT("""",VLOOKUP(B196,'Index Web'!A$3:L$234,3,FALSE),"""")</f>
        <v>"Señor, no me corrijas en tu cólera"</v>
      </c>
      <c r="G196" t="s">
        <v>948</v>
      </c>
      <c r="H196" t="str">
        <f>_xlfn.CONCAT("""",VLOOKUP(B196,'Index Web'!A$3:L$234,4,FALSE),"""")</f>
        <v>"Salmo 6"</v>
      </c>
      <c r="I196" t="s">
        <v>949</v>
      </c>
      <c r="J196" t="str">
        <f>_xlfn.CONCAT("""",VLOOKUP(B196,'Index Web'!A$3:L$234,5,FALSE),"""")</f>
        <v>"Precatecumenado"</v>
      </c>
      <c r="K196" t="s">
        <v>950</v>
      </c>
      <c r="L196" t="str">
        <f>_xlfn.CONCAT("[",VLOOKUP(B196,'Index Web'!A$3:N$234,14,FALSE),"]")</f>
        <v>["Cuaresma","Antiguo Testamento"]</v>
      </c>
      <c r="M196" t="s">
        <v>951</v>
      </c>
      <c r="N196" t="str">
        <f>_xlfn.CONCAT("""/resucito/src/index.html?canto=",VLOOKUP(B196,'Index Web'!A$3:N$234,13,FALSE),"""")</f>
        <v>"/resucito/src/index.html?canto=senornomecorrijasentucolera"</v>
      </c>
      <c r="O196" t="s">
        <v>952</v>
      </c>
      <c r="P196" t="str">
        <f>_xlfn.CONCAT("""",VLOOKUP(B196,'Index Web'!A$3:O$234,15,FALSE)," ",VLOOKUP(B196,'Index Web'!A$3:O$234,13,FALSE),"""","},")</f>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Q196" t="str">
        <f t="shared" si="3"/>
        <v>{id:194,title: "Señor, no me corrijas en tu cólera", subtitle: "Salmo 6", category: "Precatecumenado", moments: ["Cuaresma","Antiguo Testamento"],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row>
    <row r="197" spans="2:17" x14ac:dyDescent="0.25">
      <c r="B197" s="30">
        <v>233</v>
      </c>
      <c r="C197" t="s">
        <v>261</v>
      </c>
      <c r="D197">
        <f>VLOOKUP(B197,'Index Web'!A$3:L$234,2,FALSE)</f>
        <v>195</v>
      </c>
      <c r="E197" t="s">
        <v>947</v>
      </c>
      <c r="F197" t="str">
        <f>_xlfn.CONCAT("""",VLOOKUP(B197,'Index Web'!A$3:L$234,3,FALSE),"""")</f>
        <v>"Señor, tú me escrutas y conoces"</v>
      </c>
      <c r="G197" t="s">
        <v>948</v>
      </c>
      <c r="H197" t="str">
        <f>_xlfn.CONCAT("""",VLOOKUP(B197,'Index Web'!A$3:L$234,4,FALSE),"""")</f>
        <v>"Salmo 139 (138)"</v>
      </c>
      <c r="I197" t="s">
        <v>949</v>
      </c>
      <c r="J197" t="str">
        <f>_xlfn.CONCAT("""",VLOOKUP(B197,'Index Web'!A$3:L$234,5,FALSE),"""")</f>
        <v>"Catecumenado"</v>
      </c>
      <c r="K197" t="s">
        <v>950</v>
      </c>
      <c r="L197" t="str">
        <f>_xlfn.CONCAT("[",VLOOKUP(B197,'Index Web'!A$3:N$234,14,FALSE),"]")</f>
        <v>["Antiguo Testamento"]</v>
      </c>
      <c r="M197" t="s">
        <v>951</v>
      </c>
      <c r="N197" t="str">
        <f>_xlfn.CONCAT("""/resucito/src/index.html?canto=",VLOOKUP(B197,'Index Web'!A$3:N$234,13,FALSE),"""")</f>
        <v>"/resucito/src/index.html?canto=senortumeescrutasyconoces"</v>
      </c>
      <c r="O197" t="s">
        <v>952</v>
      </c>
      <c r="P197" t="str">
        <f>_xlfn.CONCAT("""",VLOOKUP(B197,'Index Web'!A$3:O$234,15,FALSE)," ",VLOOKUP(B197,'Index Web'!A$3:O$234,13,FALSE),"""","},")</f>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Q197" t="str">
        <f t="shared" si="3"/>
        <v>{id:195,title: "Señor, tú me escrutas y conoces", subtitle: "Salmo 139 (138)", category: "Catecumenado", moments: ["Antiguo Testamento"],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row>
    <row r="198" spans="2:17" x14ac:dyDescent="0.25">
      <c r="B198" s="25">
        <v>148</v>
      </c>
      <c r="C198" t="s">
        <v>261</v>
      </c>
      <c r="D198">
        <f>VLOOKUP(B198,'Index Web'!A$3:L$234,2,FALSE)</f>
        <v>196</v>
      </c>
      <c r="E198" t="s">
        <v>947</v>
      </c>
      <c r="F198" t="str">
        <f>_xlfn.CONCAT("""",VLOOKUP(B198,'Index Web'!A$3:L$234,3,FALSE),"""")</f>
        <v>"Sermón de la montaña "</v>
      </c>
      <c r="G198" t="s">
        <v>948</v>
      </c>
      <c r="H198" t="str">
        <f>_xlfn.CONCAT("""",VLOOKUP(B198,'Index Web'!A$3:L$234,4,FALSE),"""")</f>
        <v>"Lucas 6,20-38"</v>
      </c>
      <c r="I198" t="s">
        <v>949</v>
      </c>
      <c r="J198" t="str">
        <f>_xlfn.CONCAT("""",VLOOKUP(B198,'Index Web'!A$3:L$234,5,FALSE),"""")</f>
        <v>"Precatecumenado"</v>
      </c>
      <c r="K198" t="s">
        <v>950</v>
      </c>
      <c r="L198" t="str">
        <f>_xlfn.CONCAT("[",VLOOKUP(B198,'Index Web'!A$3:N$234,14,FALSE),"]")</f>
        <v>["Nuevo Testamento"]</v>
      </c>
      <c r="M198" t="s">
        <v>951</v>
      </c>
      <c r="N198" t="str">
        <f>_xlfn.CONCAT("""/resucito/src/index.html?canto=",VLOOKUP(B198,'Index Web'!A$3:N$234,13,FALSE),"""")</f>
        <v>"/resucito/src/index.html?canto=sermondelamontana"</v>
      </c>
      <c r="O198" t="s">
        <v>952</v>
      </c>
      <c r="P198" t="str">
        <f>_xlfn.CONCAT("""",VLOOKUP(B198,'Index Web'!A$3:O$234,15,FALSE)," ",VLOOKUP(B198,'Index Web'!A$3:O$234,13,FALSE),"""","},")</f>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Q198" t="str">
        <f t="shared" si="3"/>
        <v>{id:196,title: "Sermón de la montaña ", subtitle: "Lucas 6,20-38", category: "Precatecumenado", moments: ["Nuevo Testamento"],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row>
    <row r="199" spans="2:17" x14ac:dyDescent="0.25">
      <c r="B199" s="31">
        <v>234</v>
      </c>
      <c r="C199" t="s">
        <v>261</v>
      </c>
      <c r="D199">
        <f>VLOOKUP(B199,'Index Web'!A$3:L$234,2,FALSE)</f>
        <v>197</v>
      </c>
      <c r="E199" t="s">
        <v>947</v>
      </c>
      <c r="F199" t="str">
        <f>_xlfn.CONCAT("""",VLOOKUP(B199,'Index Web'!A$3:L$234,3,FALSE),"""")</f>
        <v>"Shemá Israel "</v>
      </c>
      <c r="G199" t="s">
        <v>948</v>
      </c>
      <c r="H199" t="str">
        <f>_xlfn.CONCAT("""",VLOOKUP(B199,'Index Web'!A$3:L$234,4,FALSE),"""")</f>
        <v>"Deuteronomio 6,4-9"</v>
      </c>
      <c r="I199" t="s">
        <v>949</v>
      </c>
      <c r="J199" t="str">
        <f>_xlfn.CONCAT("""",VLOOKUP(B199,'Index Web'!A$3:L$234,5,FALSE),"""")</f>
        <v>"Catecumenado"</v>
      </c>
      <c r="K199" t="s">
        <v>950</v>
      </c>
      <c r="L199" t="str">
        <f>_xlfn.CONCAT("[",VLOOKUP(B199,'Index Web'!A$3:N$234,14,FALSE),"]")</f>
        <v>["Antiguo Testamento"]</v>
      </c>
      <c r="M199" t="s">
        <v>951</v>
      </c>
      <c r="N199" t="str">
        <f>_xlfn.CONCAT("""/resucito/src/index.html?canto=",VLOOKUP(B199,'Index Web'!A$3:N$234,13,FALSE),"""")</f>
        <v>"/resucito/src/index.html?canto=shemaisrael"</v>
      </c>
      <c r="O199" t="s">
        <v>952</v>
      </c>
      <c r="P199" t="str">
        <f>_xlfn.CONCAT("""",VLOOKUP(B199,'Index Web'!A$3:O$234,15,FALSE)," ",VLOOKUP(B199,'Index Web'!A$3:O$234,13,FALSE),"""","},")</f>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Q199" t="str">
        <f t="shared" si="3"/>
        <v>{id:197,title: "Shemá Israel ", subtitle: "Deuteronomio 6,4-9", category: "Catecumenado", moments: ["Antiguo Testamento"],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row>
    <row r="200" spans="2:17" x14ac:dyDescent="0.25">
      <c r="B200" s="25">
        <v>149</v>
      </c>
      <c r="C200" t="s">
        <v>261</v>
      </c>
      <c r="D200">
        <f>VLOOKUP(B200,'Index Web'!A$3:L$234,2,FALSE)</f>
        <v>198</v>
      </c>
      <c r="E200" t="s">
        <v>947</v>
      </c>
      <c r="F200" t="str">
        <f>_xlfn.CONCAT("""",VLOOKUP(B200,'Index Web'!A$3:L$234,3,FALSE),"""")</f>
        <v>"Shlom lej Mariam"</v>
      </c>
      <c r="G200" t="s">
        <v>948</v>
      </c>
      <c r="H200" t="str">
        <f>_xlfn.CONCAT("""",VLOOKUP(B200,'Index Web'!A$3:L$234,4,FALSE),"""")</f>
        <v>"Ave María en arameo antiguo"</v>
      </c>
      <c r="I200" t="s">
        <v>949</v>
      </c>
      <c r="J200" t="str">
        <f>_xlfn.CONCAT("""",VLOOKUP(B200,'Index Web'!A$3:L$234,5,FALSE),"""")</f>
        <v>"Precatecumenado"</v>
      </c>
      <c r="K200" t="s">
        <v>950</v>
      </c>
      <c r="L200" t="str">
        <f>_xlfn.CONCAT("[",VLOOKUP(B200,'Index Web'!A$3:N$234,14,FALSE),"]")</f>
        <v>["Vírgen María"]</v>
      </c>
      <c r="M200" t="s">
        <v>951</v>
      </c>
      <c r="N200" t="str">
        <f>_xlfn.CONCAT("""/resucito/src/index.html?canto=",VLOOKUP(B200,'Index Web'!A$3:N$234,13,FALSE),"""")</f>
        <v>"/resucito/src/index.html?canto=shlomlejmariam"</v>
      </c>
      <c r="O200" t="s">
        <v>952</v>
      </c>
      <c r="P200" t="str">
        <f>_xlfn.CONCAT("""",VLOOKUP(B200,'Index Web'!A$3:O$234,15,FALSE)," ",VLOOKUP(B200,'Index Web'!A$3:O$234,13,FALSE),"""","},")</f>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Q200" t="str">
        <f t="shared" si="3"/>
        <v>{id:198,title: "Shlom lej Mariam", subtitle: "Ave María en arameo antiguo", category: "Precatecumenado", moments: ["Vírgen María"],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row>
    <row r="201" spans="2:17" x14ac:dyDescent="0.25">
      <c r="B201" s="26">
        <v>150</v>
      </c>
      <c r="C201" t="s">
        <v>261</v>
      </c>
      <c r="D201">
        <f>VLOOKUP(B201,'Index Web'!A$3:L$234,2,FALSE)</f>
        <v>199</v>
      </c>
      <c r="E201" t="s">
        <v>947</v>
      </c>
      <c r="F201" t="str">
        <f>_xlfn.CONCAT("""",VLOOKUP(B201,'Index Web'!A$3:L$234,3,FALSE),"""")</f>
        <v>"Si el Señor no construye la casa"</v>
      </c>
      <c r="G201" t="s">
        <v>948</v>
      </c>
      <c r="H201" t="str">
        <f>_xlfn.CONCAT("""",VLOOKUP(B201,'Index Web'!A$3:L$234,4,FALSE),"""")</f>
        <v>"Salmo 127 (126)"</v>
      </c>
      <c r="I201" t="s">
        <v>949</v>
      </c>
      <c r="J201" t="str">
        <f>_xlfn.CONCAT("""",VLOOKUP(B201,'Index Web'!A$3:L$234,5,FALSE),"""")</f>
        <v>"Precatecumenado"</v>
      </c>
      <c r="K201" t="s">
        <v>950</v>
      </c>
      <c r="L201" t="str">
        <f>_xlfn.CONCAT("[",VLOOKUP(B201,'Index Web'!A$3:N$234,14,FALSE),"]")</f>
        <v>["Entrada","Antiguo Testamento"]</v>
      </c>
      <c r="M201" t="s">
        <v>951</v>
      </c>
      <c r="N201" t="str">
        <f>_xlfn.CONCAT("""/resucito/src/index.html?canto=",VLOOKUP(B201,'Index Web'!A$3:N$234,13,FALSE),"""")</f>
        <v>"/resucito/src/index.html?canto=sielsenornoconstruyelacasa"</v>
      </c>
      <c r="O201" t="s">
        <v>952</v>
      </c>
      <c r="P201" t="str">
        <f>_xlfn.CONCAT("""",VLOOKUP(B201,'Index Web'!A$3:O$234,15,FALSE)," ",VLOOKUP(B201,'Index Web'!A$3:O$234,13,FALSE),"""","},")</f>
        <v>"si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Q201" t="str">
        <f t="shared" si="3"/>
        <v>{id:199,title: "Si el Señor no construye la casa", subtitle: "Salmo 127 (126)", category: "Precatecumenado", moments: ["Entrada","Antiguo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row>
    <row r="202" spans="2:17" x14ac:dyDescent="0.25">
      <c r="B202" s="25">
        <v>151</v>
      </c>
      <c r="C202" t="s">
        <v>261</v>
      </c>
      <c r="D202">
        <f>VLOOKUP(B202,'Index Web'!A$3:L$234,2,FALSE)</f>
        <v>200</v>
      </c>
      <c r="E202" t="s">
        <v>947</v>
      </c>
      <c r="F202" t="str">
        <f>_xlfn.CONCAT("""",VLOOKUP(B202,'Index Web'!A$3:L$234,3,FALSE),"""")</f>
        <v>"Si habéis resucitado con Cristo"</v>
      </c>
      <c r="G202" t="s">
        <v>948</v>
      </c>
      <c r="H202" t="str">
        <f>_xlfn.CONCAT("""",VLOOKUP(B202,'Index Web'!A$3:L$234,4,FALSE),"""")</f>
        <v>"Colosense 3,1-4"</v>
      </c>
      <c r="I202" t="s">
        <v>949</v>
      </c>
      <c r="J202" t="str">
        <f>_xlfn.CONCAT("""",VLOOKUP(B202,'Index Web'!A$3:L$234,5,FALSE),"""")</f>
        <v>"Precatecumenado"</v>
      </c>
      <c r="K202" t="s">
        <v>950</v>
      </c>
      <c r="L202" t="str">
        <f>_xlfn.CONCAT("[",VLOOKUP(B202,'Index Web'!A$3:N$234,14,FALSE),"]")</f>
        <v>["Nuevo Testamento"]</v>
      </c>
      <c r="M202" t="s">
        <v>951</v>
      </c>
      <c r="N202" t="str">
        <f>_xlfn.CONCAT("""/resucito/src/index.html?canto=",VLOOKUP(B202,'Index Web'!A$3:N$234,13,FALSE),"""")</f>
        <v>"/resucito/src/index.html?canto=sihabeisresucitadoconcristo"</v>
      </c>
      <c r="O202" t="s">
        <v>952</v>
      </c>
      <c r="P202" t="str">
        <f>_xlfn.CONCAT("""",VLOOKUP(B202,'Index Web'!A$3:O$234,15,FALSE)," ",VLOOKUP(B202,'Index Web'!A$3:O$234,13,FALSE),"""","},")</f>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Q202" t="str">
        <f t="shared" si="3"/>
        <v>{id:200,title: "Si habéis resucitado con Cristo", subtitle: "Colosense 3,1-4", category: "Precatecumenado", moments: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row>
    <row r="203" spans="2:17" x14ac:dyDescent="0.25">
      <c r="B203" s="26">
        <v>152</v>
      </c>
      <c r="C203" t="s">
        <v>261</v>
      </c>
      <c r="D203">
        <f>VLOOKUP(B203,'Index Web'!A$3:L$234,2,FALSE)</f>
        <v>201</v>
      </c>
      <c r="E203" t="s">
        <v>947</v>
      </c>
      <c r="F203" t="str">
        <f>_xlfn.CONCAT("""",VLOOKUP(B203,'Index Web'!A$3:L$234,3,FALSE),"""")</f>
        <v>"Si hoy escucháis su voz "</v>
      </c>
      <c r="G203" t="s">
        <v>948</v>
      </c>
      <c r="H203" t="str">
        <f>_xlfn.CONCAT("""",VLOOKUP(B203,'Index Web'!A$3:L$234,4,FALSE),"""")</f>
        <v>"Salmo 95 (94)"</v>
      </c>
      <c r="I203" t="s">
        <v>949</v>
      </c>
      <c r="J203" t="str">
        <f>_xlfn.CONCAT("""",VLOOKUP(B203,'Index Web'!A$3:L$234,5,FALSE),"""")</f>
        <v>"Precatecumenado"</v>
      </c>
      <c r="K203" t="s">
        <v>950</v>
      </c>
      <c r="L203" t="str">
        <f>_xlfn.CONCAT("[",VLOOKUP(B203,'Index Web'!A$3:N$234,14,FALSE),"]")</f>
        <v>["Antiguo Testamento"]</v>
      </c>
      <c r="M203" t="s">
        <v>951</v>
      </c>
      <c r="N203" t="str">
        <f>_xlfn.CONCAT("""/resucito/src/index.html?canto=",VLOOKUP(B203,'Index Web'!A$3:N$234,13,FALSE),"""")</f>
        <v>"/resucito/src/index.html?canto=sihoyescuchaissuvoz"</v>
      </c>
      <c r="O203" t="s">
        <v>952</v>
      </c>
      <c r="P203" t="str">
        <f>_xlfn.CONCAT("""",VLOOKUP(B203,'Index Web'!A$3:O$234,15,FALSE)," ",VLOOKUP(B203,'Index Web'!A$3:O$234,13,FALSE),"""","},")</f>
        <v>"si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Q203" t="str">
        <f t="shared" si="3"/>
        <v>{id:201,title: "Si hoy escucháis su voz ", subtitle: "Salmo 95 (94)", category: "Precatecumenado", moments: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row>
    <row r="204" spans="2:17" x14ac:dyDescent="0.25">
      <c r="B204" s="25">
        <v>153</v>
      </c>
      <c r="C204" t="s">
        <v>261</v>
      </c>
      <c r="D204">
        <f>VLOOKUP(B204,'Index Web'!A$3:L$234,2,FALSE)</f>
        <v>202</v>
      </c>
      <c r="E204" t="s">
        <v>947</v>
      </c>
      <c r="F204" t="str">
        <f>_xlfn.CONCAT("""",VLOOKUP(B204,'Index Web'!A$3:L$234,3,FALSE),"""")</f>
        <v>"Si me he refugiado en el Señor"</v>
      </c>
      <c r="G204" t="s">
        <v>948</v>
      </c>
      <c r="H204" t="str">
        <f>_xlfn.CONCAT("""",VLOOKUP(B204,'Index Web'!A$3:L$234,4,FALSE),"""")</f>
        <v>"Salmo 11(10)"</v>
      </c>
      <c r="I204" t="s">
        <v>949</v>
      </c>
      <c r="J204" t="str">
        <f>_xlfn.CONCAT("""",VLOOKUP(B204,'Index Web'!A$3:L$234,5,FALSE),"""")</f>
        <v>"Precatecumenado"</v>
      </c>
      <c r="K204" t="s">
        <v>950</v>
      </c>
      <c r="L204" t="str">
        <f>_xlfn.CONCAT("[",VLOOKUP(B204,'Index Web'!A$3:N$234,14,FALSE),"]")</f>
        <v>["Cuaresma","Antiguo Testamento"]</v>
      </c>
      <c r="M204" t="s">
        <v>951</v>
      </c>
      <c r="N204" t="str">
        <f>_xlfn.CONCAT("""/resucito/src/index.html?canto=",VLOOKUP(B204,'Index Web'!A$3:N$234,13,FALSE),"""")</f>
        <v>"/resucito/src/index.html?canto=simeherefugiadoenelsenor"</v>
      </c>
      <c r="O204" t="s">
        <v>952</v>
      </c>
      <c r="P204" t="str">
        <f>_xlfn.CONCAT("""",VLOOKUP(B204,'Index Web'!A$3:O$234,15,FALSE)," ",VLOOKUP(B204,'Index Web'!A$3:O$234,13,FALSE),"""","},")</f>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Q204" t="str">
        <f t="shared" si="3"/>
        <v>{id:202,title: "Si me he refugiado en el Señor", subtitle: "Salmo 11(10)", category: "Precatecumenado", moments: ["Cuaresma","Antiguo Testamento"],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row>
    <row r="205" spans="2:17" x14ac:dyDescent="0.25">
      <c r="B205" s="30">
        <v>235</v>
      </c>
      <c r="C205" t="s">
        <v>261</v>
      </c>
      <c r="D205">
        <f>VLOOKUP(B205,'Index Web'!A$3:L$234,2,FALSE)</f>
        <v>203</v>
      </c>
      <c r="E205" t="s">
        <v>947</v>
      </c>
      <c r="F205" t="str">
        <f>_xlfn.CONCAT("""",VLOOKUP(B205,'Index Web'!A$3:L$234,3,FALSE),"""")</f>
        <v>"Sientate solitario y silencioso"</v>
      </c>
      <c r="G205" t="s">
        <v>948</v>
      </c>
      <c r="H205" t="str">
        <f>_xlfn.CONCAT("""",VLOOKUP(B205,'Index Web'!A$3:L$234,4,FALSE),"""")</f>
        <v>"Lamentaciones 3"</v>
      </c>
      <c r="I205" t="s">
        <v>949</v>
      </c>
      <c r="J205" t="str">
        <f>_xlfn.CONCAT("""",VLOOKUP(B205,'Index Web'!A$3:L$234,5,FALSE),"""")</f>
        <v>"Catecumenado"</v>
      </c>
      <c r="K205" t="s">
        <v>950</v>
      </c>
      <c r="L205" t="str">
        <f>_xlfn.CONCAT("[",VLOOKUP(B205,'Index Web'!A$3:N$234,14,FALSE),"]")</f>
        <v>["Cuaresma"]</v>
      </c>
      <c r="M205" t="s">
        <v>951</v>
      </c>
      <c r="N205" t="str">
        <f>_xlfn.CONCAT("""/resucito/src/index.html?canto=",VLOOKUP(B205,'Index Web'!A$3:N$234,13,FALSE),"""")</f>
        <v>"/resucito/src/index.html?canto=sientatesolitarioysilencioso"</v>
      </c>
      <c r="O205" t="s">
        <v>952</v>
      </c>
      <c r="P205" t="str">
        <f>_xlfn.CONCAT("""",VLOOKUP(B205,'Index Web'!A$3:O$234,15,FALSE)," ",VLOOKUP(B205,'Index Web'!A$3:O$234,13,FALSE),"""","},")</f>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Q205" t="str">
        <f t="shared" si="3"/>
        <v>{id:203,title: "Sientate solitario y silencioso", subtitle: "Lamentaciones 3", category: "Catecumenado", moments: ["Cuaresma"],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row>
    <row r="206" spans="2:17" x14ac:dyDescent="0.25">
      <c r="B206" s="25">
        <v>154</v>
      </c>
      <c r="C206" t="s">
        <v>261</v>
      </c>
      <c r="D206">
        <f>VLOOKUP(B206,'Index Web'!A$3:L$234,2,FALSE)</f>
        <v>204</v>
      </c>
      <c r="E206" t="s">
        <v>947</v>
      </c>
      <c r="F206" t="str">
        <f>_xlfn.CONCAT("""",VLOOKUP(B206,'Index Web'!A$3:L$234,3,FALSE),"""")</f>
        <v>"Sión, madre de todos los pueblos"</v>
      </c>
      <c r="G206" t="s">
        <v>948</v>
      </c>
      <c r="H206" t="str">
        <f>_xlfn.CONCAT("""",VLOOKUP(B206,'Index Web'!A$3:L$234,4,FALSE),"""")</f>
        <v>"Salmo 87 (86)"</v>
      </c>
      <c r="I206" t="s">
        <v>949</v>
      </c>
      <c r="J206" t="str">
        <f>_xlfn.CONCAT("""",VLOOKUP(B206,'Index Web'!A$3:L$234,5,FALSE),"""")</f>
        <v>"Precatecumenado"</v>
      </c>
      <c r="K206" t="s">
        <v>950</v>
      </c>
      <c r="L206" t="str">
        <f>_xlfn.CONCAT("[",VLOOKUP(B206,'Index Web'!A$3:N$234,14,FALSE),"]")</f>
        <v>["Vírgen María","Final","Antiguo Testamento"]</v>
      </c>
      <c r="M206" t="s">
        <v>951</v>
      </c>
      <c r="N206" t="str">
        <f>_xlfn.CONCAT("""/resucito/src/index.html?canto=",VLOOKUP(B206,'Index Web'!A$3:N$234,13,FALSE),"""")</f>
        <v>"/resucito/src/index.html?canto=sionmadredetodoslospueblos"</v>
      </c>
      <c r="O206" t="s">
        <v>952</v>
      </c>
      <c r="P206" t="str">
        <f>_xlfn.CONCAT("""",VLOOKUP(B206,'Index Web'!A$3:O$234,15,FALSE)," ",VLOOKUP(B206,'Index Web'!A$3:O$234,13,FALSE),"""","},")</f>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Q206" t="str">
        <f t="shared" si="3"/>
        <v>{id:204,title: "Sión, madre de todos los pueblos", subtitle: "Salmo 87 (86)", category: "Precatecumenado", moments: ["Vírgen María","Final","Antiguo Testamento"],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row>
    <row r="207" spans="2:17" x14ac:dyDescent="0.25">
      <c r="B207" s="26">
        <v>155</v>
      </c>
      <c r="C207" t="s">
        <v>261</v>
      </c>
      <c r="D207">
        <f>VLOOKUP(B207,'Index Web'!A$3:L$234,2,FALSE)</f>
        <v>205</v>
      </c>
      <c r="E207" t="s">
        <v>947</v>
      </c>
      <c r="F207" t="str">
        <f>_xlfn.CONCAT("""",VLOOKUP(B207,'Index Web'!A$3:L$234,3,FALSE),"""")</f>
        <v>"Sola a Solo"</v>
      </c>
      <c r="G207" t="s">
        <v>948</v>
      </c>
      <c r="H207" t="str">
        <f>_xlfn.CONCAT("""",VLOOKUP(B207,'Index Web'!A$3:L$234,4,FALSE),"""")</f>
        <v>"(Kiko Argüello)"</v>
      </c>
      <c r="I207" t="s">
        <v>949</v>
      </c>
      <c r="J207" t="str">
        <f>_xlfn.CONCAT("""",VLOOKUP(B207,'Index Web'!A$3:L$234,5,FALSE),"""")</f>
        <v>"Precatecumenado"</v>
      </c>
      <c r="K207" t="s">
        <v>950</v>
      </c>
      <c r="L207" t="str">
        <f>_xlfn.CONCAT("[",VLOOKUP(B207,'Index Web'!A$3:N$234,14,FALSE),"]")</f>
        <v>["Vírgen María","Cuaresma","Fracción Del Pan"]</v>
      </c>
      <c r="M207" t="s">
        <v>951</v>
      </c>
      <c r="N207" t="str">
        <f>_xlfn.CONCAT("""/resucito/src/index.html?canto=",VLOOKUP(B207,'Index Web'!A$3:N$234,13,FALSE),"""")</f>
        <v>"/resucito/src/index.html?canto=solaasolo"</v>
      </c>
      <c r="O207" t="s">
        <v>952</v>
      </c>
      <c r="P207" t="str">
        <f>_xlfn.CONCAT("""",VLOOKUP(B207,'Index Web'!A$3:O$234,15,FALSE)," ",VLOOKUP(B207,'Index Web'!A$3:O$234,13,FALSE),"""","},")</f>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Q207" t="str">
        <f t="shared" si="3"/>
        <v>{id:205,title: "Sola a Solo", subtitle: "(Kiko Argüello)", category: "Precatecumenado", moments: ["Vírgen María","Cuaresma","Fracción Del Pan"],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row>
    <row r="208" spans="2:17" x14ac:dyDescent="0.25">
      <c r="B208" s="25">
        <v>156</v>
      </c>
      <c r="C208" t="s">
        <v>261</v>
      </c>
      <c r="D208">
        <f>VLOOKUP(B208,'Index Web'!A$3:L$234,2,FALSE)</f>
        <v>206</v>
      </c>
      <c r="E208" t="s">
        <v>947</v>
      </c>
      <c r="F208" t="str">
        <f>_xlfn.CONCAT("""",VLOOKUP(B208,'Index Web'!A$3:L$234,3,FALSE),"""")</f>
        <v>"Stabat Mater dolorosa"</v>
      </c>
      <c r="G208" t="s">
        <v>948</v>
      </c>
      <c r="H208" t="str">
        <f>_xlfn.CONCAT("""",VLOOKUP(B208,'Index Web'!A$3:L$234,4,FALSE),"""")</f>
        <v>"Himno latin"</v>
      </c>
      <c r="I208" t="s">
        <v>949</v>
      </c>
      <c r="J208" t="str">
        <f>_xlfn.CONCAT("""",VLOOKUP(B208,'Index Web'!A$3:L$234,5,FALSE),"""")</f>
        <v>"Precatecumenado"</v>
      </c>
      <c r="K208" t="s">
        <v>950</v>
      </c>
      <c r="L208" t="str">
        <f>_xlfn.CONCAT("[",VLOOKUP(B208,'Index Web'!A$3:N$234,14,FALSE),"]")</f>
        <v>["Vírgen María","Cuaresma","Fracción Del Pan"]</v>
      </c>
      <c r="M208" t="s">
        <v>951</v>
      </c>
      <c r="N208" t="str">
        <f>_xlfn.CONCAT("""/resucito/src/index.html?canto=",VLOOKUP(B208,'Index Web'!A$3:N$234,13,FALSE),"""")</f>
        <v>"/resucito/src/index.html?canto=stabatmaterdolorosa"</v>
      </c>
      <c r="O208" t="s">
        <v>952</v>
      </c>
      <c r="P208" t="str">
        <f>_xlfn.CONCAT("""",VLOOKUP(B208,'Index Web'!A$3:O$234,15,FALSE)," ",VLOOKUP(B208,'Index Web'!A$3:O$234,13,FALSE),"""","},")</f>
        <v>"stabat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Q208" t="str">
        <f t="shared" si="3"/>
        <v>{id:206,title: "Stabat Mater dolorosa", subtitle: "Himno latin", category: "Precatecumenado", moments: ["Vírgen María","Cuaresma","Fracción Del Pan"],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row>
    <row r="209" spans="2:17" x14ac:dyDescent="0.25">
      <c r="B209" s="28">
        <v>244</v>
      </c>
      <c r="C209" t="s">
        <v>261</v>
      </c>
      <c r="D209">
        <f>VLOOKUP(B209,'Index Web'!A$3:L$234,2,FALSE)</f>
        <v>207</v>
      </c>
      <c r="E209" t="s">
        <v>947</v>
      </c>
      <c r="F209" t="str">
        <f>_xlfn.CONCAT("""",VLOOKUP(B209,'Index Web'!A$3:L$234,3,FALSE),"""")</f>
        <v>"Suba el esposo al leño de su tálamo "</v>
      </c>
      <c r="G209" t="s">
        <v>948</v>
      </c>
      <c r="H209" t="str">
        <f>_xlfn.CONCAT("""",VLOOKUP(B209,'Index Web'!A$3:L$234,4,FALSE),"""")</f>
        <v>"Himno (San Quodvultdeus)"</v>
      </c>
      <c r="I209" t="s">
        <v>949</v>
      </c>
      <c r="J209" t="str">
        <f>_xlfn.CONCAT("""",VLOOKUP(B209,'Index Web'!A$3:L$234,5,FALSE),"""")</f>
        <v>"Eleccion"</v>
      </c>
      <c r="K209" t="s">
        <v>950</v>
      </c>
      <c r="L209" t="str">
        <f>_xlfn.CONCAT("[",VLOOKUP(B209,'Index Web'!A$3:N$234,14,FALSE),"]")</f>
        <v>[""]</v>
      </c>
      <c r="M209" t="s">
        <v>951</v>
      </c>
      <c r="N209" t="str">
        <f>_xlfn.CONCAT("""/resucito/src/index.html?canto=",VLOOKUP(B209,'Index Web'!A$3:N$234,13,FALSE),"""")</f>
        <v>"/resucito/src/index.html?canto=subaelesposoallenodesutalamo"</v>
      </c>
      <c r="O209" t="s">
        <v>952</v>
      </c>
      <c r="P209" t="str">
        <f>_xlfn.CONCAT("""",VLOOKUP(B209,'Index Web'!A$3:O$234,15,FALSE)," ",VLOOKUP(B209,'Index Web'!A$3:O$234,13,FALSE),"""","},")</f>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Q209" t="str">
        <f t="shared" si="3"/>
        <v>{id:207,title: "Suba el esposo al leño de su tálamo ", subtitle: "Himno (San Quodvultdeus)", category: "Eleccion", moments: [""],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row>
    <row r="210" spans="2:17" x14ac:dyDescent="0.25">
      <c r="B210" s="25">
        <v>157</v>
      </c>
      <c r="C210" t="s">
        <v>261</v>
      </c>
      <c r="D210">
        <f>VLOOKUP(B210,'Index Web'!A$3:L$234,2,FALSE)</f>
        <v>208</v>
      </c>
      <c r="E210" t="s">
        <v>947</v>
      </c>
      <c r="F210" t="str">
        <f>_xlfn.CONCAT("""",VLOOKUP(B210,'Index Web'!A$3:L$234,3,FALSE),"""")</f>
        <v>"Sube Dios entre aclamaciones"</v>
      </c>
      <c r="G210" t="s">
        <v>948</v>
      </c>
      <c r="H210" t="str">
        <f>_xlfn.CONCAT("""",VLOOKUP(B210,'Index Web'!A$3:L$234,4,FALSE),"""")</f>
        <v>"Salmo 47 (46)"</v>
      </c>
      <c r="I210" t="s">
        <v>949</v>
      </c>
      <c r="J210" t="str">
        <f>_xlfn.CONCAT("""",VLOOKUP(B210,'Index Web'!A$3:L$234,5,FALSE),"""")</f>
        <v>"Precatecumenado"</v>
      </c>
      <c r="K210" t="s">
        <v>950</v>
      </c>
      <c r="L210" t="str">
        <f>_xlfn.CONCAT("[",VLOOKUP(B210,'Index Web'!A$3:N$234,14,FALSE),"]")</f>
        <v>["Pascua","Pentecostés","Antiguo Testamento","Paz"]</v>
      </c>
      <c r="M210" t="s">
        <v>951</v>
      </c>
      <c r="N210" t="str">
        <f>_xlfn.CONCAT("""/resucito/src/index.html?canto=",VLOOKUP(B210,'Index Web'!A$3:N$234,13,FALSE),"""")</f>
        <v>"/resucito/src/index.html?canto=subediosentreaclamaciones"</v>
      </c>
      <c r="O210" t="s">
        <v>952</v>
      </c>
      <c r="P210" t="str">
        <f>_xlfn.CONCAT("""",VLOOKUP(B210,'Index Web'!A$3:O$234,15,FALSE)," ",VLOOKUP(B210,'Index Web'!A$3:O$234,13,FALSE),"""","},")</f>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Q210" t="str">
        <f t="shared" si="3"/>
        <v>{id:208,title: "Sube Dios entre aclamaciones", subtitle: "Salmo 47 (46)", category: "Precatecumenado", moments: ["Pascua","Pentecostés","Antiguo Testamento","Paz"],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row>
    <row r="211" spans="2:17" x14ac:dyDescent="0.25">
      <c r="B211" s="27">
        <v>220</v>
      </c>
      <c r="C211" t="s">
        <v>261</v>
      </c>
      <c r="D211">
        <f>VLOOKUP(B211,'Index Web'!A$3:L$234,2,FALSE)</f>
        <v>209</v>
      </c>
      <c r="E211" t="s">
        <v>947</v>
      </c>
      <c r="F211" t="str">
        <f>_xlfn.CONCAT("""",VLOOKUP(B211,'Index Web'!A$3:L$234,3,FALSE),"""")</f>
        <v>"Te deum"</v>
      </c>
      <c r="G211" t="s">
        <v>948</v>
      </c>
      <c r="H211" t="str">
        <f>_xlfn.CONCAT("""",VLOOKUP(B211,'Index Web'!A$3:L$234,4,FALSE),"""")</f>
        <v>"Himno"</v>
      </c>
      <c r="I211" t="s">
        <v>949</v>
      </c>
      <c r="J211" t="str">
        <f>_xlfn.CONCAT("""",VLOOKUP(B211,'Index Web'!A$3:L$234,5,FALSE),"""")</f>
        <v>"Liturgia"</v>
      </c>
      <c r="K211" t="s">
        <v>950</v>
      </c>
      <c r="L211" t="str">
        <f>_xlfn.CONCAT("[",VLOOKUP(B211,'Index Web'!A$3:N$234,14,FALSE),"]")</f>
        <v>[""]</v>
      </c>
      <c r="M211" t="s">
        <v>951</v>
      </c>
      <c r="N211" t="str">
        <f>_xlfn.CONCAT("""/resucito/src/index.html?canto=",VLOOKUP(B211,'Index Web'!A$3:N$234,13,FALSE),"""")</f>
        <v>"/resucito/src/index.html?canto=tedeum"</v>
      </c>
      <c r="O211" t="s">
        <v>952</v>
      </c>
      <c r="P211" t="str">
        <f>_xlfn.CONCAT("""",VLOOKUP(B211,'Index Web'!A$3:O$234,15,FALSE)," ",VLOOKUP(B211,'Index Web'!A$3:O$234,13,FALSE),"""","},")</f>
        <v>"tedeum: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Q211" t="str">
        <f t="shared" si="3"/>
        <v>{id:209,title: "Te deum", subtitle: "Himno", category: "Liturgia", moments: [""],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row>
    <row r="212" spans="2:17" x14ac:dyDescent="0.25">
      <c r="B212" s="25">
        <v>158</v>
      </c>
      <c r="C212" t="s">
        <v>261</v>
      </c>
      <c r="D212">
        <f>VLOOKUP(B212,'Index Web'!A$3:L$234,2,FALSE)</f>
        <v>210</v>
      </c>
      <c r="E212" t="s">
        <v>947</v>
      </c>
      <c r="F212" t="str">
        <f>_xlfn.CONCAT("""",VLOOKUP(B212,'Index Web'!A$3:L$234,3,FALSE),"""")</f>
        <v>"Te estoy llamando, Señor"</v>
      </c>
      <c r="G212" t="s">
        <v>948</v>
      </c>
      <c r="H212" t="str">
        <f>_xlfn.CONCAT("""",VLOOKUP(B212,'Index Web'!A$3:L$234,4,FALSE),"""")</f>
        <v>"Salmo 141 (140)"</v>
      </c>
      <c r="I212" t="s">
        <v>949</v>
      </c>
      <c r="J212" t="str">
        <f>_xlfn.CONCAT("""",VLOOKUP(B212,'Index Web'!A$3:L$234,5,FALSE),"""")</f>
        <v>"Precatecumenado"</v>
      </c>
      <c r="K212" t="s">
        <v>950</v>
      </c>
      <c r="L212" t="str">
        <f>_xlfn.CONCAT("[",VLOOKUP(B212,'Index Web'!A$3:N$234,14,FALSE),"]")</f>
        <v>["Cuaresma","Antiguo Testamento"]</v>
      </c>
      <c r="M212" t="s">
        <v>951</v>
      </c>
      <c r="N212" t="str">
        <f>_xlfn.CONCAT("""/resucito/src/index.html?canto=",VLOOKUP(B212,'Index Web'!A$3:N$234,13,FALSE),"""")</f>
        <v>"/resucito/src/index.html?canto=teestoyllamandosenor"</v>
      </c>
      <c r="O212" t="s">
        <v>952</v>
      </c>
      <c r="P212" t="str">
        <f>_xlfn.CONCAT("""",VLOOKUP(B212,'Index Web'!A$3:O$234,15,FALSE)," ",VLOOKUP(B212,'Index Web'!A$3:O$234,13,FALSE),"""","},")</f>
        <v>"te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Q212" t="str">
        <f t="shared" si="3"/>
        <v>{id:210,title: "Te estoy llamando, Señor", subtitle: "Salmo 141 (140)", category: "Precatecumenado", moments: ["Cuaresma","Antiguo Testamento"],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row>
    <row r="213" spans="2:17" x14ac:dyDescent="0.25">
      <c r="B213" s="26">
        <v>159</v>
      </c>
      <c r="C213" t="s">
        <v>261</v>
      </c>
      <c r="D213">
        <f>VLOOKUP(B213,'Index Web'!A$3:L$234,2,FALSE)</f>
        <v>211</v>
      </c>
      <c r="E213" t="s">
        <v>947</v>
      </c>
      <c r="F213" t="str">
        <f>_xlfn.CONCAT("""",VLOOKUP(B213,'Index Web'!A$3:L$234,3,FALSE),"""")</f>
        <v>"Te he manifestado mi pecado"</v>
      </c>
      <c r="G213" t="s">
        <v>948</v>
      </c>
      <c r="H213" t="str">
        <f>_xlfn.CONCAT("""",VLOOKUP(B213,'Index Web'!A$3:L$234,4,FALSE),"""")</f>
        <v>"Salmo 32 (31)"</v>
      </c>
      <c r="I213" t="s">
        <v>949</v>
      </c>
      <c r="J213" t="str">
        <f>_xlfn.CONCAT("""",VLOOKUP(B213,'Index Web'!A$3:L$234,5,FALSE),"""")</f>
        <v>"Precatecumenado"</v>
      </c>
      <c r="K213" t="s">
        <v>950</v>
      </c>
      <c r="L213" t="str">
        <f>_xlfn.CONCAT("[",VLOOKUP(B213,'Index Web'!A$3:N$234,14,FALSE),"]")</f>
        <v>["Cuaresma","Antiguo Testamento"]</v>
      </c>
      <c r="M213" t="s">
        <v>951</v>
      </c>
      <c r="N213" t="str">
        <f>_xlfn.CONCAT("""/resucito/src/index.html?canto=",VLOOKUP(B213,'Index Web'!A$3:N$234,13,FALSE),"""")</f>
        <v>"/resucito/src/index.html?canto=tehemanifestadomipecado"</v>
      </c>
      <c r="O213" t="s">
        <v>952</v>
      </c>
      <c r="P213" t="str">
        <f>_xlfn.CONCAT("""",VLOOKUP(B213,'Index Web'!A$3:O$234,15,FALSE)," ",VLOOKUP(B213,'Index Web'!A$3:O$234,13,FALSE),"""","},")</f>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Q213" t="str">
        <f t="shared" si="3"/>
        <v>{id:211,title: "Te he manifestado mi pecado", subtitle: "Salmo 32 (31)", category: "Precatecumenado", moments: ["Cuaresma","Antiguo Testamento"],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row>
    <row r="214" spans="2:17" x14ac:dyDescent="0.25">
      <c r="B214" s="31">
        <v>236</v>
      </c>
      <c r="C214" t="s">
        <v>261</v>
      </c>
      <c r="D214">
        <f>VLOOKUP(B214,'Index Web'!A$3:L$234,2,FALSE)</f>
        <v>212</v>
      </c>
      <c r="E214" t="s">
        <v>947</v>
      </c>
      <c r="F214" t="str">
        <f>_xlfn.CONCAT("""",VLOOKUP(B214,'Index Web'!A$3:L$234,3,FALSE),"""")</f>
        <v>"Tú eres mi esperanza, Señor"</v>
      </c>
      <c r="G214" t="s">
        <v>948</v>
      </c>
      <c r="H214" t="str">
        <f>_xlfn.CONCAT("""",VLOOKUP(B214,'Index Web'!A$3:L$234,4,FALSE),"""")</f>
        <v>"Oda XXIX de Salomón"</v>
      </c>
      <c r="I214" t="s">
        <v>949</v>
      </c>
      <c r="J214" t="str">
        <f>_xlfn.CONCAT("""",VLOOKUP(B214,'Index Web'!A$3:L$234,5,FALSE),"""")</f>
        <v>"Catecumenado"</v>
      </c>
      <c r="K214" t="s">
        <v>950</v>
      </c>
      <c r="L214" t="str">
        <f>_xlfn.CONCAT("[",VLOOKUP(B214,'Index Web'!A$3:N$234,14,FALSE),"]")</f>
        <v>["Adviento","Navidad","Cuaresma","Antiguo Testamento"]</v>
      </c>
      <c r="M214" t="s">
        <v>951</v>
      </c>
      <c r="N214" t="str">
        <f>_xlfn.CONCAT("""/resucito/src/index.html?canto=",VLOOKUP(B214,'Index Web'!A$3:N$234,13,FALSE),"""")</f>
        <v>"/resucito/src/index.html?canto=tueresmiesperanzasenor"</v>
      </c>
      <c r="O214" t="s">
        <v>952</v>
      </c>
      <c r="P214" t="str">
        <f>_xlfn.CONCAT("""",VLOOKUP(B214,'Index Web'!A$3:O$234,15,FALSE)," ",VLOOKUP(B214,'Index Web'!A$3:O$234,13,FALSE),"""","},")</f>
        <v>"tú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Q214" t="str">
        <f t="shared" si="3"/>
        <v>{id:212,title: "Tú eres mi esperanza, Señor", subtitle: "Oda XXIX de Salomón", category: "Catecumenado", moments: ["Adviento","Navidad","Cuaresma","Antiguo Testamento"],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row>
    <row r="215" spans="2:17" x14ac:dyDescent="0.25">
      <c r="B215" s="26">
        <v>160</v>
      </c>
      <c r="C215" t="s">
        <v>261</v>
      </c>
      <c r="D215">
        <f>VLOOKUP(B215,'Index Web'!A$3:L$234,2,FALSE)</f>
        <v>213</v>
      </c>
      <c r="E215" t="s">
        <v>947</v>
      </c>
      <c r="F215" t="str">
        <f>_xlfn.CONCAT("""",VLOOKUP(B215,'Index Web'!A$3:L$234,3,FALSE),"""")</f>
        <v>"Tú has cubierto de vergüenza la muerte"</v>
      </c>
      <c r="G215" t="s">
        <v>948</v>
      </c>
      <c r="H215" t="str">
        <f>_xlfn.CONCAT("""",VLOOKUP(B215,'Index Web'!A$3:L$234,4,FALSE),"""")</f>
        <v>"Homilía Pascual (Melltón de Sardes)"</v>
      </c>
      <c r="I215" t="s">
        <v>949</v>
      </c>
      <c r="J215" t="str">
        <f>_xlfn.CONCAT("""",VLOOKUP(B215,'Index Web'!A$3:L$234,5,FALSE),"""")</f>
        <v>"Precatecumenado"</v>
      </c>
      <c r="K215" t="s">
        <v>950</v>
      </c>
      <c r="L215" t="str">
        <f>_xlfn.CONCAT("[",VLOOKUP(B215,'Index Web'!A$3:N$234,14,FALSE),"]")</f>
        <v>["Vírgen María","Pascua","Pentecostés","Fracción Del Pan"]</v>
      </c>
      <c r="M215" t="s">
        <v>951</v>
      </c>
      <c r="N215" t="str">
        <f>_xlfn.CONCAT("""/resucito/src/index.html?canto=",VLOOKUP(B215,'Index Web'!A$3:N$234,13,FALSE),"""")</f>
        <v>"/resucito/src/index.html?canto=tuhascubiertodevergüenzalamuerte"</v>
      </c>
      <c r="O215" t="s">
        <v>952</v>
      </c>
      <c r="P215" t="str">
        <f>_xlfn.CONCAT("""",VLOOKUP(B215,'Index Web'!A$3:O$234,15,FALSE)," ",VLOOKUP(B215,'Index Web'!A$3:O$234,13,FALSE),"""","},")</f>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Q215" t="str">
        <f t="shared" si="3"/>
        <v>{id:213,title: "Tú has cubierto de vergüenza la muerte", subtitle: "Homilía Pascual (Melltón de Sardes)", category: "Precatecumenado", moments: ["Vírgen María","Pascua","Pentecostés","Fracción Del Pan"],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row>
    <row r="216" spans="2:17" x14ac:dyDescent="0.25">
      <c r="B216" s="25">
        <v>161</v>
      </c>
      <c r="C216" t="s">
        <v>261</v>
      </c>
      <c r="D216">
        <f>VLOOKUP(B216,'Index Web'!A$3:L$234,2,FALSE)</f>
        <v>214</v>
      </c>
      <c r="E216" t="s">
        <v>947</v>
      </c>
      <c r="F216" t="str">
        <f>_xlfn.CONCAT("""",VLOOKUP(B216,'Index Web'!A$3:L$234,3,FALSE),"""")</f>
        <v>"Tú que eres fiel"</v>
      </c>
      <c r="G216" t="s">
        <v>948</v>
      </c>
      <c r="H216" t="str">
        <f>_xlfn.CONCAT("""",VLOOKUP(B216,'Index Web'!A$3:L$234,4,FALSE),"""")</f>
        <v>"Salmo 143 (142)"</v>
      </c>
      <c r="I216" t="s">
        <v>949</v>
      </c>
      <c r="J216" t="str">
        <f>_xlfn.CONCAT("""",VLOOKUP(B216,'Index Web'!A$3:L$234,5,FALSE),"""")</f>
        <v>"Precatecumenado"</v>
      </c>
      <c r="K216" t="s">
        <v>950</v>
      </c>
      <c r="L216" t="str">
        <f>_xlfn.CONCAT("[",VLOOKUP(B216,'Index Web'!A$3:N$234,14,FALSE),"]")</f>
        <v>["Cuaresma","Entrada","Antiguo Testamento"]</v>
      </c>
      <c r="M216" t="s">
        <v>951</v>
      </c>
      <c r="N216" t="str">
        <f>_xlfn.CONCAT("""/resucito/src/index.html?canto=",VLOOKUP(B216,'Index Web'!A$3:N$234,13,FALSE),"""")</f>
        <v>"/resucito/src/index.html?canto=tuqueeresfiel"</v>
      </c>
      <c r="O216" t="s">
        <v>952</v>
      </c>
      <c r="P216" t="str">
        <f>_xlfn.CONCAT("""",VLOOKUP(B216,'Index Web'!A$3:O$234,15,FALSE)," ",VLOOKUP(B216,'Index Web'!A$3:O$234,13,FALSE),"""","},")</f>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Q216" t="str">
        <f t="shared" si="3"/>
        <v>{id:214,title: "Tú que eres fiel", subtitle: "Salmo 143 (142)", category: "Precatecumenado", moments: ["Cuaresma","Entrada","Antiguo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row>
    <row r="217" spans="2:17" x14ac:dyDescent="0.25">
      <c r="B217" s="26">
        <v>162</v>
      </c>
      <c r="C217" t="s">
        <v>261</v>
      </c>
      <c r="D217">
        <f>VLOOKUP(B217,'Index Web'!A$3:L$234,2,FALSE)</f>
        <v>215</v>
      </c>
      <c r="E217" t="s">
        <v>947</v>
      </c>
      <c r="F217" t="str">
        <f>_xlfn.CONCAT("""",VLOOKUP(B217,'Index Web'!A$3:L$234,3,FALSE),"""")</f>
        <v>"Un retoño brota del tronco de Jesé"</v>
      </c>
      <c r="G217" t="s">
        <v>948</v>
      </c>
      <c r="H217" t="str">
        <f>_xlfn.CONCAT("""",VLOOKUP(B217,'Index Web'!A$3:L$234,4,FALSE),"""")</f>
        <v>"Isaías 11,1-11"</v>
      </c>
      <c r="I217" t="s">
        <v>949</v>
      </c>
      <c r="J217" t="str">
        <f>_xlfn.CONCAT("""",VLOOKUP(B217,'Index Web'!A$3:L$234,5,FALSE),"""")</f>
        <v>"Precatecumenado"</v>
      </c>
      <c r="K217" t="s">
        <v>950</v>
      </c>
      <c r="L217" t="str">
        <f>_xlfn.CONCAT("[",VLOOKUP(B217,'Index Web'!A$3:N$234,14,FALSE),"]")</f>
        <v>["Adviento","Navidad","Pascua","Pentecostés","Comunión","Antiguo Testamento"]</v>
      </c>
      <c r="M217" t="s">
        <v>951</v>
      </c>
      <c r="N217" t="str">
        <f>_xlfn.CONCAT("""/resucito/src/index.html?canto=",VLOOKUP(B217,'Index Web'!A$3:N$234,13,FALSE),"""")</f>
        <v>"/resucito/src/index.html?canto=unretonobrotadeltroncodejese"</v>
      </c>
      <c r="O217" t="s">
        <v>952</v>
      </c>
      <c r="P217" t="str">
        <f>_xlfn.CONCAT("""",VLOOKUP(B217,'Index Web'!A$3:O$234,15,FALSE)," ",VLOOKUP(B217,'Index Web'!A$3:O$234,13,FALSE),"""","},")</f>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Q217" t="str">
        <f t="shared" si="3"/>
        <v>{id:215,title: "Un retoño brota del tronco de Jesé", subtitle: "Isaías 11,1-11", category: "Precatecumenado", moments: ["Adviento","Navidad","Pascua","Pentecostés","Comunión","Antiguo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row>
    <row r="218" spans="2:17" x14ac:dyDescent="0.25">
      <c r="B218" s="25">
        <v>163</v>
      </c>
      <c r="C218" t="s">
        <v>261</v>
      </c>
      <c r="D218">
        <f>VLOOKUP(B218,'Index Web'!A$3:L$234,2,FALSE)</f>
        <v>216</v>
      </c>
      <c r="E218" t="s">
        <v>947</v>
      </c>
      <c r="F218" t="str">
        <f>_xlfn.CONCAT("""",VLOOKUP(B218,'Index Web'!A$3:L$234,3,FALSE),"""")</f>
        <v>"Una gran señal"</v>
      </c>
      <c r="G218" t="s">
        <v>948</v>
      </c>
      <c r="H218" t="str">
        <f>_xlfn.CONCAT("""",VLOOKUP(B218,'Index Web'!A$3:L$234,4,FALSE),"""")</f>
        <v>"Apocalipsis 12"</v>
      </c>
      <c r="I218" t="s">
        <v>949</v>
      </c>
      <c r="J218" t="str">
        <f>_xlfn.CONCAT("""",VLOOKUP(B218,'Index Web'!A$3:L$234,5,FALSE),"""")</f>
        <v>"Precatecumenado"</v>
      </c>
      <c r="K218" t="s">
        <v>950</v>
      </c>
      <c r="L218" t="str">
        <f>_xlfn.CONCAT("[",VLOOKUP(B218,'Index Web'!A$3:N$234,14,FALSE),"]")</f>
        <v>["Vírgen María","Adviento","Navidad","Pascua","Pentecostés","Final","Nuevo Testamento"]</v>
      </c>
      <c r="M218" t="s">
        <v>951</v>
      </c>
      <c r="N218" t="str">
        <f>_xlfn.CONCAT("""/resucito/src/index.html?canto=",VLOOKUP(B218,'Index Web'!A$3:N$234,13,FALSE),"""")</f>
        <v>"/resucito/src/index.html?canto=unagransenal"</v>
      </c>
      <c r="O218" t="s">
        <v>952</v>
      </c>
      <c r="P218" t="str">
        <f>_xlfn.CONCAT("""",VLOOKUP(B218,'Index Web'!A$3:O$234,15,FALSE)," ",VLOOKUP(B218,'Index Web'!A$3:O$234,13,FALSE),"""","},")</f>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Q218" t="str">
        <f t="shared" si="3"/>
        <v>{id:216,title: "Una gran señal", subtitle: "Apocalipsis 12", category: "Precatecumenado", moments: ["Vírgen María","Adviento","Navidad","Pascua","Pentecostés","Final","Nuevo Testamento"],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row>
    <row r="219" spans="2:17" x14ac:dyDescent="0.25">
      <c r="B219" s="26">
        <v>164</v>
      </c>
      <c r="C219" t="s">
        <v>261</v>
      </c>
      <c r="D219">
        <f>VLOOKUP(B219,'Index Web'!A$3:L$234,2,FALSE)</f>
        <v>217</v>
      </c>
      <c r="E219" t="s">
        <v>947</v>
      </c>
      <c r="F219" t="str">
        <f>_xlfn.CONCAT("""",VLOOKUP(B219,'Index Web'!A$3:L$234,3,FALSE),"""")</f>
        <v>"Urí, urí, urá"</v>
      </c>
      <c r="G219" t="s">
        <v>948</v>
      </c>
      <c r="H219" t="str">
        <f>_xlfn.CONCAT("""",VLOOKUP(B219,'Index Web'!A$3:L$234,4,FALSE),"""")</f>
        <v>"Villancico (Kiko Argüello)"</v>
      </c>
      <c r="I219" t="s">
        <v>949</v>
      </c>
      <c r="J219" t="str">
        <f>_xlfn.CONCAT("""",VLOOKUP(B219,'Index Web'!A$3:L$234,5,FALSE),"""")</f>
        <v>"Precatecumenado"</v>
      </c>
      <c r="K219" t="s">
        <v>950</v>
      </c>
      <c r="L219" t="str">
        <f>_xlfn.CONCAT("[",VLOOKUP(B219,'Index Web'!A$3:N$234,14,FALSE),"]")</f>
        <v>["Adviento","Navidad","Niños"]</v>
      </c>
      <c r="M219" t="s">
        <v>951</v>
      </c>
      <c r="N219" t="str">
        <f>_xlfn.CONCAT("""/resucito/src/index.html?canto=",VLOOKUP(B219,'Index Web'!A$3:N$234,13,FALSE),"""")</f>
        <v>"/resucito/src/index.html?canto=uriuriura"</v>
      </c>
      <c r="O219" t="s">
        <v>952</v>
      </c>
      <c r="P219" t="str">
        <f>_xlfn.CONCAT("""",VLOOKUP(B219,'Index Web'!A$3:O$234,15,FALSE)," ",VLOOKUP(B219,'Index Web'!A$3:O$234,13,FALSE),"""","},")</f>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Q219" t="str">
        <f t="shared" si="3"/>
        <v>{id:217,title: "Urí, urí, urá", subtitle: "Villancico (Kiko Argüello)", category: "Precatecumenado", moments: ["Adviento","Navidad","Niños"],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row>
    <row r="220" spans="2:17" x14ac:dyDescent="0.25">
      <c r="B220" s="25">
        <v>165</v>
      </c>
      <c r="C220" t="s">
        <v>261</v>
      </c>
      <c r="D220">
        <f>VLOOKUP(B220,'Index Web'!A$3:L$234,2,FALSE)</f>
        <v>218</v>
      </c>
      <c r="E220" t="s">
        <v>947</v>
      </c>
      <c r="F220" t="str">
        <f>_xlfn.CONCAT("""",VLOOKUP(B220,'Index Web'!A$3:L$234,3,FALSE),"""")</f>
        <v>"Vamos ya, pastores"</v>
      </c>
      <c r="G220" t="s">
        <v>948</v>
      </c>
      <c r="H220" t="str">
        <f>_xlfn.CONCAT("""",VLOOKUP(B220,'Index Web'!A$3:L$234,4,FALSE),"""")</f>
        <v>"Villancico (Kiko Argüello)"</v>
      </c>
      <c r="I220" t="s">
        <v>949</v>
      </c>
      <c r="J220" t="str">
        <f>_xlfn.CONCAT("""",VLOOKUP(B220,'Index Web'!A$3:L$234,5,FALSE),"""")</f>
        <v>"Precatecumenado"</v>
      </c>
      <c r="K220" t="s">
        <v>950</v>
      </c>
      <c r="L220" t="str">
        <f>_xlfn.CONCAT("[",VLOOKUP(B220,'Index Web'!A$3:N$234,14,FALSE),"]")</f>
        <v>["Adviento","Navidad","Niños"]</v>
      </c>
      <c r="M220" t="s">
        <v>951</v>
      </c>
      <c r="N220" t="str">
        <f>_xlfn.CONCAT("""/resucito/src/index.html?canto=",VLOOKUP(B220,'Index Web'!A$3:N$234,13,FALSE),"""")</f>
        <v>"/resucito/src/index.html?canto=vamosyapastores"</v>
      </c>
      <c r="O220" t="s">
        <v>952</v>
      </c>
      <c r="P220" t="str">
        <f>_xlfn.CONCAT("""",VLOOKUP(B220,'Index Web'!A$3:O$234,15,FALSE)," ",VLOOKUP(B220,'Index Web'!A$3:O$234,13,FALSE),"""","},")</f>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Q220" t="str">
        <f t="shared" si="3"/>
        <v>{id:218,title: "Vamos ya, pastores", subtitle: "Villancico (Kiko Argüello)", category: "Precatecumenado", moments: ["Adviento","Navidad","Niños"],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row>
    <row r="221" spans="2:17" x14ac:dyDescent="0.25">
      <c r="B221" s="26">
        <v>166</v>
      </c>
      <c r="C221" t="s">
        <v>261</v>
      </c>
      <c r="D221">
        <f>VLOOKUP(B221,'Index Web'!A$3:L$234,2,FALSE)</f>
        <v>219</v>
      </c>
      <c r="E221" t="s">
        <v>947</v>
      </c>
      <c r="F221" t="str">
        <f>_xlfn.CONCAT("""",VLOOKUP(B221,'Index Web'!A$3:L$234,3,FALSE),"""")</f>
        <v>"Ven del Líbano"</v>
      </c>
      <c r="G221" t="s">
        <v>948</v>
      </c>
      <c r="H221" t="str">
        <f>_xlfn.CONCAT("""",VLOOKUP(B221,'Index Web'!A$3:L$234,4,FALSE),"""")</f>
        <v>"Cantar de los cantares 4,8ss"</v>
      </c>
      <c r="I221" t="s">
        <v>949</v>
      </c>
      <c r="J221" t="str">
        <f>_xlfn.CONCAT("""",VLOOKUP(B221,'Index Web'!A$3:L$234,5,FALSE),"""")</f>
        <v>"Precatecumenado"</v>
      </c>
      <c r="K221" t="s">
        <v>950</v>
      </c>
      <c r="L221" t="str">
        <f>_xlfn.CONCAT("[",VLOOKUP(B221,'Index Web'!A$3:N$234,14,FALSE),"]")</f>
        <v>["Pascua","Pentecostés","Entrada","Comunión","Antiguo Testamento"]</v>
      </c>
      <c r="M221" t="s">
        <v>951</v>
      </c>
      <c r="N221" t="str">
        <f>_xlfn.CONCAT("""/resucito/src/index.html?canto=",VLOOKUP(B221,'Index Web'!A$3:N$234,13,FALSE),"""")</f>
        <v>"/resucito/src/index.html?canto=vendellibano"</v>
      </c>
      <c r="O221" t="s">
        <v>952</v>
      </c>
      <c r="P221" t="str">
        <f>_xlfn.CONCAT("""",VLOOKUP(B221,'Index Web'!A$3:O$234,15,FALSE)," ",VLOOKUP(B221,'Index Web'!A$3:O$234,13,FALSE),"""","},")</f>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Q221" t="str">
        <f t="shared" si="3"/>
        <v>{id:219,title: "Ven del Líbano", subtitle: "Cantar de los cantares 4,8ss", category: "Precatecumenado", moments: ["Pascua","Pentecostés","Entrada","Comunión","Antiguo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row>
    <row r="222" spans="2:17" x14ac:dyDescent="0.25">
      <c r="B222" s="25">
        <v>167</v>
      </c>
      <c r="C222" t="s">
        <v>261</v>
      </c>
      <c r="D222">
        <f>VLOOKUP(B222,'Index Web'!A$3:L$234,2,FALSE)</f>
        <v>220</v>
      </c>
      <c r="E222" t="s">
        <v>947</v>
      </c>
      <c r="F222" t="str">
        <f>_xlfn.CONCAT("""",VLOOKUP(B222,'Index Web'!A$3:L$234,3,FALSE),"""")</f>
        <v>"Ven, Espíritu Santo"</v>
      </c>
      <c r="G222" t="s">
        <v>948</v>
      </c>
      <c r="H222" t="str">
        <f>_xlfn.CONCAT("""",VLOOKUP(B222,'Index Web'!A$3:L$234,4,FALSE),"""")</f>
        <v>"Secuencia de Pentecostés - Himno latin. «Veni, Sancte Spiritus»"</v>
      </c>
      <c r="I222" t="s">
        <v>949</v>
      </c>
      <c r="J222" t="str">
        <f>_xlfn.CONCAT("""",VLOOKUP(B222,'Index Web'!A$3:L$234,5,FALSE),"""")</f>
        <v>"Precatecumenado"</v>
      </c>
      <c r="K222" t="s">
        <v>950</v>
      </c>
      <c r="L222" t="str">
        <f>_xlfn.CONCAT("[",VLOOKUP(B222,'Index Web'!A$3:N$234,14,FALSE),"]")</f>
        <v>["Pascua","Pentecostés"]</v>
      </c>
      <c r="M222" t="s">
        <v>951</v>
      </c>
      <c r="N222" t="str">
        <f>_xlfn.CONCAT("""/resucito/src/index.html?canto=",VLOOKUP(B222,'Index Web'!A$3:N$234,13,FALSE),"""")</f>
        <v>"/resucito/src/index.html?canto=venespiritusanto"</v>
      </c>
      <c r="O222" t="s">
        <v>952</v>
      </c>
      <c r="P222" t="str">
        <f>_xlfn.CONCAT("""",VLOOKUP(B222,'Index Web'!A$3:O$234,15,FALSE)," ",VLOOKUP(B222,'Index Web'!A$3:O$234,13,FALSE),"""","},")</f>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Q222" t="str">
        <f t="shared" si="3"/>
        <v>{id:220,title: "Ven, Espíritu Santo", subtitle: "Secuencia de Pentecostés - Himno latin. «Veni, Sancte Spiritus»", category: "Precatecumenado", moments: ["Pascua","Pentecostés"],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row>
    <row r="223" spans="2:17" x14ac:dyDescent="0.25">
      <c r="B223" s="26">
        <v>168</v>
      </c>
      <c r="C223" t="s">
        <v>261</v>
      </c>
      <c r="D223">
        <f>VLOOKUP(B223,'Index Web'!A$3:L$234,2,FALSE)</f>
        <v>221</v>
      </c>
      <c r="E223" t="s">
        <v>947</v>
      </c>
      <c r="F223" t="str">
        <f>_xlfn.CONCAT("""",VLOOKUP(B223,'Index Web'!A$3:L$234,3,FALSE),"""")</f>
        <v>"Ven, Hijo del Hombre"</v>
      </c>
      <c r="G223" t="s">
        <v>948</v>
      </c>
      <c r="H223" t="str">
        <f>_xlfn.CONCAT("""",VLOOKUP(B223,'Index Web'!A$3:L$234,4,FALSE),"""")</f>
        <v>"Apocalipsis 21,17ss"</v>
      </c>
      <c r="I223" t="s">
        <v>949</v>
      </c>
      <c r="J223" t="str">
        <f>_xlfn.CONCAT("""",VLOOKUP(B223,'Index Web'!A$3:L$234,5,FALSE),"""")</f>
        <v>"Precatecumenado"</v>
      </c>
      <c r="K223" t="s">
        <v>950</v>
      </c>
      <c r="L223" t="str">
        <f>_xlfn.CONCAT("[",VLOOKUP(B223,'Index Web'!A$3:N$234,14,FALSE),"]")</f>
        <v>["Adviento","Navidad","Nuevo Testamento"]</v>
      </c>
      <c r="M223" t="s">
        <v>951</v>
      </c>
      <c r="N223" t="str">
        <f>_xlfn.CONCAT("""/resucito/src/index.html?canto=",VLOOKUP(B223,'Index Web'!A$3:N$234,13,FALSE),"""")</f>
        <v>"/resucito/src/index.html?canto=venhijodelhombre"</v>
      </c>
      <c r="O223" t="s">
        <v>952</v>
      </c>
      <c r="P223" t="str">
        <f>_xlfn.CONCAT("""",VLOOKUP(B223,'Index Web'!A$3:O$234,15,FALSE)," ",VLOOKUP(B223,'Index Web'!A$3:O$234,13,FALSE),"""","},")</f>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Q223" t="str">
        <f t="shared" si="3"/>
        <v>{id:221,title: "Ven, Hijo del Hombre", subtitle: "Apocalipsis 21,17ss", category: "Precatecumenado", moments: ["Adviento","Navidad","Nuevo Testamento"],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row>
    <row r="224" spans="2:17" x14ac:dyDescent="0.25">
      <c r="B224" s="25">
        <v>169</v>
      </c>
      <c r="C224" t="s">
        <v>261</v>
      </c>
      <c r="D224">
        <f>VLOOKUP(B224,'Index Web'!A$3:L$234,2,FALSE)</f>
        <v>222</v>
      </c>
      <c r="E224" t="s">
        <v>947</v>
      </c>
      <c r="F224" t="str">
        <f>_xlfn.CONCAT("""",VLOOKUP(B224,'Index Web'!A$3:L$234,3,FALSE),"""")</f>
        <v>"Veni creator"</v>
      </c>
      <c r="G224" t="s">
        <v>948</v>
      </c>
      <c r="H224" t="str">
        <f>_xlfn.CONCAT("""",VLOOKUP(B224,'Index Web'!A$3:L$234,4,FALSE),"""")</f>
        <v>"Himno latin"</v>
      </c>
      <c r="I224" t="s">
        <v>949</v>
      </c>
      <c r="J224" t="str">
        <f>_xlfn.CONCAT("""",VLOOKUP(B224,'Index Web'!A$3:L$234,5,FALSE),"""")</f>
        <v>"Precatecumenado"</v>
      </c>
      <c r="K224" t="s">
        <v>950</v>
      </c>
      <c r="L224" t="str">
        <f>_xlfn.CONCAT("[",VLOOKUP(B224,'Index Web'!A$3:N$234,14,FALSE),"]")</f>
        <v>["Pascua","Pentecostés"]</v>
      </c>
      <c r="M224" t="s">
        <v>951</v>
      </c>
      <c r="N224" t="str">
        <f>_xlfn.CONCAT("""/resucito/src/index.html?canto=",VLOOKUP(B224,'Index Web'!A$3:N$234,13,FALSE),"""")</f>
        <v>"/resucito/src/index.html?canto=venicreator"</v>
      </c>
      <c r="O224" t="s">
        <v>952</v>
      </c>
      <c r="P224" t="str">
        <f>_xlfn.CONCAT("""",VLOOKUP(B224,'Index Web'!A$3:O$234,15,FALSE)," ",VLOOKUP(B224,'Index Web'!A$3:O$234,13,FALSE),"""","},")</f>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Q224" t="str">
        <f t="shared" si="3"/>
        <v>{id:222,title: "Veni creator", subtitle: "Himno latin", category: "Precatecumenado", moments: ["Pascua","Pentecostés"],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row>
    <row r="225" spans="2:17" x14ac:dyDescent="0.25">
      <c r="B225" s="26">
        <v>170</v>
      </c>
      <c r="C225" t="s">
        <v>261</v>
      </c>
      <c r="D225">
        <f>VLOOKUP(B225,'Index Web'!A$3:L$234,2,FALSE)</f>
        <v>223</v>
      </c>
      <c r="E225" t="s">
        <v>947</v>
      </c>
      <c r="F225" t="str">
        <f>_xlfn.CONCAT("""",VLOOKUP(B225,'Index Web'!A$3:L$234,3,FALSE),"""")</f>
        <v>"Viene el Señor"</v>
      </c>
      <c r="G225" t="s">
        <v>948</v>
      </c>
      <c r="H225" t="str">
        <f>_xlfn.CONCAT("""",VLOOKUP(B225,'Index Web'!A$3:L$234,4,FALSE),"""")</f>
        <v>"Salmo 93 (92) - Apocalipsis 1,5-7"</v>
      </c>
      <c r="I225" t="s">
        <v>949</v>
      </c>
      <c r="J225" t="str">
        <f>_xlfn.CONCAT("""",VLOOKUP(B225,'Index Web'!A$3:L$234,5,FALSE),"""")</f>
        <v>"Precatecumenado"</v>
      </c>
      <c r="K225" t="s">
        <v>950</v>
      </c>
      <c r="L225" t="str">
        <f>_xlfn.CONCAT("[",VLOOKUP(B225,'Index Web'!A$3:N$234,14,FALSE),"]")</f>
        <v>["Adviento","Navidad","Nuevo Testamento","Antiguo Testamento"]</v>
      </c>
      <c r="M225" t="s">
        <v>951</v>
      </c>
      <c r="N225" t="str">
        <f>_xlfn.CONCAT("""/resucito/src/index.html?canto=",VLOOKUP(B225,'Index Web'!A$3:N$234,13,FALSE),"""")</f>
        <v>"/resucito/src/index.html?canto=vieneelsenor"</v>
      </c>
      <c r="O225" t="s">
        <v>952</v>
      </c>
      <c r="P225" t="str">
        <f>_xlfn.CONCAT("""",VLOOKUP(B225,'Index Web'!A$3:O$234,15,FALSE)," ",VLOOKUP(B225,'Index Web'!A$3:O$234,13,FALSE),"""","},")</f>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Q225" t="str">
        <f t="shared" si="3"/>
        <v>{id:223,title: "Viene el Señor", subtitle: "Salmo 93 (92) - Apocalipsis 1,5-7", category: "Precatecumenado", moments: ["Adviento","Navidad","Nuevo Testamento","Antiguo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row>
    <row r="226" spans="2:17" x14ac:dyDescent="0.25">
      <c r="B226" s="25">
        <v>171</v>
      </c>
      <c r="C226" t="s">
        <v>261</v>
      </c>
      <c r="D226">
        <f>VLOOKUP(B226,'Index Web'!A$3:L$234,2,FALSE)</f>
        <v>224</v>
      </c>
      <c r="E226" t="s">
        <v>947</v>
      </c>
      <c r="F226" t="str">
        <f>_xlfn.CONCAT("""",VLOOKUP(B226,'Index Web'!A$3:L$234,3,FALSE),"""")</f>
        <v>"Virgen de la maravilla"</v>
      </c>
      <c r="G226" t="s">
        <v>948</v>
      </c>
      <c r="H226" t="str">
        <f>_xlfn.CONCAT("""",VLOOKUP(B226,'Index Web'!A$3:L$234,4,FALSE),"""")</f>
        <v>"(Dante Allghlerl)"</v>
      </c>
      <c r="I226" t="s">
        <v>949</v>
      </c>
      <c r="J226" t="str">
        <f>_xlfn.CONCAT("""",VLOOKUP(B226,'Index Web'!A$3:L$234,5,FALSE),"""")</f>
        <v>"Precatecumenado"</v>
      </c>
      <c r="K226" t="s">
        <v>950</v>
      </c>
      <c r="L226" t="str">
        <f>_xlfn.CONCAT("[",VLOOKUP(B226,'Index Web'!A$3:N$234,14,FALSE),"]")</f>
        <v>["Vírgen María","Adviento","Navidad"]</v>
      </c>
      <c r="M226" t="s">
        <v>951</v>
      </c>
      <c r="N226" t="str">
        <f>_xlfn.CONCAT("""/resucito/src/index.html?canto=",VLOOKUP(B226,'Index Web'!A$3:N$234,13,FALSE),"""")</f>
        <v>"/resucito/src/index.html?canto=virgendelamaravilla"</v>
      </c>
      <c r="O226" t="s">
        <v>952</v>
      </c>
      <c r="P226" t="str">
        <f>_xlfn.CONCAT("""",VLOOKUP(B226,'Index Web'!A$3:O$234,15,FALSE)," ",VLOOKUP(B226,'Index Web'!A$3:O$234,13,FALSE),"""","},")</f>
        <v>"virgen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Q226" t="str">
        <f t="shared" si="3"/>
        <v>{id:224,title: "Virgen de la maravilla", subtitle: "(Dante Allghlerl)", category: "Precatecumenado", moments: ["Vírgen María","Adviento","Navidad"],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row>
    <row r="227" spans="2:17" x14ac:dyDescent="0.25">
      <c r="B227" s="26">
        <v>172</v>
      </c>
      <c r="C227" t="s">
        <v>261</v>
      </c>
      <c r="D227">
        <f>VLOOKUP(B227,'Index Web'!A$3:L$234,2,FALSE)</f>
        <v>225</v>
      </c>
      <c r="E227" t="s">
        <v>947</v>
      </c>
      <c r="F227" t="str">
        <f>_xlfn.CONCAT("""",VLOOKUP(B227,'Index Web'!A$3:L$234,3,FALSE),"""")</f>
        <v>"Vivid alegres"</v>
      </c>
      <c r="G227" t="s">
        <v>948</v>
      </c>
      <c r="H227" t="str">
        <f>_xlfn.CONCAT("""",VLOOKUP(B227,'Index Web'!A$3:L$234,4,FALSE),"""")</f>
        <v>"Filipenses 4,4ss"</v>
      </c>
      <c r="I227" t="s">
        <v>949</v>
      </c>
      <c r="J227" t="str">
        <f>_xlfn.CONCAT("""",VLOOKUP(B227,'Index Web'!A$3:L$234,5,FALSE),"""")</f>
        <v>"Precatecumenado"</v>
      </c>
      <c r="K227" t="s">
        <v>950</v>
      </c>
      <c r="L227" t="str">
        <f>_xlfn.CONCAT("[",VLOOKUP(B227,'Index Web'!A$3:N$234,14,FALSE),"]")</f>
        <v>["Adviento","Navidad","Nuevo Testamento"]</v>
      </c>
      <c r="M227" t="s">
        <v>951</v>
      </c>
      <c r="N227" t="str">
        <f>_xlfn.CONCAT("""/resucito/src/index.html?canto=",VLOOKUP(B227,'Index Web'!A$3:N$234,13,FALSE),"""")</f>
        <v>"/resucito/src/index.html?canto=vividalegres"</v>
      </c>
      <c r="O227" t="s">
        <v>952</v>
      </c>
      <c r="P227" t="str">
        <f>_xlfn.CONCAT("""",VLOOKUP(B227,'Index Web'!A$3:O$234,15,FALSE)," ",VLOOKUP(B227,'Index Web'!A$3:O$234,13,FALSE),"""","},")</f>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Q227" t="str">
        <f t="shared" si="3"/>
        <v>{id:225,title: "Vivid alegres", subtitle: "Filipenses 4,4ss", category: "Precatecumenado", moments: ["Adviento","Navidad","Nuevo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row>
    <row r="228" spans="2:17" x14ac:dyDescent="0.25">
      <c r="B228" s="25">
        <v>173</v>
      </c>
      <c r="C228" t="s">
        <v>261</v>
      </c>
      <c r="D228">
        <f>VLOOKUP(B228,'Index Web'!A$3:L$234,2,FALSE)</f>
        <v>226</v>
      </c>
      <c r="E228" t="s">
        <v>947</v>
      </c>
      <c r="F228" t="str">
        <f>_xlfn.CONCAT("""",VLOOKUP(B228,'Index Web'!A$3:L$234,3,FALSE),"""")</f>
        <v>"Vosotros sois la luz del mundo"</v>
      </c>
      <c r="G228" t="s">
        <v>948</v>
      </c>
      <c r="H228" t="str">
        <f>_xlfn.CONCAT("""",VLOOKUP(B228,'Index Web'!A$3:L$234,4,FALSE),"""")</f>
        <v>"Mateo 5,14ss "</v>
      </c>
      <c r="I228" t="s">
        <v>949</v>
      </c>
      <c r="J228" t="str">
        <f>_xlfn.CONCAT("""",VLOOKUP(B228,'Index Web'!A$3:L$234,5,FALSE),"""")</f>
        <v>"Precatecumenado"</v>
      </c>
      <c r="K228" t="s">
        <v>950</v>
      </c>
      <c r="L228" t="str">
        <f>_xlfn.CONCAT("[",VLOOKUP(B228,'Index Web'!A$3:N$234,14,FALSE),"]")</f>
        <v>["Nuevo Testamento"]</v>
      </c>
      <c r="M228" t="s">
        <v>951</v>
      </c>
      <c r="N228" t="str">
        <f>_xlfn.CONCAT("""/resucito/src/index.html?canto=",VLOOKUP(B228,'Index Web'!A$3:N$234,13,FALSE),"""")</f>
        <v>"/resucito/src/index.html?canto=vosotrossoislaluzdelmundo"</v>
      </c>
      <c r="O228" t="s">
        <v>952</v>
      </c>
      <c r="P228" t="str">
        <f>_xlfn.CONCAT("""",VLOOKUP(B228,'Index Web'!A$3:O$234,15,FALSE)," ",VLOOKUP(B228,'Index Web'!A$3:O$234,13,FALSE),"""","},")</f>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Q228" t="str">
        <f t="shared" si="3"/>
        <v>{id:226,title: "Vosotros sois la luz del mundo", subtitle: "Mateo 5,14ss ", category: "Precatecumenado", moments: ["Nuevo Testamento"],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row>
    <row r="229" spans="2:17" x14ac:dyDescent="0.25">
      <c r="B229" s="26">
        <v>174</v>
      </c>
      <c r="C229" t="s">
        <v>261</v>
      </c>
      <c r="D229">
        <f>VLOOKUP(B229,'Index Web'!A$3:L$234,2,FALSE)</f>
        <v>227</v>
      </c>
      <c r="E229" t="s">
        <v>947</v>
      </c>
      <c r="F229" t="str">
        <f>_xlfn.CONCAT("""",VLOOKUP(B229,'Index Web'!A$3:L$234,3,FALSE),"""")</f>
        <v>"Ya viene mi Dios"</v>
      </c>
      <c r="G229" t="s">
        <v>948</v>
      </c>
      <c r="H229" t="str">
        <f>_xlfn.CONCAT("""",VLOOKUP(B229,'Index Web'!A$3:L$234,4,FALSE),"""")</f>
        <v>"Villancico (Kiko Argüello)"</v>
      </c>
      <c r="I229" t="s">
        <v>949</v>
      </c>
      <c r="J229" t="str">
        <f>_xlfn.CONCAT("""",VLOOKUP(B229,'Index Web'!A$3:L$234,5,FALSE),"""")</f>
        <v>"Precatecumenado"</v>
      </c>
      <c r="K229" t="s">
        <v>950</v>
      </c>
      <c r="L229" t="str">
        <f>_xlfn.CONCAT("[",VLOOKUP(B229,'Index Web'!A$3:N$234,14,FALSE),"]")</f>
        <v>["Adviento","Navidad","Niños"]</v>
      </c>
      <c r="M229" t="s">
        <v>951</v>
      </c>
      <c r="N229" t="str">
        <f>_xlfn.CONCAT("""/resucito/src/index.html?canto=",VLOOKUP(B229,'Index Web'!A$3:N$234,13,FALSE),"""")</f>
        <v>"/resucito/src/index.html?canto=yavienemidios"</v>
      </c>
      <c r="O229" t="s">
        <v>952</v>
      </c>
      <c r="P229" t="str">
        <f>_xlfn.CONCAT("""",VLOOKUP(B229,'Index Web'!A$3:O$234,15,FALSE)," ",VLOOKUP(B229,'Index Web'!A$3:O$234,13,FALSE),"""","},")</f>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Q229" t="str">
        <f t="shared" si="3"/>
        <v>{id:227,title: "Ya viene mi Dios", subtitle: "Villancico (Kiko Argüello)", category: "Precatecumenado", moments: ["Adviento","Navidad","Niños"],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row>
    <row r="230" spans="2:17" x14ac:dyDescent="0.25">
      <c r="B230" s="25">
        <v>175</v>
      </c>
      <c r="C230" t="s">
        <v>261</v>
      </c>
      <c r="D230">
        <f>VLOOKUP(B230,'Index Web'!A$3:L$234,2,FALSE)</f>
        <v>228</v>
      </c>
      <c r="E230" t="s">
        <v>947</v>
      </c>
      <c r="F230" t="str">
        <f>_xlfn.CONCAT("""",VLOOKUP(B230,'Index Web'!A$3:L$234,3,FALSE),"""")</f>
        <v>"Yahveh, tú eres mi Dios"</v>
      </c>
      <c r="G230" t="s">
        <v>948</v>
      </c>
      <c r="H230" t="str">
        <f>_xlfn.CONCAT("""",VLOOKUP(B230,'Index Web'!A$3:L$234,4,FALSE),"""")</f>
        <v>"Isaías 25,1-8"</v>
      </c>
      <c r="I230" t="s">
        <v>949</v>
      </c>
      <c r="J230" t="str">
        <f>_xlfn.CONCAT("""",VLOOKUP(B230,'Index Web'!A$3:L$234,5,FALSE),"""")</f>
        <v>"Precatecumenado"</v>
      </c>
      <c r="K230" t="s">
        <v>950</v>
      </c>
      <c r="L230" t="str">
        <f>_xlfn.CONCAT("[",VLOOKUP(B230,'Index Web'!A$3:N$234,14,FALSE),"]")</f>
        <v>["Cuaresma","Antiguo Testamento"]</v>
      </c>
      <c r="M230" t="s">
        <v>951</v>
      </c>
      <c r="N230" t="str">
        <f>_xlfn.CONCAT("""/resucito/src/index.html?canto=",VLOOKUP(B230,'Index Web'!A$3:N$234,13,FALSE),"""")</f>
        <v>"/resucito/src/index.html?canto=yahvehtueresmidios"</v>
      </c>
      <c r="O230" t="s">
        <v>952</v>
      </c>
      <c r="P230" t="str">
        <f>_xlfn.CONCAT("""",VLOOKUP(B230,'Index Web'!A$3:O$234,15,FALSE)," ",VLOOKUP(B230,'Index Web'!A$3:O$234,13,FALSE),"""","},")</f>
        <v>"yahveh,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Q230" t="str">
        <f t="shared" si="3"/>
        <v>{id:228,title: "Yahveh, tú eres mi Dios", subtitle: "Isaías 25,1-8", category: "Precatecumenado", moments: ["Cuaresma","Antiguo Testamento"], url: "/resucito/src/index.html?canto=yahvehtueresmidios", content: "yahveh,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row>
    <row r="231" spans="2:17" x14ac:dyDescent="0.25">
      <c r="B231" s="26">
        <v>176</v>
      </c>
      <c r="C231" t="s">
        <v>261</v>
      </c>
      <c r="D231">
        <f>VLOOKUP(B231,'Index Web'!A$3:L$234,2,FALSE)</f>
        <v>229</v>
      </c>
      <c r="E231" t="s">
        <v>947</v>
      </c>
      <c r="F231" t="str">
        <f>_xlfn.CONCAT("""",VLOOKUP(B231,'Index Web'!A$3:L$234,3,FALSE),"""")</f>
        <v>"Yo te amo, Señor"</v>
      </c>
      <c r="G231" t="s">
        <v>948</v>
      </c>
      <c r="H231" t="str">
        <f>_xlfn.CONCAT("""",VLOOKUP(B231,'Index Web'!A$3:L$234,4,FALSE),"""")</f>
        <v>"Salmo 18 (17)"</v>
      </c>
      <c r="I231" t="s">
        <v>949</v>
      </c>
      <c r="J231" t="str">
        <f>_xlfn.CONCAT("""",VLOOKUP(B231,'Index Web'!A$3:L$234,5,FALSE),"""")</f>
        <v>"Precatecumenado"</v>
      </c>
      <c r="K231" t="s">
        <v>950</v>
      </c>
      <c r="L231" t="str">
        <f>_xlfn.CONCAT("[",VLOOKUP(B231,'Index Web'!A$3:N$234,14,FALSE),"]")</f>
        <v>["Entrada","Antiguo Testamento"]</v>
      </c>
      <c r="M231" t="s">
        <v>951</v>
      </c>
      <c r="N231" t="str">
        <f>_xlfn.CONCAT("""/resucito/src/index.html?canto=",VLOOKUP(B231,'Index Web'!A$3:N$234,13,FALSE),"""")</f>
        <v>"/resucito/src/index.html?canto=yoteamosenor"</v>
      </c>
      <c r="O231" t="s">
        <v>952</v>
      </c>
      <c r="P231" t="str">
        <f>_xlfn.CONCAT("""",VLOOKUP(B231,'Index Web'!A$3:O$234,15,FALSE)," ",VLOOKUP(B231,'Index Web'!A$3:O$234,13,FALSE),"""","},")</f>
        <v>"yo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Q231" t="str">
        <f t="shared" si="3"/>
        <v>{id:229,title: "Yo te amo, Señor", subtitle: "Salmo 18 (17)", category: "Precatecumenado", moments: ["Entrada","Antiguo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row>
    <row r="232" spans="2:17" x14ac:dyDescent="0.25">
      <c r="B232" s="25">
        <v>177</v>
      </c>
      <c r="C232" t="s">
        <v>261</v>
      </c>
      <c r="D232">
        <f>VLOOKUP(B232,'Index Web'!A$3:L$234,2,FALSE)</f>
        <v>230</v>
      </c>
      <c r="E232" t="s">
        <v>947</v>
      </c>
      <c r="F232" t="str">
        <f>_xlfn.CONCAT("""",VLOOKUP(B232,'Index Web'!A$3:L$234,3,FALSE),"""")</f>
        <v>"Yo vengo a reunir"</v>
      </c>
      <c r="G232" t="s">
        <v>948</v>
      </c>
      <c r="H232" t="str">
        <f>_xlfn.CONCAT("""",VLOOKUP(B232,'Index Web'!A$3:L$234,4,FALSE),"""")</f>
        <v>"Isaías 66,18-21"</v>
      </c>
      <c r="I232" t="s">
        <v>949</v>
      </c>
      <c r="J232" t="str">
        <f>_xlfn.CONCAT("""",VLOOKUP(B232,'Index Web'!A$3:L$234,5,FALSE),"""")</f>
        <v>"Precatecumenado"</v>
      </c>
      <c r="K232" t="s">
        <v>950</v>
      </c>
      <c r="L232" t="str">
        <f>_xlfn.CONCAT("[",VLOOKUP(B232,'Index Web'!A$3:N$234,14,FALSE),"]")</f>
        <v>["Entrada","Final","Antiguo Testamento"]</v>
      </c>
      <c r="M232" t="s">
        <v>951</v>
      </c>
      <c r="N232" t="str">
        <f>_xlfn.CONCAT("""/resucito/src/index.html?canto=",VLOOKUP(B232,'Index Web'!A$3:N$234,13,FALSE),"""")</f>
        <v>"/resucito/src/index.html?canto=yovengoareunir"</v>
      </c>
      <c r="O232" t="s">
        <v>952</v>
      </c>
      <c r="P232" t="str">
        <f>_xlfn.CONCAT("""",VLOOKUP(B232,'Index Web'!A$3:O$234,15,FALSE)," ",VLOOKUP(B232,'Index Web'!A$3:O$234,13,FALSE),"""","},")</f>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Q232" t="str">
        <f t="shared" si="3"/>
        <v>{id:230,title: "Yo vengo a reunir", subtitle: "Isaías 66,18-21", category: "Precatecumenado", moments: ["Entrada","Final","Antiguo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row>
    <row r="233" spans="2:17" ht="15.75" thickBot="1" x14ac:dyDescent="0.3">
      <c r="B233" s="32">
        <v>178</v>
      </c>
      <c r="C233" t="s">
        <v>261</v>
      </c>
      <c r="D233">
        <f>VLOOKUP(B233,'Index Web'!A$3:L$234,2,FALSE)</f>
        <v>231</v>
      </c>
      <c r="E233" t="s">
        <v>947</v>
      </c>
      <c r="F233" t="str">
        <f>_xlfn.CONCAT("""",VLOOKUP(B233,'Index Web'!A$3:L$234,3,FALSE),"""")</f>
        <v>"Zaqueo"</v>
      </c>
      <c r="G233" t="s">
        <v>948</v>
      </c>
      <c r="H233" t="str">
        <f>_xlfn.CONCAT("""",VLOOKUP(B233,'Index Web'!A$3:L$234,4,FALSE),"""")</f>
        <v>"Lucas 19,1-10"</v>
      </c>
      <c r="I233" t="s">
        <v>949</v>
      </c>
      <c r="J233" t="str">
        <f>_xlfn.CONCAT("""",VLOOKUP(B233,'Index Web'!A$3:L$234,5,FALSE),"""")</f>
        <v>"Precatecumenado"</v>
      </c>
      <c r="K233" t="s">
        <v>950</v>
      </c>
      <c r="L233" t="str">
        <f>_xlfn.CONCAT("[",VLOOKUP(B233,'Index Web'!A$3:N$234,14,FALSE),"]")</f>
        <v>["Cuaresma","Entrada","Nuevo Testamento"]</v>
      </c>
      <c r="M233" t="s">
        <v>951</v>
      </c>
      <c r="N233" t="str">
        <f>_xlfn.CONCAT("""/resucito/src/index.html?canto=",VLOOKUP(B233,'Index Web'!A$3:N$234,13,FALSE),"""")</f>
        <v>"/resucito/src/index.html?canto=zaqueo"</v>
      </c>
      <c r="O233" t="s">
        <v>952</v>
      </c>
      <c r="P233" t="str">
        <f>_xlfn.CONCAT("""",VLOOKUP(B233,'Index Web'!A$3:O$234,15,FALSE)," ",VLOOKUP(B233,'Index Web'!A$3:O$234,13,FALSE),"""","},")</f>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Q233" t="str">
        <f>_xlfn.CONCAT(C233:P233)</f>
        <v>{id:231,title: "Zaqueo", subtitle: "Lucas 19,1-10", category: "Precatecumenado", moments: ["Cuaresma","Entrada","Nuevo Testamento"],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Button 3">
              <controlPr defaultSize="0" print="0" autoFill="0" autoPict="0" macro="[0]!CopySongMenu_Click">
                <anchor moveWithCells="1">
                  <from>
                    <xdr:col>11</xdr:col>
                    <xdr:colOff>247650</xdr:colOff>
                    <xdr:row>0</xdr:row>
                    <xdr:rowOff>19050</xdr:rowOff>
                  </from>
                  <to>
                    <xdr:col>11</xdr:col>
                    <xdr:colOff>1171575</xdr:colOff>
                    <xdr:row>0</xdr:row>
                    <xdr:rowOff>200025</xdr:rowOff>
                  </to>
                </anchor>
              </controlPr>
            </control>
          </mc:Choice>
        </mc:AlternateContent>
      </controls>
    </mc:Choice>
  </mc:AlternateContent>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D43A-47C9-463F-82E4-43ADBAD9B6E9}">
  <sheetPr codeName="Sheet5"/>
  <dimension ref="B1:BY233"/>
  <sheetViews>
    <sheetView zoomScale="145" zoomScaleNormal="145" workbookViewId="0">
      <pane xSplit="2" ySplit="2" topLeftCell="C3" activePane="bottomRight" state="frozen"/>
      <selection pane="topRight" activeCell="C1" sqref="C1"/>
      <selection pane="bottomLeft" activeCell="A3" sqref="A3"/>
      <selection pane="bottomRight" activeCell="D3" sqref="D3"/>
    </sheetView>
  </sheetViews>
  <sheetFormatPr defaultRowHeight="15" x14ac:dyDescent="0.25"/>
  <cols>
    <col min="1" max="1" width="0.42578125" customWidth="1"/>
    <col min="3" max="3" width="5" bestFit="1" customWidth="1"/>
    <col min="4" max="4" width="44.42578125" bestFit="1" customWidth="1"/>
    <col min="5" max="5" width="45.85546875" bestFit="1" customWidth="1"/>
    <col min="6" max="6" width="29.140625" customWidth="1"/>
    <col min="7" max="7" width="70.5703125" customWidth="1"/>
    <col min="8" max="8" width="69.28515625" customWidth="1"/>
    <col min="9" max="9" width="74" customWidth="1"/>
  </cols>
  <sheetData>
    <row r="1" spans="2:77" ht="80.25" customHeight="1" x14ac:dyDescent="0.25">
      <c r="B1" s="22" t="s">
        <v>256</v>
      </c>
      <c r="D1" s="35" t="s">
        <v>973</v>
      </c>
      <c r="E1" s="35"/>
      <c r="F1" s="35"/>
      <c r="G1" s="35"/>
      <c r="H1" s="35"/>
    </row>
    <row r="2" spans="2:77" x14ac:dyDescent="0.25">
      <c r="B2" t="s">
        <v>0</v>
      </c>
      <c r="C2" t="s">
        <v>258</v>
      </c>
      <c r="D2" t="s">
        <v>483</v>
      </c>
      <c r="E2" t="s">
        <v>974</v>
      </c>
      <c r="F2" t="s">
        <v>976</v>
      </c>
      <c r="G2" t="s">
        <v>977</v>
      </c>
      <c r="H2" t="s">
        <v>954</v>
      </c>
      <c r="I2" t="s">
        <v>978</v>
      </c>
      <c r="BY2" t="s">
        <v>946</v>
      </c>
    </row>
    <row r="3" spans="2:77" x14ac:dyDescent="0.25">
      <c r="B3" s="24">
        <v>237</v>
      </c>
      <c r="C3" t="s">
        <v>975</v>
      </c>
      <c r="D3" t="str">
        <f>_xlfn.CONCAT("""",VLOOKUP(B3,'Index Web'!A$3:O$234,13,FALSE),"""",",")</f>
        <v>"alacenadelcordero",</v>
      </c>
      <c r="E3" t="str">
        <f>_xlfn.CONCAT("""titulo""",": ","""",VLOOKUP(B3,'Index Web'!A$3:L$234,3,FALSE),"""",",")</f>
        <v>"titulo": "A la cena del Cordero",</v>
      </c>
      <c r="F3" t="str">
        <f>_xlfn.CONCAT("""salmo""",": ","""",VLOOKUP(B3,'Index Web'!A$3:L$234,4,FALSE),"""",",")</f>
        <v>"salmo": "Himno lat. «Ad cenam Agni providi»",</v>
      </c>
      <c r="G3" t="str">
        <f>_xlfn.CONCAT("""letra""",": ","""",Table46[[#This Row],[Pg]],"|",VLOOKUP(B3,'Index Web'!A$3:O$234,15,FALSE)," ",VLOOKUP(B3,'Index Web'!A$3:O$234,13,FALSE),"""",",")</f>
        <v>"letra":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H3" t="str">
        <f>_xlfn.CONCAT("""archivo""",": ","""/resucito/src/index.html?canto=",VLOOKUP(B3,'Index Web'!A$3:N$234,13,FALSE),"""","}," )</f>
        <v>"archivo": "/resucito/src/index.html?canto=alacenadelcordero"},</v>
      </c>
      <c r="I3" s="36" t="str">
        <f>_xlfn.CONCAT(Table46[[#This Row],[id]:[URL]])</f>
        <v>{"id":"alacenadelcordero","titulo": "A la cena del Cordero","salmo": "Himno lat. «Ad cenam Agni providi»","letra":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alacenadelcordero","archivo": "/resucito/src/index.html?canto=alacenadelcordero"},</v>
      </c>
    </row>
    <row r="4" spans="2:77" x14ac:dyDescent="0.25">
      <c r="B4" s="25">
        <v>1</v>
      </c>
      <c r="C4" t="s">
        <v>975</v>
      </c>
      <c r="D4" t="str">
        <f>_xlfn.CONCAT("""",VLOOKUP(B4,'Index Web'!A$3:O$234,13,FALSE),"""",",")</f>
        <v>"alavictimapascual",</v>
      </c>
      <c r="E4" t="str">
        <f>_xlfn.CONCAT("""titulo""",": ","""",VLOOKUP(B4,'Index Web'!A$3:L$234,3,FALSE),"""",",")</f>
        <v>"titulo": "A la víctima pascual",</v>
      </c>
      <c r="F4" t="str">
        <f>_xlfn.CONCAT("""salmo""",": ","""",VLOOKUP(B4,'Index Web'!A$3:L$234,4,FALSE),"""",",")</f>
        <v>"salmo": "Secuencia de Pascua - Himno lat. «Victimae paschall laudes» ",</v>
      </c>
      <c r="G4" t="str">
        <f>_xlfn.CONCAT("""letra""",": ","""",Table46[[#This Row],[Pg]],"|",VLOOKUP(B4,'Index Web'!A$3:O$234,15,FALSE)," ",VLOOKUP(B4,'Index Web'!A$3:O$234,13,FALSE),"""",",")</f>
        <v>"letra":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H4" t="str">
        <f>_xlfn.CONCAT("""archivo""",": ","""/resucito/src/index.html?canto=",VLOOKUP(B4,'Index Web'!A$3:N$234,13,FALSE),"""","}," )</f>
        <v>"archivo": "/resucito/src/index.html?canto=alavictimapascual"},</v>
      </c>
      <c r="I4" s="36" t="str">
        <f>_xlfn.CONCAT(Table46[[#This Row],[id]:[URL]])</f>
        <v>{"id":"alavictimapascual","titulo": "A la víctima pascual","salmo": "Secuencia de Pascua - Himno lat. «Victimae paschall laudes» ","letra":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alavictimapascual","archivo": "/resucito/src/index.html?canto=alavictimapascual"},</v>
      </c>
    </row>
    <row r="5" spans="2:77" x14ac:dyDescent="0.25">
      <c r="B5" s="26">
        <v>2</v>
      </c>
      <c r="C5" t="s">
        <v>975</v>
      </c>
      <c r="D5" t="str">
        <f>_xlfn.CONCAT("""",VLOOKUP(B5,'Index Web'!A$3:O$234,13,FALSE),"""",",")</f>
        <v>"anadiedemosocasiondetropiezo",</v>
      </c>
      <c r="E5" t="str">
        <f>_xlfn.CONCAT("""titulo""",": ","""",VLOOKUP(B5,'Index Web'!A$3:L$234,3,FALSE),"""",",")</f>
        <v>"titulo": "A nadie demos ocasión de tropiezo",</v>
      </c>
      <c r="F5" t="str">
        <f>_xlfn.CONCAT("""salmo""",": ","""",VLOOKUP(B5,'Index Web'!A$3:L$234,4,FALSE),"""",",")</f>
        <v>"salmo": "2ª Corintios 6,3ss",</v>
      </c>
      <c r="G5" t="str">
        <f>_xlfn.CONCAT("""letra""",": ","""",Table46[[#This Row],[Pg]],"|",VLOOKUP(B5,'Index Web'!A$3:O$234,15,FALSE)," ",VLOOKUP(B5,'Index Web'!A$3:O$234,13,FALSE),"""",",")</f>
        <v>"letra":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H5" t="str">
        <f>_xlfn.CONCAT("""archivo""",": ","""/resucito/src/index.html?canto=",VLOOKUP(B5,'Index Web'!A$3:N$234,13,FALSE),"""","}," )</f>
        <v>"archivo": "/resucito/src/index.html?canto=anadiedemosocasiondetropiezo"},</v>
      </c>
      <c r="I5" s="36" t="str">
        <f>_xlfn.CONCAT(Table46[[#This Row],[id]:[URL]])</f>
        <v>{"id":"anadiedemosocasiondetropiezo","titulo": "A nadie demos ocasión de tropiezo","salmo": "2ª Corintios 6,3ss","letra":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anadiedemosocasiondetropiezo","archivo": "/resucito/src/index.html?canto=anadiedemosocasiondetropiezo"},</v>
      </c>
    </row>
    <row r="6" spans="2:77" x14ac:dyDescent="0.25">
      <c r="B6" s="25">
        <v>3</v>
      </c>
      <c r="C6" t="s">
        <v>975</v>
      </c>
      <c r="D6" t="str">
        <f>_xlfn.CONCAT("""",VLOOKUP(B6,'Index Web'!A$3:O$234,13,FALSE),"""",",")</f>
        <v>"atilevantomisojos",</v>
      </c>
      <c r="E6" t="str">
        <f>_xlfn.CONCAT("""titulo""",": ","""",VLOOKUP(B6,'Index Web'!A$3:L$234,3,FALSE),"""",",")</f>
        <v>"titulo": "A ti levanto mis ojos",</v>
      </c>
      <c r="F6" t="str">
        <f>_xlfn.CONCAT("""salmo""",": ","""",VLOOKUP(B6,'Index Web'!A$3:L$234,4,FALSE),"""",",")</f>
        <v>"salmo": "Salmo 123 (122)",</v>
      </c>
      <c r="G6" t="str">
        <f>_xlfn.CONCAT("""letra""",": ","""",Table46[[#This Row],[Pg]],"|",VLOOKUP(B6,'Index Web'!A$3:O$234,15,FALSE)," ",VLOOKUP(B6,'Index Web'!A$3:O$234,13,FALSE),"""",",")</f>
        <v>"letra":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H6" t="str">
        <f>_xlfn.CONCAT("""archivo""",": ","""/resucito/src/index.html?canto=",VLOOKUP(B6,'Index Web'!A$3:N$234,13,FALSE),"""","}," )</f>
        <v>"archivo": "/resucito/src/index.html?canto=atilevantomisojos"},</v>
      </c>
      <c r="I6" s="36" t="str">
        <f>_xlfn.CONCAT(Table46[[#This Row],[id]:[URL]])</f>
        <v>{"id":"atilevantomisojos","titulo": "A ti levanto mis ojos","salmo": "Salmo 123 (122)","letra":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atilevantomisojos","archivo": "/resucito/src/index.html?canto=atilevantomisojos"},</v>
      </c>
    </row>
    <row r="7" spans="2:77" x14ac:dyDescent="0.25">
      <c r="B7" s="26">
        <v>4</v>
      </c>
      <c r="C7" t="s">
        <v>975</v>
      </c>
      <c r="D7" t="str">
        <f>_xlfn.CONCAT("""",VLOOKUP(B7,'Index Web'!A$3:O$234,13,FALSE),"""",",")</f>
        <v>"atisenorenmiclamorimploro",</v>
      </c>
      <c r="E7" t="str">
        <f>_xlfn.CONCAT("""titulo""",": ","""",VLOOKUP(B7,'Index Web'!A$3:L$234,3,FALSE),"""",",")</f>
        <v>"titulo": "A ti, Señor, en mi clamor imploro",</v>
      </c>
      <c r="F7" t="str">
        <f>_xlfn.CONCAT("""salmo""",": ","""",VLOOKUP(B7,'Index Web'!A$3:L$234,4,FALSE),"""",",")</f>
        <v>"salmo": "Salmo 142 (141)",</v>
      </c>
      <c r="G7" t="str">
        <f>_xlfn.CONCAT("""letra""",": ","""",Table46[[#This Row],[Pg]],"|",VLOOKUP(B7,'Index Web'!A$3:O$234,15,FALSE)," ",VLOOKUP(B7,'Index Web'!A$3:O$234,13,FALSE),"""",",")</f>
        <v>"letra":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H7" t="str">
        <f>_xlfn.CONCAT("""archivo""",": ","""/resucito/src/index.html?canto=",VLOOKUP(B7,'Index Web'!A$3:N$234,13,FALSE),"""","}," )</f>
        <v>"archivo": "/resucito/src/index.html?canto=atisenorenmiclamorimploro"},</v>
      </c>
      <c r="I7" s="36" t="str">
        <f>_xlfn.CONCAT(Table46[[#This Row],[id]:[URL]])</f>
        <v>{"id":"atisenorenmiclamorimploro","titulo": "A ti, Señor, en mi clamor imploro","salmo": "Salmo 142 (141)","letra":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atisenorenmiclamorimploro","archivo": "/resucito/src/index.html?canto=atisenorenmiclamorimploro"},</v>
      </c>
    </row>
    <row r="8" spans="2:77" x14ac:dyDescent="0.25">
      <c r="B8" s="25">
        <v>5</v>
      </c>
      <c r="C8" t="s">
        <v>975</v>
      </c>
      <c r="D8" t="str">
        <f>_xlfn.CONCAT("""",VLOOKUP(B8,'Index Web'!A$3:O$234,13,FALSE),"""",",")</f>
        <v>"atisenorlevantomialma",</v>
      </c>
      <c r="E8" t="str">
        <f>_xlfn.CONCAT("""titulo""",": ","""",VLOOKUP(B8,'Index Web'!A$3:L$234,3,FALSE),"""",",")</f>
        <v>"titulo": "A ti, Señor, levanto mi alma",</v>
      </c>
      <c r="F8" t="str">
        <f>_xlfn.CONCAT("""salmo""",": ","""",VLOOKUP(B8,'Index Web'!A$3:L$234,4,FALSE),"""",",")</f>
        <v>"salmo": "Salmo 25 (24)",</v>
      </c>
      <c r="G8" t="str">
        <f>_xlfn.CONCAT("""letra""",": ","""",Table46[[#This Row],[Pg]],"|",VLOOKUP(B8,'Index Web'!A$3:O$234,15,FALSE)," ",VLOOKUP(B8,'Index Web'!A$3:O$234,13,FALSE),"""",",")</f>
        <v>"letra":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H8" t="str">
        <f>_xlfn.CONCAT("""archivo""",": ","""/resucito/src/index.html?canto=",VLOOKUP(B8,'Index Web'!A$3:N$234,13,FALSE),"""","}," )</f>
        <v>"archivo": "/resucito/src/index.html?canto=atisenorlevantomialma"},</v>
      </c>
      <c r="I8" s="36" t="str">
        <f>_xlfn.CONCAT(Table46[[#This Row],[id]:[URL]])</f>
        <v>{"id":"atisenorlevantomialma","titulo": "A ti, Señor, levanto mi alma","salmo": "Salmo 25 (24)","letra":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atisenorlevantomialma","archivo": "/resucito/src/index.html?canto=atisenorlevantomialma"},</v>
      </c>
    </row>
    <row r="9" spans="2:77" x14ac:dyDescent="0.25">
      <c r="B9" s="26">
        <v>6</v>
      </c>
      <c r="C9" t="s">
        <v>975</v>
      </c>
      <c r="D9" t="str">
        <f>_xlfn.CONCAT("""",VLOOKUP(B9,'Index Web'!A$3:O$234,13,FALSE),"""",",")</f>
        <v>"atisenorsedebelaalabanzaension",</v>
      </c>
      <c r="E9" t="str">
        <f>_xlfn.CONCAT("""titulo""",": ","""",VLOOKUP(B9,'Index Web'!A$3:L$234,3,FALSE),"""",",")</f>
        <v>"titulo": "A ti, Señor, se debe la alabanza en Sión",</v>
      </c>
      <c r="F9" t="str">
        <f>_xlfn.CONCAT("""salmo""",": ","""",VLOOKUP(B9,'Index Web'!A$3:L$234,4,FALSE),"""",",")</f>
        <v>"salmo": "Salmo 65 (64)",</v>
      </c>
      <c r="G9" t="str">
        <f>_xlfn.CONCAT("""letra""",": ","""",Table46[[#This Row],[Pg]],"|",VLOOKUP(B9,'Index Web'!A$3:O$234,15,FALSE)," ",VLOOKUP(B9,'Index Web'!A$3:O$234,13,FALSE),"""",",")</f>
        <v>"letra":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H9" t="str">
        <f>_xlfn.CONCAT("""archivo""",": ","""/resucito/src/index.html?canto=",VLOOKUP(B9,'Index Web'!A$3:N$234,13,FALSE),"""","}," )</f>
        <v>"archivo": "/resucito/src/index.html?canto=atisenorsedebelaalabanzaension"},</v>
      </c>
      <c r="I9" s="36" t="str">
        <f>_xlfn.CONCAT(Table46[[#This Row],[id]:[URL]])</f>
        <v>{"id":"atisenorsedebelaalabanzaension","titulo": "A ti, Señor, se debe la alabanza en Sión","salmo": "Salmo 65 (64)","letra":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atisenorsedebelaalabanzaension","archivo": "/resucito/src/index.html?canto=atisenorsedebelaalabanzaension"},</v>
      </c>
    </row>
    <row r="10" spans="2:77" x14ac:dyDescent="0.25">
      <c r="B10" s="25">
        <v>7</v>
      </c>
      <c r="C10" t="s">
        <v>975</v>
      </c>
      <c r="D10" t="str">
        <f>_xlfn.CONCAT("""",VLOOKUP(B10,'Index Web'!A$3:O$234,13,FALSE),"""",",")</f>
        <v>"abbapadre",</v>
      </c>
      <c r="E10" t="str">
        <f>_xlfn.CONCAT("""titulo""",": ","""",VLOOKUP(B10,'Index Web'!A$3:L$234,3,FALSE),"""",",")</f>
        <v>"titulo": "Abbá, Padre",</v>
      </c>
      <c r="F10" t="str">
        <f>_xlfn.CONCAT("""salmo""",": ","""",VLOOKUP(B10,'Index Web'!A$3:L$234,4,FALSE),"""",",")</f>
        <v>"salmo": "Romanos 8,15–17",</v>
      </c>
      <c r="G10" t="str">
        <f>_xlfn.CONCAT("""letra""",": ","""",Table46[[#This Row],[Pg]],"|",VLOOKUP(B10,'Index Web'!A$3:O$234,15,FALSE)," ",VLOOKUP(B10,'Index Web'!A$3:O$234,13,FALSE),"""",",")</f>
        <v>"letra":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H10" t="str">
        <f>_xlfn.CONCAT("""archivo""",": ","""/resucito/src/index.html?canto=",VLOOKUP(B10,'Index Web'!A$3:N$234,13,FALSE),"""","}," )</f>
        <v>"archivo": "/resucito/src/index.html?canto=abbapadre"},</v>
      </c>
      <c r="I10" s="36" t="str">
        <f>_xlfn.CONCAT(Table46[[#This Row],[id]:[URL]])</f>
        <v>{"id":"abbapadre","titulo": "Abbá, Padre","salmo": "Romanos 8,15–17","letra":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abbapadre","archivo": "/resucito/src/index.html?canto=abbapadre"},</v>
      </c>
    </row>
    <row r="11" spans="2:77" x14ac:dyDescent="0.25">
      <c r="B11" s="26">
        <v>8</v>
      </c>
      <c r="C11" t="s">
        <v>975</v>
      </c>
      <c r="D11" t="str">
        <f>_xlfn.CONCAT("""",VLOOKUP(B11,'Index Web'!A$3:O$234,13,FALSE),"""",",")</f>
        <v>"abraham",</v>
      </c>
      <c r="E11" t="str">
        <f>_xlfn.CONCAT("""titulo""",": ","""",VLOOKUP(B11,'Index Web'!A$3:L$234,3,FALSE),"""",",")</f>
        <v>"titulo": "Abraham",</v>
      </c>
      <c r="F11" t="str">
        <f>_xlfn.CONCAT("""salmo""",": ","""",VLOOKUP(B11,'Index Web'!A$3:L$234,4,FALSE),"""",",")</f>
        <v>"salmo": "Génesis 18,1–5 – Teofanía de Mambré",</v>
      </c>
      <c r="G11" t="str">
        <f>_xlfn.CONCAT("""letra""",": ","""",Table46[[#This Row],[Pg]],"|",VLOOKUP(B11,'Index Web'!A$3:O$234,15,FALSE)," ",VLOOKUP(B11,'Index Web'!A$3:O$234,13,FALSE),"""",",")</f>
        <v>"letra":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H11" t="str">
        <f>_xlfn.CONCAT("""archivo""",": ","""/resucito/src/index.html?canto=",VLOOKUP(B11,'Index Web'!A$3:N$234,13,FALSE),"""","}," )</f>
        <v>"archivo": "/resucito/src/index.html?canto=abraham"},</v>
      </c>
      <c r="I11" s="36" t="str">
        <f>_xlfn.CONCAT(Table46[[#This Row],[id]:[URL]])</f>
        <v>{"id":"abraham","titulo": "Abraham","salmo": "Génesis 18,1–5 – Teofanía de Mambré","letra":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abraham","archivo": "/resucito/src/index.html?canto=abraham"},</v>
      </c>
    </row>
    <row r="12" spans="2:77" x14ac:dyDescent="0.25">
      <c r="B12" s="27">
        <v>179</v>
      </c>
      <c r="C12" t="s">
        <v>975</v>
      </c>
      <c r="D12" t="str">
        <f>_xlfn.CONCAT("""",VLOOKUP(B12,'Index Web'!A$3:O$234,13,FALSE),"""",",")</f>
        <v>"aclamacionesalaoraciondelosfieles",</v>
      </c>
      <c r="E12" t="str">
        <f>_xlfn.CONCAT("""titulo""",": ","""",VLOOKUP(B12,'Index Web'!A$3:L$234,3,FALSE),"""",",")</f>
        <v>"titulo": "Aclamaciones a la oración de los fieles",</v>
      </c>
      <c r="F12" t="str">
        <f>_xlfn.CONCAT("""salmo""",": ","""",VLOOKUP(B12,'Index Web'!A$3:L$234,4,FALSE),"""",",")</f>
        <v>"salmo": "Respuestas a las oraciones de los fieles, Modelo I, II, III, IV",</v>
      </c>
      <c r="G12" t="str">
        <f>_xlfn.CONCAT("""letra""",": ","""",Table46[[#This Row],[Pg]],"|",VLOOKUP(B12,'Index Web'!A$3:O$234,15,FALSE)," ",VLOOKUP(B12,'Index Web'!A$3:O$234,13,FALSE),"""",",")</f>
        <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H12" t="str">
        <f>_xlfn.CONCAT("""archivo""",": ","""/resucito/src/index.html?canto=",VLOOKUP(B12,'Index Web'!A$3:N$234,13,FALSE),"""","}," )</f>
        <v>"archivo": "/resucito/src/index.html?canto=aclamacionesalaoraciondelosfieles"},</v>
      </c>
      <c r="I12" s="36" t="str">
        <f>_xlfn.CONCAT(Table46[[#This Row],[id]:[URL]])</f>
        <v>{"id":"aclamacionesalaoraciondelosfieles","titulo": "Aclamaciones a la oración de los fieles","salmo": "Respuestas a las oraciones de los fieles, Modelo I, II, III, IV","letra":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aclamacionesalaoraciondelosfieles","archivo": "/resucito/src/index.html?canto=aclamacionesalaoraciondelosfieles"},</v>
      </c>
    </row>
    <row r="13" spans="2:77" x14ac:dyDescent="0.25">
      <c r="B13" s="26">
        <v>9</v>
      </c>
      <c r="C13" t="s">
        <v>975</v>
      </c>
      <c r="D13" t="str">
        <f>_xlfn.CONCAT("""",VLOOKUP(B13,'Index Web'!A$3:O$234,13,FALSE),"""",",")</f>
        <v>"aclamadalsenor",</v>
      </c>
      <c r="E13" t="str">
        <f>_xlfn.CONCAT("""titulo""",": ","""",VLOOKUP(B13,'Index Web'!A$3:L$234,3,FALSE),"""",",")</f>
        <v>"titulo": "Aclamad al Señor",</v>
      </c>
      <c r="F13" t="str">
        <f>_xlfn.CONCAT("""salmo""",": ","""",VLOOKUP(B13,'Index Web'!A$3:L$234,4,FALSE),"""",",")</f>
        <v>"salmo": "Salmo 100 (99)",</v>
      </c>
      <c r="G13" t="str">
        <f>_xlfn.CONCAT("""letra""",": ","""",Table46[[#This Row],[Pg]],"|",VLOOKUP(B13,'Index Web'!A$3:O$234,15,FALSE)," ",VLOOKUP(B13,'Index Web'!A$3:O$234,13,FALSE),"""",",")</f>
        <v>"letra":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H13" t="str">
        <f>_xlfn.CONCAT("""archivo""",": ","""/resucito/src/index.html?canto=",VLOOKUP(B13,'Index Web'!A$3:N$234,13,FALSE),"""","}," )</f>
        <v>"archivo": "/resucito/src/index.html?canto=aclamadalsenor"},</v>
      </c>
      <c r="I13" s="36" t="str">
        <f>_xlfn.CONCAT(Table46[[#This Row],[id]:[URL]])</f>
        <v>{"id":"aclamadalsenor","titulo": "Aclamad al Señor","salmo": "Salmo 100 (99)","letra":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aclamadalsenor","archivo": "/resucito/src/index.html?canto=aclamadalsenor"},</v>
      </c>
    </row>
    <row r="14" spans="2:77" x14ac:dyDescent="0.25">
      <c r="B14" s="28">
        <v>238</v>
      </c>
      <c r="C14" t="s">
        <v>975</v>
      </c>
      <c r="D14" t="str">
        <f>_xlfn.CONCAT("""",VLOOKUP(B14,'Index Web'!A$3:O$234,13,FALSE),"""",",")</f>
        <v>"adondeteescondisteamado",</v>
      </c>
      <c r="E14" t="str">
        <f>_xlfn.CONCAT("""titulo""",": ","""",VLOOKUP(B14,'Index Web'!A$3:L$234,3,FALSE),"""",",")</f>
        <v>"titulo": "Adónde te escondiste, amado ",</v>
      </c>
      <c r="F14" t="str">
        <f>_xlfn.CONCAT("""salmo""",": ","""",VLOOKUP(B14,'Index Web'!A$3:L$234,4,FALSE),"""",",")</f>
        <v>"salmo": "Cántico espiritual (San Juan de la Cruz) ",</v>
      </c>
      <c r="G14" t="str">
        <f>_xlfn.CONCAT("""letra""",": ","""",Table46[[#This Row],[Pg]],"|",VLOOKUP(B14,'Index Web'!A$3:O$234,15,FALSE)," ",VLOOKUP(B14,'Index Web'!A$3:O$234,13,FALSE),"""",",")</f>
        <v>"letra":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H14" t="str">
        <f>_xlfn.CONCAT("""archivo""",": ","""/resucito/src/index.html?canto=",VLOOKUP(B14,'Index Web'!A$3:N$234,13,FALSE),"""","}," )</f>
        <v>"archivo": "/resucito/src/index.html?canto=adondeteescondisteamado"},</v>
      </c>
      <c r="I14" s="36" t="str">
        <f>_xlfn.CONCAT(Table46[[#This Row],[id]:[URL]])</f>
        <v>{"id":"adondeteescondisteamado","titulo": "Adónde te escondiste, amado ","salmo": "Cántico espiritual (San Juan de la Cruz) ","letra":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adondeteescondisteamado","archivo": "/resucito/src/index.html?canto=adondeteescondisteamado"},</v>
      </c>
    </row>
    <row r="15" spans="2:77" x14ac:dyDescent="0.25">
      <c r="B15" s="26">
        <v>10</v>
      </c>
      <c r="C15" t="s">
        <v>975</v>
      </c>
      <c r="D15" t="str">
        <f>_xlfn.CONCAT("""",VLOOKUP(B15,'Index Web'!A$3:O$234,13,FALSE),"""",",")</f>
        <v>"aldespertar",</v>
      </c>
      <c r="E15" t="str">
        <f>_xlfn.CONCAT("""titulo""",": ","""",VLOOKUP(B15,'Index Web'!A$3:L$234,3,FALSE),"""",",")</f>
        <v>"titulo": "Al despertar",</v>
      </c>
      <c r="F15" t="str">
        <f>_xlfn.CONCAT("""salmo""",": ","""",VLOOKUP(B15,'Index Web'!A$3:L$234,4,FALSE),"""",",")</f>
        <v>"salmo": "Salmo 17 (16) ",</v>
      </c>
      <c r="G15" t="str">
        <f>_xlfn.CONCAT("""letra""",": ","""",Table46[[#This Row],[Pg]],"|",VLOOKUP(B15,'Index Web'!A$3:O$234,15,FALSE)," ",VLOOKUP(B15,'Index Web'!A$3:O$234,13,FALSE),"""",",")</f>
        <v>"letra":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H15" t="str">
        <f>_xlfn.CONCAT("""archivo""",": ","""/resucito/src/index.html?canto=",VLOOKUP(B15,'Index Web'!A$3:N$234,13,FALSE),"""","}," )</f>
        <v>"archivo": "/resucito/src/index.html?canto=aldespertar"},</v>
      </c>
      <c r="I15" s="36" t="str">
        <f>_xlfn.CONCAT(Table46[[#This Row],[id]:[URL]])</f>
        <v>{"id":"aldespertar","titulo": "Al despertar","salmo": "Salmo 17 (16) ","letra":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aldespertar","archivo": "/resucito/src/index.html?canto=aldespertar"},</v>
      </c>
    </row>
    <row r="16" spans="2:77" x14ac:dyDescent="0.25">
      <c r="B16" s="25">
        <v>11</v>
      </c>
      <c r="C16" t="s">
        <v>975</v>
      </c>
      <c r="D16" t="str">
        <f>_xlfn.CONCAT("""",VLOOKUP(B16,'Index Web'!A$3:O$234,13,FALSE),"""",",")</f>
        <v>"alabadalsenorenelcielo",</v>
      </c>
      <c r="E16" t="str">
        <f>_xlfn.CONCAT("""titulo""",": ","""",VLOOKUP(B16,'Index Web'!A$3:L$234,3,FALSE),"""",",")</f>
        <v>"titulo": "Alabad al Señor en el cielo ",</v>
      </c>
      <c r="F16" t="str">
        <f>_xlfn.CONCAT("""salmo""",": ","""",VLOOKUP(B16,'Index Web'!A$3:L$234,4,FALSE),"""",",")</f>
        <v>"salmo": "Salmo 148 ",</v>
      </c>
      <c r="G16" t="str">
        <f>_xlfn.CONCAT("""letra""",": ","""",Table46[[#This Row],[Pg]],"|",VLOOKUP(B16,'Index Web'!A$3:O$234,15,FALSE)," ",VLOOKUP(B16,'Index Web'!A$3:O$234,13,FALSE),"""",",")</f>
        <v>"letra":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H16" t="str">
        <f>_xlfn.CONCAT("""archivo""",": ","""/resucito/src/index.html?canto=",VLOOKUP(B16,'Index Web'!A$3:N$234,13,FALSE),"""","}," )</f>
        <v>"archivo": "/resucito/src/index.html?canto=alabadalsenorenelcielo"},</v>
      </c>
      <c r="I16" s="36" t="str">
        <f>_xlfn.CONCAT(Table46[[#This Row],[id]:[URL]])</f>
        <v>{"id":"alabadalsenorenelcielo","titulo": "Alabad al Señor en el cielo ","salmo": "Salmo 148 ","letra":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alabadalsenorenelcielo","archivo": "/resucito/src/index.html?canto=alabadalsenorenelcielo"},</v>
      </c>
    </row>
    <row r="17" spans="2:9" x14ac:dyDescent="0.25">
      <c r="B17" s="26">
        <v>12</v>
      </c>
      <c r="C17" t="s">
        <v>975</v>
      </c>
      <c r="D17" t="str">
        <f>_xlfn.CONCAT("""",VLOOKUP(B17,'Index Web'!A$3:O$234,13,FALSE),"""",",")</f>
        <v>"alegriahanacidoelsalvador",</v>
      </c>
      <c r="E17" t="str">
        <f>_xlfn.CONCAT("""titulo""",": ","""",VLOOKUP(B17,'Index Web'!A$3:L$234,3,FALSE),"""",",")</f>
        <v>"titulo": "Alegría, ha nacido el Salvador",</v>
      </c>
      <c r="F17" t="str">
        <f>_xlfn.CONCAT("""salmo""",": ","""",VLOOKUP(B17,'Index Web'!A$3:L$234,4,FALSE),"""",",")</f>
        <v>"salmo": "Villancico (Kiko Argüello)",</v>
      </c>
      <c r="G17" t="str">
        <f>_xlfn.CONCAT("""letra""",": ","""",Table46[[#This Row],[Pg]],"|",VLOOKUP(B17,'Index Web'!A$3:O$234,15,FALSE)," ",VLOOKUP(B17,'Index Web'!A$3:O$234,13,FALSE),"""",",")</f>
        <v>"letra":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H17" t="str">
        <f>_xlfn.CONCAT("""archivo""",": ","""/resucito/src/index.html?canto=",VLOOKUP(B17,'Index Web'!A$3:N$234,13,FALSE),"""","}," )</f>
        <v>"archivo": "/resucito/src/index.html?canto=alegriahanacidoelsalvador"},</v>
      </c>
      <c r="I17" s="36" t="str">
        <f>_xlfn.CONCAT(Table46[[#This Row],[id]:[URL]])</f>
        <v>{"id":"alegriahanacidoelsalvador","titulo": "Alegría, ha nacido el Salvador","salmo": "Villancico (Kiko Argüello)","letra":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alegriahanacidoelsalvador","archivo": "/resucito/src/index.html?canto=alegriahanacidoelsalvador"},</v>
      </c>
    </row>
    <row r="18" spans="2:9" x14ac:dyDescent="0.25">
      <c r="B18" s="29">
        <v>180</v>
      </c>
      <c r="C18" t="s">
        <v>975</v>
      </c>
      <c r="D18" t="str">
        <f>_xlfn.CONCAT("""",VLOOKUP(B18,'Index Web'!A$3:O$234,13,FALSE),"""",",")</f>
        <v>"aleluyainterleccional",</v>
      </c>
      <c r="E18" t="str">
        <f>_xlfn.CONCAT("""titulo""",": ","""",VLOOKUP(B18,'Index Web'!A$3:L$234,3,FALSE),"""",",")</f>
        <v>"titulo": "Aleluya interleccional",</v>
      </c>
      <c r="F18" t="str">
        <f>_xlfn.CONCAT("""salmo""",": ","""",VLOOKUP(B18,'Index Web'!A$3:L$234,4,FALSE),"""",",")</f>
        <v>"salmo": "Modelo I, II, III",</v>
      </c>
      <c r="G18" t="str">
        <f>_xlfn.CONCAT("""letra""",": ","""",Table46[[#This Row],[Pg]],"|",VLOOKUP(B18,'Index Web'!A$3:O$234,15,FALSE)," ",VLOOKUP(B18,'Index Web'!A$3:O$234,13,FALSE),"""",",")</f>
        <v>"letra":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H18" t="str">
        <f>_xlfn.CONCAT("""archivo""",": ","""/resucito/src/index.html?canto=",VLOOKUP(B18,'Index Web'!A$3:N$234,13,FALSE),"""","}," )</f>
        <v>"archivo": "/resucito/src/index.html?canto=aleluyainterleccional"},</v>
      </c>
      <c r="I18" s="36" t="str">
        <f>_xlfn.CONCAT(Table46[[#This Row],[id]:[URL]])</f>
        <v>{"id":"aleluyainterleccional","titulo": "Aleluya interleccional","salmo": "Modelo I, II, III","letra":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aleluyainterleccional","archivo": "/resucito/src/index.html?canto=aleluyainterleccional"},</v>
      </c>
    </row>
    <row r="19" spans="2:9" x14ac:dyDescent="0.25">
      <c r="B19" s="27">
        <v>181</v>
      </c>
      <c r="C19" t="s">
        <v>975</v>
      </c>
      <c r="D19" t="str">
        <f>_xlfn.CONCAT("""",VLOOKUP(B19,'Index Web'!A$3:O$234,13,FALSE),"""",",")</f>
        <v>"aleluyapascual",</v>
      </c>
      <c r="E19" t="str">
        <f>_xlfn.CONCAT("""titulo""",": ","""",VLOOKUP(B19,'Index Web'!A$3:L$234,3,FALSE),"""",",")</f>
        <v>"titulo": "Aleluya Pascual",</v>
      </c>
      <c r="F19" t="str">
        <f>_xlfn.CONCAT("""salmo""",": ","""",VLOOKUP(B19,'Index Web'!A$3:L$234,4,FALSE),"""",",")</f>
        <v>"salmo": "Apropiado para el tiempo Pascual",</v>
      </c>
      <c r="G19" t="str">
        <f>_xlfn.CONCAT("""letra""",": ","""",Table46[[#This Row],[Pg]],"|",VLOOKUP(B19,'Index Web'!A$3:O$234,15,FALSE)," ",VLOOKUP(B19,'Index Web'!A$3:O$234,13,FALSE),"""",",")</f>
        <v>"letra": "181|aleluya Pascual cristo jesús ha resucitado. aleluya. aleluyapascual",</v>
      </c>
      <c r="H19" t="str">
        <f>_xlfn.CONCAT("""archivo""",": ","""/resucito/src/index.html?canto=",VLOOKUP(B19,'Index Web'!A$3:N$234,13,FALSE),"""","}," )</f>
        <v>"archivo": "/resucito/src/index.html?canto=aleluyapascual"},</v>
      </c>
      <c r="I19" s="36" t="str">
        <f>_xlfn.CONCAT(Table46[[#This Row],[id]:[URL]])</f>
        <v>{"id":"aleluyapascual","titulo": "Aleluya Pascual","salmo": "Apropiado para el tiempo Pascual","letra": "181|aleluya Pascual cristo jesús ha resucitado. aleluya. aleluyapascual","archivo": "/resucito/src/index.html?canto=aleluyapascual"},</v>
      </c>
    </row>
    <row r="20" spans="2:9" x14ac:dyDescent="0.25">
      <c r="B20" s="25">
        <v>13</v>
      </c>
      <c r="C20" t="s">
        <v>975</v>
      </c>
      <c r="D20" t="str">
        <f>_xlfn.CONCAT("""",VLOOKUP(B20,'Index Web'!A$3:O$234,13,FALSE),"""",",")</f>
        <v>"aleluyaalabadalsenor",</v>
      </c>
      <c r="E20" t="str">
        <f>_xlfn.CONCAT("""titulo""",": ","""",VLOOKUP(B20,'Index Web'!A$3:L$234,3,FALSE),"""",",")</f>
        <v>"titulo": "Aleluya, Alabad al Señor ",</v>
      </c>
      <c r="F20" t="str">
        <f>_xlfn.CONCAT("""salmo""",": ","""",VLOOKUP(B20,'Index Web'!A$3:L$234,4,FALSE),"""",",")</f>
        <v>"salmo": "Salmo 150",</v>
      </c>
      <c r="G20" t="str">
        <f>_xlfn.CONCAT("""letra""",": ","""",Table46[[#This Row],[Pg]],"|",VLOOKUP(B20,'Index Web'!A$3:O$234,15,FALSE)," ",VLOOKUP(B20,'Index Web'!A$3:O$234,13,FALSE),"""",",")</f>
        <v>"letra":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H20" t="str">
        <f>_xlfn.CONCAT("""archivo""",": ","""/resucito/src/index.html?canto=",VLOOKUP(B20,'Index Web'!A$3:N$234,13,FALSE),"""","}," )</f>
        <v>"archivo": "/resucito/src/index.html?canto=aleluyaalabadalsenor"},</v>
      </c>
      <c r="I20" s="36" t="str">
        <f>_xlfn.CONCAT(Table46[[#This Row],[id]:[URL]])</f>
        <v>{"id":"aleluyaalabadalsenor","titulo": "Aleluya, Alabad al Señor ","salmo": "Salmo 150","letra":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aleluyaalabadalsenor","archivo": "/resucito/src/index.html?canto=aleluyaalabadalsenor"},</v>
      </c>
    </row>
    <row r="21" spans="2:9" x14ac:dyDescent="0.25">
      <c r="B21" s="26">
        <v>14</v>
      </c>
      <c r="C21" t="s">
        <v>975</v>
      </c>
      <c r="D21" t="str">
        <f>_xlfn.CONCAT("""",VLOOKUP(B21,'Index Web'!A$3:O$234,13,FALSE),"""",",")</f>
        <v>"aleluyabendecidalsenor",</v>
      </c>
      <c r="E21" t="str">
        <f>_xlfn.CONCAT("""titulo""",": ","""",VLOOKUP(B21,'Index Web'!A$3:L$234,3,FALSE),"""",",")</f>
        <v>"titulo": "Aleluya, bendecid al Señor",</v>
      </c>
      <c r="F21" t="str">
        <f>_xlfn.CONCAT("""salmo""",": ","""",VLOOKUP(B21,'Index Web'!A$3:L$234,4,FALSE),"""",",")</f>
        <v>"salmo": "Salmo 1.34 (1.33) - Melodía hebraica",</v>
      </c>
      <c r="G21" t="str">
        <f>_xlfn.CONCAT("""letra""",": ","""",Table46[[#This Row],[Pg]],"|",VLOOKUP(B21,'Index Web'!A$3:O$234,15,FALSE)," ",VLOOKUP(B21,'Index Web'!A$3:O$234,13,FALSE),"""",",")</f>
        <v>"letra":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H21" t="str">
        <f>_xlfn.CONCAT("""archivo""",": ","""/resucito/src/index.html?canto=",VLOOKUP(B21,'Index Web'!A$3:N$234,13,FALSE),"""","}," )</f>
        <v>"archivo": "/resucito/src/index.html?canto=aleluyabendecidalsenor"},</v>
      </c>
      <c r="I21" s="36" t="str">
        <f>_xlfn.CONCAT(Table46[[#This Row],[id]:[URL]])</f>
        <v>{"id":"aleluyabendecidalsenor","titulo": "Aleluya, bendecid al Señor","salmo": "Salmo 1.34 (1.33) - Melodía hebraica","letra":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aleluyabendecidalsenor","archivo": "/resucito/src/index.html?canto=aleluyabendecidalsenor"},</v>
      </c>
    </row>
    <row r="22" spans="2:9" x14ac:dyDescent="0.25">
      <c r="B22" s="25">
        <v>15</v>
      </c>
      <c r="C22" t="s">
        <v>975</v>
      </c>
      <c r="D22" t="str">
        <f>_xlfn.CONCAT("""",VLOOKUP(B22,'Index Web'!A$3:O$234,13,FALSE),"""",",")</f>
        <v>"aleluyayallegoelreino",</v>
      </c>
      <c r="E22" t="str">
        <f>_xlfn.CONCAT("""titulo""",": ","""",VLOOKUP(B22,'Index Web'!A$3:L$234,3,FALSE),"""",",")</f>
        <v>"titulo": "Aleluya, ya llegó el Reino",</v>
      </c>
      <c r="F22" t="str">
        <f>_xlfn.CONCAT("""salmo""",": ","""",VLOOKUP(B22,'Index Web'!A$3:L$234,4,FALSE),"""",",")</f>
        <v>"salmo": "Apocalipsis 19,6-9",</v>
      </c>
      <c r="G22" t="str">
        <f>_xlfn.CONCAT("""letra""",": ","""",Table46[[#This Row],[Pg]],"|",VLOOKUP(B22,'Index Web'!A$3:O$234,15,FALSE)," ",VLOOKUP(B22,'Index Web'!A$3:O$234,13,FALSE),"""",",")</f>
        <v>"letra":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H22" t="str">
        <f>_xlfn.CONCAT("""archivo""",": ","""/resucito/src/index.html?canto=",VLOOKUP(B22,'Index Web'!A$3:N$234,13,FALSE),"""","}," )</f>
        <v>"archivo": "/resucito/src/index.html?canto=aleluyayallegoelreino"},</v>
      </c>
      <c r="I22" s="36" t="str">
        <f>_xlfn.CONCAT(Table46[[#This Row],[id]:[URL]])</f>
        <v>{"id":"aleluyayallegoelreino","titulo": "Aleluya, ya llegó el Reino","salmo": "Apocalipsis 19,6-9","letra":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aleluyayallegoelreino","archivo": "/resucito/src/index.html?canto=aleluyayallegoelreino"},</v>
      </c>
    </row>
    <row r="23" spans="2:9" x14ac:dyDescent="0.25">
      <c r="B23" s="26">
        <v>16</v>
      </c>
      <c r="C23" t="s">
        <v>975</v>
      </c>
      <c r="D23" t="str">
        <f>_xlfn.CONCAT("""",VLOOKUP(B23,'Index Web'!A$3:O$234,13,FALSE),"""",",")</f>
        <v>"alzaospuertas",</v>
      </c>
      <c r="E23" t="str">
        <f>_xlfn.CONCAT("""titulo""",": ","""",VLOOKUP(B23,'Index Web'!A$3:L$234,3,FALSE),"""",",")</f>
        <v>"titulo": "Alzaos puertas",</v>
      </c>
      <c r="F23" t="str">
        <f>_xlfn.CONCAT("""salmo""",": ","""",VLOOKUP(B23,'Index Web'!A$3:L$234,4,FALSE),"""",",")</f>
        <v>"salmo": "Salmo 24 (23)",</v>
      </c>
      <c r="G23" t="str">
        <f>_xlfn.CONCAT("""letra""",": ","""",Table46[[#This Row],[Pg]],"|",VLOOKUP(B23,'Index Web'!A$3:O$234,15,FALSE)," ",VLOOKUP(B23,'Index Web'!A$3:O$234,13,FALSE),"""",",")</f>
        <v>"letra":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H23" t="str">
        <f>_xlfn.CONCAT("""archivo""",": ","""/resucito/src/index.html?canto=",VLOOKUP(B23,'Index Web'!A$3:N$234,13,FALSE),"""","}," )</f>
        <v>"archivo": "/resucito/src/index.html?canto=alzaospuertas"},</v>
      </c>
      <c r="I23" s="36" t="str">
        <f>_xlfn.CONCAT(Table46[[#This Row],[id]:[URL]])</f>
        <v>{"id":"alzaospuertas","titulo": "Alzaos puertas","salmo": "Salmo 24 (23)","letra":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alzaospuertas","archivo": "/resucito/src/index.html?canto=alzaospuertas"},</v>
      </c>
    </row>
    <row r="24" spans="2:9" x14ac:dyDescent="0.25">
      <c r="B24" s="25">
        <v>17</v>
      </c>
      <c r="C24" t="s">
        <v>975</v>
      </c>
      <c r="D24" t="str">
        <f>_xlfn.CONCAT("""",VLOOKUP(B24,'Index Web'!A$3:O$234,13,FALSE),"""",",")</f>
        <v>"amenamenamen",</v>
      </c>
      <c r="E24" t="str">
        <f>_xlfn.CONCAT("""titulo""",": ","""",VLOOKUP(B24,'Index Web'!A$3:L$234,3,FALSE),"""",",")</f>
        <v>"titulo": "Amén, amén, amén",</v>
      </c>
      <c r="F24" t="str">
        <f>_xlfn.CONCAT("""salmo""",": ","""",VLOOKUP(B24,'Index Web'!A$3:L$234,4,FALSE),"""",",")</f>
        <v>"salmo": "Apocalipsis 7,12-14 ",</v>
      </c>
      <c r="G24" t="str">
        <f>_xlfn.CONCAT("""letra""",": ","""",Table46[[#This Row],[Pg]],"|",VLOOKUP(B24,'Index Web'!A$3:O$234,15,FALSE)," ",VLOOKUP(B24,'Index Web'!A$3:O$234,13,FALSE),"""",",")</f>
        <v>"letra":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H24" t="str">
        <f>_xlfn.CONCAT("""archivo""",": ","""/resucito/src/index.html?canto=",VLOOKUP(B24,'Index Web'!A$3:N$234,13,FALSE),"""","}," )</f>
        <v>"archivo": "/resucito/src/index.html?canto=amenamenamen"},</v>
      </c>
      <c r="I24" s="36" t="str">
        <f>_xlfn.CONCAT(Table46[[#This Row],[id]:[URL]])</f>
        <v>{"id":"amenamenamen","titulo": "Amén, amén, amén","salmo": "Apocalipsis 7,12-14 ","letra":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amenamenamen","archivo": "/resucito/src/index.html?canto=amenamenamen"},</v>
      </c>
    </row>
    <row r="25" spans="2:9" x14ac:dyDescent="0.25">
      <c r="B25" s="26">
        <v>18</v>
      </c>
      <c r="C25" t="s">
        <v>975</v>
      </c>
      <c r="D25" t="str">
        <f>_xlfn.CONCAT("""",VLOOKUP(B25,'Index Web'!A$3:O$234,13,FALSE),"""",",")</f>
        <v>"amoalsenor",</v>
      </c>
      <c r="E25" t="str">
        <f>_xlfn.CONCAT("""titulo""",": ","""",VLOOKUP(B25,'Index Web'!A$3:L$234,3,FALSE),"""",",")</f>
        <v>"titulo": "Amo al Señor",</v>
      </c>
      <c r="F25" t="str">
        <f>_xlfn.CONCAT("""salmo""",": ","""",VLOOKUP(B25,'Index Web'!A$3:L$234,4,FALSE),"""",",")</f>
        <v>"salmo": "Salmo 116 (114-115)",</v>
      </c>
      <c r="G25" t="str">
        <f>_xlfn.CONCAT("""letra""",": ","""",Table46[[#This Row],[Pg]],"|",VLOOKUP(B25,'Index Web'!A$3:O$234,15,FALSE)," ",VLOOKUP(B25,'Index Web'!A$3:O$234,13,FALSE),"""",",")</f>
        <v>"letra":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H25" t="str">
        <f>_xlfn.CONCAT("""archivo""",": ","""/resucito/src/index.html?canto=",VLOOKUP(B25,'Index Web'!A$3:N$234,13,FALSE),"""","}," )</f>
        <v>"archivo": "/resucito/src/index.html?canto=amoalsenor"},</v>
      </c>
      <c r="I25" s="36" t="str">
        <f>_xlfn.CONCAT(Table46[[#This Row],[id]:[URL]])</f>
        <v>{"id":"amoalsenor","titulo": "Amo al Señor","salmo": "Salmo 116 (114-115)","letra":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amoalsenor","archivo": "/resucito/src/index.html?canto=amoalsenor"},</v>
      </c>
    </row>
    <row r="26" spans="2:9" x14ac:dyDescent="0.25">
      <c r="B26" s="29">
        <v>182</v>
      </c>
      <c r="C26" t="s">
        <v>975</v>
      </c>
      <c r="D26" t="str">
        <f>_xlfn.CONCAT("""",VLOOKUP(B26,'Index Web'!A$3:O$234,13,FALSE),"""",",")</f>
        <v>"antifonaparaelevangelio",</v>
      </c>
      <c r="E26" t="str">
        <f>_xlfn.CONCAT("""titulo""",": ","""",VLOOKUP(B26,'Index Web'!A$3:L$234,3,FALSE),"""",",")</f>
        <v>"titulo": "Antífona para el evangelio",</v>
      </c>
      <c r="F26" t="str">
        <f>_xlfn.CONCAT("""salmo""",": ","""",VLOOKUP(B26,'Index Web'!A$3:L$234,4,FALSE),"""",",")</f>
        <v>"salmo": "Tiempo de Cuaresma",</v>
      </c>
      <c r="G26" t="str">
        <f>_xlfn.CONCAT("""letra""",": ","""",Table46[[#This Row],[Pg]],"|",VLOOKUP(B26,'Index Web'!A$3:O$234,15,FALSE)," ",VLOOKUP(B26,'Index Web'!A$3:O$234,13,FALSE),"""",",")</f>
        <v>"letra":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H26" t="str">
        <f>_xlfn.CONCAT("""archivo""",": ","""/resucito/src/index.html?canto=",VLOOKUP(B26,'Index Web'!A$3:N$234,13,FALSE),"""","}," )</f>
        <v>"archivo": "/resucito/src/index.html?canto=antifonaparaelevangelio"},</v>
      </c>
      <c r="I26" s="36" t="str">
        <f>_xlfn.CONCAT(Table46[[#This Row],[id]:[URL]])</f>
        <v>{"id":"antifonaparaelevangelio","titulo": "Antífona para el evangelio","salmo": "Tiempo de Cuaresma","letra":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antifonaparaelevangelio","archivo": "/resucito/src/index.html?canto=antifonaparaelevangelio"},</v>
      </c>
    </row>
    <row r="27" spans="2:9" x14ac:dyDescent="0.25">
      <c r="B27" s="26">
        <v>19</v>
      </c>
      <c r="C27" t="s">
        <v>975</v>
      </c>
      <c r="D27" t="str">
        <f>_xlfn.CONCAT("""",VLOOKUP(B27,'Index Web'!A$3:O$234,13,FALSE),"""",",")</f>
        <v>"aquedah",</v>
      </c>
      <c r="E27" t="str">
        <f>_xlfn.CONCAT("""titulo""",": ","""",VLOOKUP(B27,'Index Web'!A$3:L$234,3,FALSE),"""",",")</f>
        <v>"titulo": "Aquedah",</v>
      </c>
      <c r="F27" t="str">
        <f>_xlfn.CONCAT("""salmo""",": ","""",VLOOKUP(B27,'Index Web'!A$3:L$234,4,FALSE),"""",",")</f>
        <v>"salmo": "Gn 22,1-19 - Del Targum Neofiti sobre el sacrificio de Isaac",</v>
      </c>
      <c r="G27" t="str">
        <f>_xlfn.CONCAT("""letra""",": ","""",Table46[[#This Row],[Pg]],"|",VLOOKUP(B27,'Index Web'!A$3:O$234,15,FALSE)," ",VLOOKUP(B27,'Index Web'!A$3:O$234,13,FALSE),"""",",")</f>
        <v>"letra":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H27" t="str">
        <f>_xlfn.CONCAT("""archivo""",": ","""/resucito/src/index.html?canto=",VLOOKUP(B27,'Index Web'!A$3:N$234,13,FALSE),"""","}," )</f>
        <v>"archivo": "/resucito/src/index.html?canto=aquedah"},</v>
      </c>
      <c r="I27" s="36" t="str">
        <f>_xlfn.CONCAT(Table46[[#This Row],[id]:[URL]])</f>
        <v>{"id":"aquedah","titulo": "Aquedah","salmo": "Gn 22,1-19 - Del Targum Neofiti sobre el sacrificio de Isaac","letra":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aquedah","archivo": "/resucito/src/index.html?canto=aquedah"},</v>
      </c>
    </row>
    <row r="28" spans="2:9" x14ac:dyDescent="0.25">
      <c r="B28" s="25">
        <v>20</v>
      </c>
      <c r="C28" t="s">
        <v>975</v>
      </c>
      <c r="D28" t="str">
        <f>_xlfn.CONCAT("""",VLOOKUP(B28,'Index Web'!A$3:O$234,13,FALSE),"""",",")</f>
        <v>"asihablaelamen",</v>
      </c>
      <c r="E28" t="str">
        <f>_xlfn.CONCAT("""titulo""",": ","""",VLOOKUP(B28,'Index Web'!A$3:L$234,3,FALSE),"""",",")</f>
        <v>"titulo": "Así habla el amén",</v>
      </c>
      <c r="F28" t="str">
        <f>_xlfn.CONCAT("""salmo""",": ","""",VLOOKUP(B28,'Index Web'!A$3:L$234,4,FALSE),"""",",")</f>
        <v>"salmo": "Ap 3,14-20",</v>
      </c>
      <c r="G28" t="str">
        <f>_xlfn.CONCAT("""letra""",": ","""",Table46[[#This Row],[Pg]],"|",VLOOKUP(B28,'Index Web'!A$3:O$234,15,FALSE)," ",VLOOKUP(B28,'Index Web'!A$3:O$234,13,FALSE),"""",",")</f>
        <v>"letra":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H28" t="str">
        <f>_xlfn.CONCAT("""archivo""",": ","""/resucito/src/index.html?canto=",VLOOKUP(B28,'Index Web'!A$3:N$234,13,FALSE),"""","}," )</f>
        <v>"archivo": "/resucito/src/index.html?canto=asihablaelamen"},</v>
      </c>
      <c r="I28" s="36" t="str">
        <f>_xlfn.CONCAT(Table46[[#This Row],[id]:[URL]])</f>
        <v>{"id":"asihablaelamen","titulo": "Así habla el amén","salmo": "Ap 3,14-20","letra":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asihablaelamen","archivo": "/resucito/src/index.html?canto=asihablaelamen"},</v>
      </c>
    </row>
    <row r="29" spans="2:9" x14ac:dyDescent="0.25">
      <c r="B29" s="26">
        <v>21</v>
      </c>
      <c r="C29" t="s">
        <v>975</v>
      </c>
      <c r="D29" t="str">
        <f>_xlfn.CONCAT("""",VLOOKUP(B29,'Index Web'!A$3:O$234,13,FALSE),"""",",")</f>
        <v>"avemariai",</v>
      </c>
      <c r="E29" t="str">
        <f>_xlfn.CONCAT("""titulo""",": ","""",VLOOKUP(B29,'Index Web'!A$3:L$234,3,FALSE),"""",",")</f>
        <v>"titulo": "Ave María I",</v>
      </c>
      <c r="F29" t="str">
        <f>_xlfn.CONCAT("""salmo""",": ","""",VLOOKUP(B29,'Index Web'!A$3:L$234,4,FALSE),"""",",")</f>
        <v>"salmo": "Lucas  1,28ss",</v>
      </c>
      <c r="G29" t="str">
        <f>_xlfn.CONCAT("""letra""",": ","""",Table46[[#This Row],[Pg]],"|",VLOOKUP(B29,'Index Web'!A$3:O$234,15,FALSE)," ",VLOOKUP(B29,'Index Web'!A$3:O$234,13,FALSE),"""",",")</f>
        <v>"letra":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H29" t="str">
        <f>_xlfn.CONCAT("""archivo""",": ","""/resucito/src/index.html?canto=",VLOOKUP(B29,'Index Web'!A$3:N$234,13,FALSE),"""","}," )</f>
        <v>"archivo": "/resucito/src/index.html?canto=avemariai"},</v>
      </c>
      <c r="I29" s="36" t="str">
        <f>_xlfn.CONCAT(Table46[[#This Row],[id]:[URL]])</f>
        <v>{"id":"avemariai","titulo": "Ave María I","salmo": "Lucas  1,28ss","letra":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avemariai","archivo": "/resucito/src/index.html?canto=avemariai"},</v>
      </c>
    </row>
    <row r="30" spans="2:9" x14ac:dyDescent="0.25">
      <c r="B30" s="25">
        <v>22</v>
      </c>
      <c r="C30" t="s">
        <v>975</v>
      </c>
      <c r="D30" t="str">
        <f>_xlfn.CONCAT("""",VLOOKUP(B30,'Index Web'!A$3:O$234,13,FALSE),"""",",")</f>
        <v>"avemariaii(1984)",</v>
      </c>
      <c r="E30" t="str">
        <f>_xlfn.CONCAT("""titulo""",": ","""",VLOOKUP(B30,'Index Web'!A$3:L$234,3,FALSE),"""",",")</f>
        <v>"titulo": "Ave María II (1984)",</v>
      </c>
      <c r="F30" t="str">
        <f>_xlfn.CONCAT("""salmo""",": ","""",VLOOKUP(B30,'Index Web'!A$3:L$234,4,FALSE),"""",",")</f>
        <v>"salmo": "Lucas  1,28ss - 1984 ",</v>
      </c>
      <c r="G30" t="str">
        <f>_xlfn.CONCAT("""letra""",": ","""",Table46[[#This Row],[Pg]],"|",VLOOKUP(B30,'Index Web'!A$3:O$234,15,FALSE)," ",VLOOKUP(B30,'Index Web'!A$3:O$234,13,FALSE),"""",",")</f>
        <v>"letra":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H30" t="str">
        <f>_xlfn.CONCAT("""archivo""",": ","""/resucito/src/index.html?canto=",VLOOKUP(B30,'Index Web'!A$3:N$234,13,FALSE),"""","}," )</f>
        <v>"archivo": "/resucito/src/index.html?canto=avemariaii(1984)"},</v>
      </c>
      <c r="I30" s="36" t="str">
        <f>_xlfn.CONCAT(Table46[[#This Row],[id]:[URL]])</f>
        <v>{"id":"avemariaii(1984)","titulo": "Ave María II (1984)","salmo": "Lucas  1,28ss - 1984 ","letra":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avemariaii(1984)","archivo": "/resucito/src/index.html?canto=avemariaii(1984)"},</v>
      </c>
    </row>
    <row r="31" spans="2:9" x14ac:dyDescent="0.25">
      <c r="B31" s="26">
        <v>23</v>
      </c>
      <c r="C31" t="s">
        <v>975</v>
      </c>
      <c r="D31" t="str">
        <f>_xlfn.CONCAT("""",VLOOKUP(B31,'Index Web'!A$3:O$234,13,FALSE),"""",",")</f>
        <v>"babiloniacriminal",</v>
      </c>
      <c r="E31" t="str">
        <f>_xlfn.CONCAT("""titulo""",": ","""",VLOOKUP(B31,'Index Web'!A$3:L$234,3,FALSE),"""",",")</f>
        <v>"titulo": "Babilonia criminal",</v>
      </c>
      <c r="F31" t="str">
        <f>_xlfn.CONCAT("""salmo""",": ","""",VLOOKUP(B31,'Index Web'!A$3:L$234,4,FALSE),"""",",")</f>
        <v>"salmo": "Salmo 137 (136)",</v>
      </c>
      <c r="G31" t="str">
        <f>_xlfn.CONCAT("""letra""",": ","""",Table46[[#This Row],[Pg]],"|",VLOOKUP(B31,'Index Web'!A$3:O$234,15,FALSE)," ",VLOOKUP(B31,'Index Web'!A$3:O$234,13,FALSE),"""",",")</f>
        <v>"letra":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H31" t="str">
        <f>_xlfn.CONCAT("""archivo""",": ","""/resucito/src/index.html?canto=",VLOOKUP(B31,'Index Web'!A$3:N$234,13,FALSE),"""","}," )</f>
        <v>"archivo": "/resucito/src/index.html?canto=babiloniacriminal"},</v>
      </c>
      <c r="I31" s="36" t="str">
        <f>_xlfn.CONCAT(Table46[[#This Row],[id]:[URL]])</f>
        <v>{"id":"babiloniacriminal","titulo": "Babilonia criminal","salmo": "Salmo 137 (136)","letra":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babiloniacriminal","archivo": "/resucito/src/index.html?canto=babiloniacriminal"},</v>
      </c>
    </row>
    <row r="32" spans="2:9" x14ac:dyDescent="0.25">
      <c r="B32" s="25">
        <v>24</v>
      </c>
      <c r="C32" t="s">
        <v>975</v>
      </c>
      <c r="D32" t="str">
        <f>_xlfn.CONCAT("""",VLOOKUP(B32,'Index Web'!A$3:O$234,13,FALSE),"""",",")</f>
        <v>"balaam",</v>
      </c>
      <c r="E32" t="str">
        <f>_xlfn.CONCAT("""titulo""",": ","""",VLOOKUP(B32,'Index Web'!A$3:L$234,3,FALSE),"""",",")</f>
        <v>"titulo": "Balaam",</v>
      </c>
      <c r="F32" t="str">
        <f>_xlfn.CONCAT("""salmo""",": ","""",VLOOKUP(B32,'Index Web'!A$3:L$234,4,FALSE),"""",",")</f>
        <v>"salmo": "Nm 23,7-24",</v>
      </c>
      <c r="G32" t="str">
        <f>_xlfn.CONCAT("""letra""",": ","""",Table46[[#This Row],[Pg]],"|",VLOOKUP(B32,'Index Web'!A$3:O$234,15,FALSE)," ",VLOOKUP(B32,'Index Web'!A$3:O$234,13,FALSE),"""",",")</f>
        <v>"letra":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H32" t="str">
        <f>_xlfn.CONCAT("""archivo""",": ","""/resucito/src/index.html?canto=",VLOOKUP(B32,'Index Web'!A$3:N$234,13,FALSE),"""","}," )</f>
        <v>"archivo": "/resucito/src/index.html?canto=balaam"},</v>
      </c>
      <c r="I32" s="36" t="str">
        <f>_xlfn.CONCAT(Table46[[#This Row],[id]:[URL]])</f>
        <v>{"id":"balaam","titulo": "Balaam","salmo": "Nm 23,7-24","letra":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balaam","archivo": "/resucito/src/index.html?canto=balaam"},</v>
      </c>
    </row>
    <row r="33" spans="2:9" x14ac:dyDescent="0.25">
      <c r="B33" s="26">
        <v>25</v>
      </c>
      <c r="C33" t="s">
        <v>975</v>
      </c>
      <c r="D33" t="str">
        <f>_xlfn.CONCAT("""",VLOOKUP(B33,'Index Web'!A$3:O$234,13,FALSE),"""",",")</f>
        <v>"bendecirealsenorentodotiempo",</v>
      </c>
      <c r="E33" t="str">
        <f>_xlfn.CONCAT("""titulo""",": ","""",VLOOKUP(B33,'Index Web'!A$3:L$234,3,FALSE),"""",",")</f>
        <v>"titulo": "Bendeciré al Señor en todo tiempo",</v>
      </c>
      <c r="F33" t="str">
        <f>_xlfn.CONCAT("""salmo""",": ","""",VLOOKUP(B33,'Index Web'!A$3:L$234,4,FALSE),"""",",")</f>
        <v>"salmo": "Salmo 34 (33)",</v>
      </c>
      <c r="G33" t="str">
        <f>_xlfn.CONCAT("""letra""",": ","""",Table46[[#This Row],[Pg]],"|",VLOOKUP(B33,'Index Web'!A$3:O$234,15,FALSE)," ",VLOOKUP(B33,'Index Web'!A$3:O$234,13,FALSE),"""",",")</f>
        <v>"letra":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H33" t="str">
        <f>_xlfn.CONCAT("""archivo""",": ","""/resucito/src/index.html?canto=",VLOOKUP(B33,'Index Web'!A$3:N$234,13,FALSE),"""","}," )</f>
        <v>"archivo": "/resucito/src/index.html?canto=bendecirealsenorentodotiempo"},</v>
      </c>
      <c r="I33" s="36" t="str">
        <f>_xlfn.CONCAT(Table46[[#This Row],[id]:[URL]])</f>
        <v>{"id":"bendecirealsenorentodotiempo","titulo": "Bendeciré al Señor en todo tiempo","salmo": "Salmo 34 (33)","letra":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bendecirealsenorentodotiempo","archivo": "/resucito/src/index.html?canto=bendecirealsenorentodotiempo"},</v>
      </c>
    </row>
    <row r="34" spans="2:9" x14ac:dyDescent="0.25">
      <c r="B34" s="25">
        <v>26</v>
      </c>
      <c r="C34" t="s">
        <v>975</v>
      </c>
      <c r="D34" t="str">
        <f>_xlfn.CONCAT("""",VLOOKUP(B34,'Index Web'!A$3:O$234,13,FALSE),"""",",")</f>
        <v>"bendicealmamiaayahveh",</v>
      </c>
      <c r="E34" t="str">
        <f>_xlfn.CONCAT("""titulo""",": ","""",VLOOKUP(B34,'Index Web'!A$3:L$234,3,FALSE),"""",",")</f>
        <v>"titulo": "Bendice, alma mía, a Yahveh",</v>
      </c>
      <c r="F34" t="str">
        <f>_xlfn.CONCAT("""salmo""",": ","""",VLOOKUP(B34,'Index Web'!A$3:L$234,4,FALSE),"""",",")</f>
        <v>"salmo": "Salmo 103 (102)",</v>
      </c>
      <c r="G34" t="str">
        <f>_xlfn.CONCAT("""letra""",": ","""",Table46[[#This Row],[Pg]],"|",VLOOKUP(B34,'Index Web'!A$3:O$234,15,FALSE)," ",VLOOKUP(B34,'Index Web'!A$3:O$234,13,FALSE),"""",",")</f>
        <v>"letra":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H34" t="str">
        <f>_xlfn.CONCAT("""archivo""",": ","""/resucito/src/index.html?canto=",VLOOKUP(B34,'Index Web'!A$3:N$234,13,FALSE),"""","}," )</f>
        <v>"archivo": "/resucito/src/index.html?canto=bendicealmamiaayahveh"},</v>
      </c>
      <c r="I34" s="36" t="str">
        <f>_xlfn.CONCAT(Table46[[#This Row],[id]:[URL]])</f>
        <v>{"id":"bendicealmamiaayahveh","titulo": "Bendice, alma mía, a Yahveh","salmo": "Salmo 103 (102)","letra":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bendicealmamiaayahveh","archivo": "/resucito/src/index.html?canto=bendicealmamiaayahveh"},</v>
      </c>
    </row>
    <row r="35" spans="2:9" x14ac:dyDescent="0.25">
      <c r="B35" s="27">
        <v>183</v>
      </c>
      <c r="C35" t="s">
        <v>975</v>
      </c>
      <c r="D35" t="str">
        <f>_xlfn.CONCAT("""",VLOOKUP(B35,'Index Web'!A$3:O$234,13,FALSE),"""",",")</f>
        <v>"bendiciondelagua",</v>
      </c>
      <c r="E35" t="str">
        <f>_xlfn.CONCAT("""titulo""",": ","""",VLOOKUP(B35,'Index Web'!A$3:L$234,3,FALSE),"""",",")</f>
        <v>"titulo": "Bendición del agua",</v>
      </c>
      <c r="F35" t="str">
        <f>_xlfn.CONCAT("""salmo""",": ","""",VLOOKUP(B35,'Index Web'!A$3:L$234,4,FALSE),"""",",")</f>
        <v>"salmo": "De la liturgia bautismal de la Vigilia Pascual",</v>
      </c>
      <c r="G35" t="str">
        <f>_xlfn.CONCAT("""letra""",": ","""",Table46[[#This Row],[Pg]],"|",VLOOKUP(B35,'Index Web'!A$3:O$234,15,FALSE)," ",VLOOKUP(B35,'Index Web'!A$3:O$234,13,FALSE),"""",",")</f>
        <v>"letra":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H35" t="str">
        <f>_xlfn.CONCAT("""archivo""",": ","""/resucito/src/index.html?canto=",VLOOKUP(B35,'Index Web'!A$3:N$234,13,FALSE),"""","}," )</f>
        <v>"archivo": "/resucito/src/index.html?canto=bendiciondelagua"},</v>
      </c>
      <c r="I35" s="36" t="str">
        <f>_xlfn.CONCAT(Table46[[#This Row],[id]:[URL]])</f>
        <v>{"id":"bendiciondelagua","titulo": "Bendición del agua","salmo": "De la liturgia bautismal de la Vigilia Pascual","letra":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bendiciondelagua","archivo": "/resucito/src/index.html?canto=bendiciondelagua"},</v>
      </c>
    </row>
    <row r="36" spans="2:9" x14ac:dyDescent="0.25">
      <c r="B36" s="25">
        <v>27</v>
      </c>
      <c r="C36" t="s">
        <v>975</v>
      </c>
      <c r="D36" t="str">
        <f>_xlfn.CONCAT("""",VLOOKUP(B36,'Index Web'!A$3:O$234,13,FALSE),"""",",")</f>
        <v>"benditaerestumaria",</v>
      </c>
      <c r="E36" t="str">
        <f>_xlfn.CONCAT("""titulo""",": ","""",VLOOKUP(B36,'Index Web'!A$3:L$234,3,FALSE),"""",",")</f>
        <v>"titulo": "Bendita eres tú, María",</v>
      </c>
      <c r="F36" t="str">
        <f>_xlfn.CONCAT("""salmo""",": ","""",VLOOKUP(B36,'Index Web'!A$3:L$234,4,FALSE),"""",",")</f>
        <v>"salmo": "Lucas 1,42-45",</v>
      </c>
      <c r="G36" t="str">
        <f>_xlfn.CONCAT("""letra""",": ","""",Table46[[#This Row],[Pg]],"|",VLOOKUP(B36,'Index Web'!A$3:O$234,15,FALSE)," ",VLOOKUP(B36,'Index Web'!A$3:O$234,13,FALSE),"""",",")</f>
        <v>"letra":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H36" t="str">
        <f>_xlfn.CONCAT("""archivo""",": ","""/resucito/src/index.html?canto=",VLOOKUP(B36,'Index Web'!A$3:N$234,13,FALSE),"""","}," )</f>
        <v>"archivo": "/resucito/src/index.html?canto=benditaerestumaria"},</v>
      </c>
      <c r="I36" s="36" t="str">
        <f>_xlfn.CONCAT(Table46[[#This Row],[id]:[URL]])</f>
        <v>{"id":"benditaerestumaria","titulo": "Bendita eres tú, María","salmo": "Lucas 1,42-45","letra":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benditaerestumaria","archivo": "/resucito/src/index.html?canto=benditaerestumaria"},</v>
      </c>
    </row>
    <row r="37" spans="2:9" x14ac:dyDescent="0.25">
      <c r="B37" s="26">
        <v>28</v>
      </c>
      <c r="C37" t="s">
        <v>975</v>
      </c>
      <c r="D37" t="str">
        <f>_xlfn.CONCAT("""",VLOOKUP(B37,'Index Web'!A$3:O$234,13,FALSE),"""",",")</f>
        <v>"benditoeressenor",</v>
      </c>
      <c r="E37" t="str">
        <f>_xlfn.CONCAT("""titulo""",": ","""",VLOOKUP(B37,'Index Web'!A$3:L$234,3,FALSE),"""",",")</f>
        <v>"titulo": "Bendito eres, Señor ",</v>
      </c>
      <c r="F37" t="str">
        <f>_xlfn.CONCAT("""salmo""",": ","""",VLOOKUP(B37,'Index Web'!A$3:L$234,4,FALSE),"""",",")</f>
        <v>"salmo": "Daniel 3,52-57",</v>
      </c>
      <c r="G37" t="str">
        <f>_xlfn.CONCAT("""letra""",": ","""",Table46[[#This Row],[Pg]],"|",VLOOKUP(B37,'Index Web'!A$3:O$234,15,FALSE)," ",VLOOKUP(B37,'Index Web'!A$3:O$234,13,FALSE),"""",",")</f>
        <v>"letra":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H37" t="str">
        <f>_xlfn.CONCAT("""archivo""",": ","""/resucito/src/index.html?canto=",VLOOKUP(B37,'Index Web'!A$3:N$234,13,FALSE),"""","}," )</f>
        <v>"archivo": "/resucito/src/index.html?canto=benditoeressenor"},</v>
      </c>
      <c r="I37" s="36" t="str">
        <f>_xlfn.CONCAT(Table46[[#This Row],[id]:[URL]])</f>
        <v>{"id":"benditoeressenor","titulo": "Bendito eres, Señor ","salmo": "Daniel 3,52-57","letra":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benditoeressenor","archivo": "/resucito/src/index.html?canto=benditoeressenor"},</v>
      </c>
    </row>
    <row r="38" spans="2:9" x14ac:dyDescent="0.25">
      <c r="B38" s="25">
        <v>29</v>
      </c>
      <c r="C38" t="s">
        <v>975</v>
      </c>
      <c r="D38" t="str">
        <f>_xlfn.CONCAT("""",VLOOKUP(B38,'Index Web'!A$3:O$234,13,FALSE),"""",",")</f>
        <v>"benditoseadios",</v>
      </c>
      <c r="E38" t="str">
        <f>_xlfn.CONCAT("""titulo""",": ","""",VLOOKUP(B38,'Index Web'!A$3:L$234,3,FALSE),"""",",")</f>
        <v>"titulo": "Bendito sea Dios",</v>
      </c>
      <c r="F38" t="str">
        <f>_xlfn.CONCAT("""salmo""",": ","""",VLOOKUP(B38,'Index Web'!A$3:L$234,4,FALSE),"""",",")</f>
        <v>"salmo": "Efesios 1,3-13",</v>
      </c>
      <c r="G38" t="str">
        <f>_xlfn.CONCAT("""letra""",": ","""",Table46[[#This Row],[Pg]],"|",VLOOKUP(B38,'Index Web'!A$3:O$234,15,FALSE)," ",VLOOKUP(B38,'Index Web'!A$3:O$234,13,FALSE),"""",",")</f>
        <v>"letra":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H38" t="str">
        <f>_xlfn.CONCAT("""archivo""",": ","""/resucito/src/index.html?canto=",VLOOKUP(B38,'Index Web'!A$3:N$234,13,FALSE),"""","}," )</f>
        <v>"archivo": "/resucito/src/index.html?canto=benditoseadios"},</v>
      </c>
      <c r="I38" s="36" t="str">
        <f>_xlfn.CONCAT(Table46[[#This Row],[id]:[URL]])</f>
        <v>{"id":"benditoseadios","titulo": "Bendito sea Dios","salmo": "Efesios 1,3-13","letra":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benditoseadios","archivo": "/resucito/src/index.html?canto=benditoseadios"},</v>
      </c>
    </row>
    <row r="39" spans="2:9" x14ac:dyDescent="0.25">
      <c r="B39" s="26">
        <v>30</v>
      </c>
      <c r="C39" t="s">
        <v>975</v>
      </c>
      <c r="D39" t="str">
        <f>_xlfn.CONCAT("""",VLOOKUP(B39,'Index Web'!A$3:O$234,13,FALSE),"""",",")</f>
        <v>"benedictus",</v>
      </c>
      <c r="E39" t="str">
        <f>_xlfn.CONCAT("""titulo""",": ","""",VLOOKUP(B39,'Index Web'!A$3:L$234,3,FALSE),"""",",")</f>
        <v>"titulo": "Benedictus ",</v>
      </c>
      <c r="F39" t="str">
        <f>_xlfn.CONCAT("""salmo""",": ","""",VLOOKUP(B39,'Index Web'!A$3:L$234,4,FALSE),"""",",")</f>
        <v>"salmo": "Lucas 1,67-80",</v>
      </c>
      <c r="G39" t="str">
        <f>_xlfn.CONCAT("""letra""",": ","""",Table46[[#This Row],[Pg]],"|",VLOOKUP(B39,'Index Web'!A$3:O$234,15,FALSE)," ",VLOOKUP(B39,'Index Web'!A$3:O$234,13,FALSE),"""",",")</f>
        <v>"letra":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H39" t="str">
        <f>_xlfn.CONCAT("""archivo""",": ","""/resucito/src/index.html?canto=",VLOOKUP(B39,'Index Web'!A$3:N$234,13,FALSE),"""","}," )</f>
        <v>"archivo": "/resucito/src/index.html?canto=benedictus"},</v>
      </c>
      <c r="I39" s="36" t="str">
        <f>_xlfn.CONCAT(Table46[[#This Row],[id]:[URL]])</f>
        <v>{"id":"benedictus","titulo": "Benedictus ","salmo": "Lucas 1,67-80","letra":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benedictus","archivo": "/resucito/src/index.html?canto=benedictus"},</v>
      </c>
    </row>
    <row r="40" spans="2:9" x14ac:dyDescent="0.25">
      <c r="B40" s="25">
        <v>31</v>
      </c>
      <c r="C40" t="s">
        <v>975</v>
      </c>
      <c r="D40" t="str">
        <f>_xlfn.CONCAT("""",VLOOKUP(B40,'Index Web'!A$3:O$234,13,FALSE),"""",",")</f>
        <v>"cantadadios",</v>
      </c>
      <c r="E40" t="str">
        <f>_xlfn.CONCAT("""titulo""",": ","""",VLOOKUP(B40,'Index Web'!A$3:L$234,3,FALSE),"""",",")</f>
        <v>"titulo": "Cantad a Dios ",</v>
      </c>
      <c r="F40" t="str">
        <f>_xlfn.CONCAT("""salmo""",": ","""",VLOOKUP(B40,'Index Web'!A$3:L$234,4,FALSE),"""",",")</f>
        <v>"salmo": "Salmo 67 (68) 2.4-7",</v>
      </c>
      <c r="G40" t="str">
        <f>_xlfn.CONCAT("""letra""",": ","""",Table46[[#This Row],[Pg]],"|",VLOOKUP(B40,'Index Web'!A$3:O$234,15,FALSE)," ",VLOOKUP(B40,'Index Web'!A$3:O$234,13,FALSE),"""",",")</f>
        <v>"letra":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H40" t="str">
        <f>_xlfn.CONCAT("""archivo""",": ","""/resucito/src/index.html?canto=",VLOOKUP(B40,'Index Web'!A$3:N$234,13,FALSE),"""","}," )</f>
        <v>"archivo": "/resucito/src/index.html?canto=cantadadios"},</v>
      </c>
      <c r="I40" s="36" t="str">
        <f>_xlfn.CONCAT(Table46[[#This Row],[id]:[URL]])</f>
        <v>{"id":"cantadadios","titulo": "Cantad a Dios ","salmo": "Salmo 67 (68) 2.4-7","letra":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cantadadios","archivo": "/resucito/src/index.html?canto=cantadadios"},</v>
      </c>
    </row>
    <row r="41" spans="2:9" x14ac:dyDescent="0.25">
      <c r="B41" s="26">
        <v>32</v>
      </c>
      <c r="C41" t="s">
        <v>975</v>
      </c>
      <c r="D41" t="str">
        <f>_xlfn.CONCAT("""",VLOOKUP(B41,'Index Web'!A$3:O$234,13,FALSE),"""",",")</f>
        <v>"cantadalsenor",</v>
      </c>
      <c r="E41" t="str">
        <f>_xlfn.CONCAT("""titulo""",": ","""",VLOOKUP(B41,'Index Web'!A$3:L$234,3,FALSE),"""",",")</f>
        <v>"titulo": "Cantad al Señor",</v>
      </c>
      <c r="F41" t="str">
        <f>_xlfn.CONCAT("""salmo""",": ","""",VLOOKUP(B41,'Index Web'!A$3:L$234,4,FALSE),"""",",")</f>
        <v>"salmo": "Salmo 117 (116)",</v>
      </c>
      <c r="G41" t="str">
        <f>_xlfn.CONCAT("""letra""",": ","""",Table46[[#This Row],[Pg]],"|",VLOOKUP(B41,'Index Web'!A$3:O$234,15,FALSE)," ",VLOOKUP(B41,'Index Web'!A$3:O$234,13,FALSE),"""",",")</f>
        <v>"letra":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H41" t="str">
        <f>_xlfn.CONCAT("""archivo""",": ","""/resucito/src/index.html?canto=",VLOOKUP(B41,'Index Web'!A$3:N$234,13,FALSE),"""","}," )</f>
        <v>"archivo": "/resucito/src/index.html?canto=cantadalsenor"},</v>
      </c>
      <c r="I41" s="36" t="str">
        <f>_xlfn.CONCAT(Table46[[#This Row],[id]:[URL]])</f>
        <v>{"id":"cantadalsenor","titulo": "Cantad al Señor","salmo": "Salmo 117 (116)","letra":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cantadalsenor","archivo": "/resucito/src/index.html?canto=cantadalsenor"},</v>
      </c>
    </row>
    <row r="42" spans="2:9" x14ac:dyDescent="0.25">
      <c r="B42" s="25">
        <v>33</v>
      </c>
      <c r="C42" t="s">
        <v>975</v>
      </c>
      <c r="D42" t="str">
        <f>_xlfn.CONCAT("""",VLOOKUP(B42,'Index Web'!A$3:O$234,13,FALSE),"""",",")</f>
        <v>"canticodelostresjovenes",</v>
      </c>
      <c r="E42" t="str">
        <f>_xlfn.CONCAT("""titulo""",": ","""",VLOOKUP(B42,'Index Web'!A$3:L$234,3,FALSE),"""",",")</f>
        <v>"titulo": "Cántico de los tres jóvenes ",</v>
      </c>
      <c r="F42" t="str">
        <f>_xlfn.CONCAT("""salmo""",": ","""",VLOOKUP(B42,'Index Web'!A$3:L$234,4,FALSE),"""",",")</f>
        <v>"salmo": "Daniel 3,57-58",</v>
      </c>
      <c r="G42" t="str">
        <f>_xlfn.CONCAT("""letra""",": ","""",Table46[[#This Row],[Pg]],"|",VLOOKUP(B42,'Index Web'!A$3:O$234,15,FALSE)," ",VLOOKUP(B42,'Index Web'!A$3:O$234,13,FALSE),"""",",")</f>
        <v>"letra":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H42" t="str">
        <f>_xlfn.CONCAT("""archivo""",": ","""/resucito/src/index.html?canto=",VLOOKUP(B42,'Index Web'!A$3:N$234,13,FALSE),"""","}," )</f>
        <v>"archivo": "/resucito/src/index.html?canto=canticodelostresjovenes"},</v>
      </c>
      <c r="I42" s="36" t="str">
        <f>_xlfn.CONCAT(Table46[[#This Row],[id]:[URL]])</f>
        <v>{"id":"canticodelostresjovenes","titulo": "Cántico de los tres jóvenes ","salmo": "Daniel 3,57-58","letra":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canticodelostresjovenes","archivo": "/resucito/src/index.html?canto=canticodelostresjovenes"},</v>
      </c>
    </row>
    <row r="43" spans="2:9" x14ac:dyDescent="0.25">
      <c r="B43" s="26">
        <v>34</v>
      </c>
      <c r="C43" t="s">
        <v>975</v>
      </c>
      <c r="D43" t="str">
        <f>_xlfn.CONCAT("""",VLOOKUP(B43,'Index Web'!A$3:O$234,13,FALSE),"""",",")</f>
        <v>"cantodemoises",</v>
      </c>
      <c r="E43" t="str">
        <f>_xlfn.CONCAT("""titulo""",": ","""",VLOOKUP(B43,'Index Web'!A$3:L$234,3,FALSE),"""",",")</f>
        <v>"titulo": "Canto de Moisés",</v>
      </c>
      <c r="F43" t="str">
        <f>_xlfn.CONCAT("""salmo""",": ","""",VLOOKUP(B43,'Index Web'!A$3:L$234,4,FALSE),"""",",")</f>
        <v>"salmo": "Éxodo 15,1-18",</v>
      </c>
      <c r="G43" t="str">
        <f>_xlfn.CONCAT("""letra""",": ","""",Table46[[#This Row],[Pg]],"|",VLOOKUP(B43,'Index Web'!A$3:O$234,15,FALSE)," ",VLOOKUP(B43,'Index Web'!A$3:O$234,13,FALSE),"""",",")</f>
        <v>"letra":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H43" t="str">
        <f>_xlfn.CONCAT("""archivo""",": ","""/resucito/src/index.html?canto=",VLOOKUP(B43,'Index Web'!A$3:N$234,13,FALSE),"""","}," )</f>
        <v>"archivo": "/resucito/src/index.html?canto=cantodemoises"},</v>
      </c>
      <c r="I43" s="36" t="str">
        <f>_xlfn.CONCAT(Table46[[#This Row],[id]:[URL]])</f>
        <v>{"id":"cantodemoises","titulo": "Canto de Moisés","salmo": "Éxodo 15,1-18","letra":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cantodemoises","archivo": "/resucito/src/index.html?canto=cantodemoises"},</v>
      </c>
    </row>
    <row r="44" spans="2:9" x14ac:dyDescent="0.25">
      <c r="B44" s="25">
        <v>35</v>
      </c>
      <c r="C44" t="s">
        <v>975</v>
      </c>
      <c r="D44" t="str">
        <f>_xlfn.CONCAT("""",VLOOKUP(B44,'Index Web'!A$3:O$234,13,FALSE),"""",",")</f>
        <v>"caritaschristiurgetnos",</v>
      </c>
      <c r="E44" t="str">
        <f>_xlfn.CONCAT("""titulo""",": ","""",VLOOKUP(B44,'Index Web'!A$3:L$234,3,FALSE),"""",",")</f>
        <v>"titulo": "Caritas Christi urget nos",</v>
      </c>
      <c r="F44" t="str">
        <f>_xlfn.CONCAT("""salmo""",": ","""",VLOOKUP(B44,'Index Web'!A$3:L$234,4,FALSE),"""",",")</f>
        <v>"salmo": "2ª Corintios 5,14.15.17.21",</v>
      </c>
      <c r="G44" t="str">
        <f>_xlfn.CONCAT("""letra""",": ","""",Table46[[#This Row],[Pg]],"|",VLOOKUP(B44,'Index Web'!A$3:O$234,15,FALSE)," ",VLOOKUP(B44,'Index Web'!A$3:O$234,13,FALSE),"""",",")</f>
        <v>"letra":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H44" t="str">
        <f>_xlfn.CONCAT("""archivo""",": ","""/resucito/src/index.html?canto=",VLOOKUP(B44,'Index Web'!A$3:N$234,13,FALSE),"""","}," )</f>
        <v>"archivo": "/resucito/src/index.html?canto=caritaschristiurgetnos"},</v>
      </c>
      <c r="I44" s="36" t="str">
        <f>_xlfn.CONCAT(Table46[[#This Row],[id]:[URL]])</f>
        <v>{"id":"caritaschristiurgetnos","titulo": "Caritas Christi urget nos","salmo": "2ª Corintios 5,14.15.17.21","letra":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caritaschristiurgetnos","archivo": "/resucito/src/index.html?canto=caritaschristiurgetnos"},</v>
      </c>
    </row>
    <row r="45" spans="2:9" x14ac:dyDescent="0.25">
      <c r="B45" s="26">
        <v>36</v>
      </c>
      <c r="C45" t="s">
        <v>975</v>
      </c>
      <c r="D45" t="str">
        <f>_xlfn.CONCAT("""",VLOOKUP(B45,'Index Web'!A$3:O$234,13,FALSE),"""",",")</f>
        <v>"carmen63",</v>
      </c>
      <c r="E45" t="str">
        <f>_xlfn.CONCAT("""titulo""",": ","""",VLOOKUP(B45,'Index Web'!A$3:L$234,3,FALSE),"""",",")</f>
        <v>"titulo": "Carmen 63",</v>
      </c>
      <c r="F45" t="str">
        <f>_xlfn.CONCAT("""salmo""",": ","""",VLOOKUP(B45,'Index Web'!A$3:L$234,4,FALSE),"""",",")</f>
        <v>"salmo": "(Rabindranath Tagore)*",</v>
      </c>
      <c r="G45" t="str">
        <f>_xlfn.CONCAT("""letra""",": ","""",Table46[[#This Row],[Pg]],"|",VLOOKUP(B45,'Index Web'!A$3:O$234,15,FALSE)," ",VLOOKUP(B45,'Index Web'!A$3:O$234,13,FALSE),"""",",")</f>
        <v>"letra":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H45" t="str">
        <f>_xlfn.CONCAT("""archivo""",": ","""/resucito/src/index.html?canto=",VLOOKUP(B45,'Index Web'!A$3:N$234,13,FALSE),"""","}," )</f>
        <v>"archivo": "/resucito/src/index.html?canto=carmen63"},</v>
      </c>
      <c r="I45" s="36" t="str">
        <f>_xlfn.CONCAT(Table46[[#This Row],[id]:[URL]])</f>
        <v>{"id":"carmen63","titulo": "Carmen 63","salmo": "(Rabindranath Tagore)*","letra":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carmen63","archivo": "/resucito/src/index.html?canto=carmen63"},</v>
      </c>
    </row>
    <row r="46" spans="2:9" x14ac:dyDescent="0.25">
      <c r="B46" s="29">
        <v>185</v>
      </c>
      <c r="C46" t="s">
        <v>975</v>
      </c>
      <c r="D46" t="str">
        <f>_xlfn.CONCAT("""",VLOOKUP(B46,'Index Web'!A$3:O$234,13,FALSE),"""",",")</f>
        <v>"celebracionpenitencial(bendicionpenitencial)",</v>
      </c>
      <c r="E46" t="str">
        <f>_xlfn.CONCAT("""titulo""",": ","""",VLOOKUP(B46,'Index Web'!A$3:L$234,3,FALSE),"""",",")</f>
        <v>"titulo": "Celebración penitencial (bendición penitencial )",</v>
      </c>
      <c r="F46" t="str">
        <f>_xlfn.CONCAT("""salmo""",": ","""",VLOOKUP(B46,'Index Web'!A$3:L$234,4,FALSE),"""",",")</f>
        <v>"salmo": "Acción de gracias",</v>
      </c>
      <c r="G46" t="str">
        <f>_xlfn.CONCAT("""letra""",": ","""",Table46[[#This Row],[Pg]],"|",VLOOKUP(B46,'Index Web'!A$3:O$234,15,FALSE)," ",VLOOKUP(B46,'Index Web'!A$3:O$234,13,FALSE),"""",",")</f>
        <v>"letra":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H46" t="str">
        <f>_xlfn.CONCAT("""archivo""",": ","""/resucito/src/index.html?canto=",VLOOKUP(B46,'Index Web'!A$3:N$234,13,FALSE),"""","}," )</f>
        <v>"archivo": "/resucito/src/index.html?canto=celebracionpenitencial(bendicionpenitencial)"},</v>
      </c>
      <c r="I46" s="36" t="str">
        <f>_xlfn.CONCAT(Table46[[#This Row],[id]:[URL]])</f>
        <v>{"id":"celebracionpenitencial(bendicionpenitencial)","titulo": "Celebración penitencial (bendición penitencial )","salmo": "Acción de gracias","letra":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celebracionpenitencial(bendicionpenitencial)","archivo": "/resucito/src/index.html?canto=celebracionpenitencial(bendicionpenitencial)"},</v>
      </c>
    </row>
    <row r="47" spans="2:9" x14ac:dyDescent="0.25">
      <c r="B47" s="26">
        <v>37</v>
      </c>
      <c r="C47" t="s">
        <v>975</v>
      </c>
      <c r="D47" t="str">
        <f>_xlfn.CONCAT("""",VLOOKUP(B47,'Index Web'!A$3:O$234,13,FALSE),"""",",")</f>
        <v>"comocondenadosamuerte",</v>
      </c>
      <c r="E47" t="str">
        <f>_xlfn.CONCAT("""titulo""",": ","""",VLOOKUP(B47,'Index Web'!A$3:L$234,3,FALSE),"""",",")</f>
        <v>"titulo": "Como condenados a muerte ",</v>
      </c>
      <c r="F47" t="str">
        <f>_xlfn.CONCAT("""salmo""",": ","""",VLOOKUP(B47,'Index Web'!A$3:L$234,4,FALSE),"""",",")</f>
        <v>"salmo": "1ª Corintios 4,9-13",</v>
      </c>
      <c r="G47" t="str">
        <f>_xlfn.CONCAT("""letra""",": ","""",Table46[[#This Row],[Pg]],"|",VLOOKUP(B47,'Index Web'!A$3:O$234,15,FALSE)," ",VLOOKUP(B47,'Index Web'!A$3:O$234,13,FALSE),"""",",")</f>
        <v>"letra":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H47" t="str">
        <f>_xlfn.CONCAT("""archivo""",": ","""/resucito/src/index.html?canto=",VLOOKUP(B47,'Index Web'!A$3:N$234,13,FALSE),"""","}," )</f>
        <v>"archivo": "/resucito/src/index.html?canto=comocondenadosamuerte"},</v>
      </c>
      <c r="I47" s="36" t="str">
        <f>_xlfn.CONCAT(Table46[[#This Row],[id]:[URL]])</f>
        <v>{"id":"comocondenadosamuerte","titulo": "Como condenados a muerte ","salmo": "1ª Corintios 4,9-13","letra":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comocondenadosamuerte","archivo": "/resucito/src/index.html?canto=comocondenadosamuerte"},</v>
      </c>
    </row>
    <row r="48" spans="2:9" x14ac:dyDescent="0.25">
      <c r="B48" s="24">
        <v>239</v>
      </c>
      <c r="C48" t="s">
        <v>975</v>
      </c>
      <c r="D48" t="str">
        <f>_xlfn.CONCAT("""",VLOOKUP(B48,'Index Web'!A$3:O$234,13,FALSE),"""",",")</f>
        <v>"comodestilalamiel",</v>
      </c>
      <c r="E48" t="str">
        <f>_xlfn.CONCAT("""titulo""",": ","""",VLOOKUP(B48,'Index Web'!A$3:L$234,3,FALSE),"""",",")</f>
        <v>"titulo": "Como destila la miel",</v>
      </c>
      <c r="F48" t="str">
        <f>_xlfn.CONCAT("""salmo""",": ","""",VLOOKUP(B48,'Index Web'!A$3:L$234,4,FALSE),"""",",")</f>
        <v>"salmo": "Oda XL de Salomón",</v>
      </c>
      <c r="G48" t="str">
        <f>_xlfn.CONCAT("""letra""",": ","""",Table46[[#This Row],[Pg]],"|",VLOOKUP(B48,'Index Web'!A$3:O$234,15,FALSE)," ",VLOOKUP(B48,'Index Web'!A$3:O$234,13,FALSE),"""",",")</f>
        <v>"letra":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H48" t="str">
        <f>_xlfn.CONCAT("""archivo""",": ","""/resucito/src/index.html?canto=",VLOOKUP(B48,'Index Web'!A$3:N$234,13,FALSE),"""","}," )</f>
        <v>"archivo": "/resucito/src/index.html?canto=comodestilalamiel"},</v>
      </c>
      <c r="I48" s="36" t="str">
        <f>_xlfn.CONCAT(Table46[[#This Row],[id]:[URL]])</f>
        <v>{"id":"comodestilalamiel","titulo": "Como destila la miel","salmo": "Oda XL de Salomón","letra":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comodestilalamiel","archivo": "/resucito/src/index.html?canto=comodestilalamiel"},</v>
      </c>
    </row>
    <row r="49" spans="2:9" x14ac:dyDescent="0.25">
      <c r="B49" s="30">
        <v>221</v>
      </c>
      <c r="C49" t="s">
        <v>975</v>
      </c>
      <c r="D49" t="str">
        <f>_xlfn.CONCAT("""",VLOOKUP(B49,'Index Web'!A$3:O$234,13,FALSE),"""",",")</f>
        <v>"comoelimpulsoquesientelaira",</v>
      </c>
      <c r="E49" t="str">
        <f>_xlfn.CONCAT("""titulo""",": ","""",VLOOKUP(B49,'Index Web'!A$3:L$234,3,FALSE),"""",",")</f>
        <v>"titulo": "Como el impulso que siente la ira",</v>
      </c>
      <c r="F49" t="str">
        <f>_xlfn.CONCAT("""salmo""",": ","""",VLOOKUP(B49,'Index Web'!A$3:L$234,4,FALSE),"""",",")</f>
        <v>"salmo": "Oda VII de Salomón",</v>
      </c>
      <c r="G49" t="str">
        <f>_xlfn.CONCAT("""letra""",": ","""",Table46[[#This Row],[Pg]],"|",VLOOKUP(B49,'Index Web'!A$3:O$234,15,FALSE)," ",VLOOKUP(B49,'Index Web'!A$3:O$234,13,FALSE),"""",",")</f>
        <v>"letra":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H49" t="str">
        <f>_xlfn.CONCAT("""archivo""",": ","""/resucito/src/index.html?canto=",VLOOKUP(B49,'Index Web'!A$3:N$234,13,FALSE),"""","}," )</f>
        <v>"archivo": "/resucito/src/index.html?canto=comoelimpulsoquesientelaira"},</v>
      </c>
      <c r="I49" s="36" t="str">
        <f>_xlfn.CONCAT(Table46[[#This Row],[id]:[URL]])</f>
        <v>{"id":"comoelimpulsoquesientelaira","titulo": "Como el impulso que siente la ira","salmo": "Oda VII de Salomón","letra":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comoelimpulsoquesientelaira","archivo": "/resucito/src/index.html?canto=comoelimpulsoquesientelaira"},</v>
      </c>
    </row>
    <row r="50" spans="2:9" x14ac:dyDescent="0.25">
      <c r="B50" s="25">
        <v>38</v>
      </c>
      <c r="C50" t="s">
        <v>975</v>
      </c>
      <c r="D50" t="str">
        <f>_xlfn.CONCAT("""",VLOOKUP(B50,'Index Web'!A$3:O$234,13,FALSE),"""",",")</f>
        <v>"comoesmaravilloso",</v>
      </c>
      <c r="E50" t="str">
        <f>_xlfn.CONCAT("""titulo""",": ","""",VLOOKUP(B50,'Index Web'!A$3:L$234,3,FALSE),"""",",")</f>
        <v>"titulo": "Cómo es maravilloso",</v>
      </c>
      <c r="F50" t="str">
        <f>_xlfn.CONCAT("""salmo""",": ","""",VLOOKUP(B50,'Index Web'!A$3:L$234,4,FALSE),"""",",")</f>
        <v>"salmo": "Salmo 133 (132)",</v>
      </c>
      <c r="G50" t="str">
        <f>_xlfn.CONCAT("""letra""",": ","""",Table46[[#This Row],[Pg]],"|",VLOOKUP(B50,'Index Web'!A$3:O$234,15,FALSE)," ",VLOOKUP(B50,'Index Web'!A$3:O$234,13,FALSE),"""",",")</f>
        <v>"letra":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H50" t="str">
        <f>_xlfn.CONCAT("""archivo""",": ","""/resucito/src/index.html?canto=",VLOOKUP(B50,'Index Web'!A$3:N$234,13,FALSE),"""","}," )</f>
        <v>"archivo": "/resucito/src/index.html?canto=comoesmaravilloso"},</v>
      </c>
      <c r="I50" s="36" t="str">
        <f>_xlfn.CONCAT(Table46[[#This Row],[id]:[URL]])</f>
        <v>{"id":"comoesmaravilloso","titulo": "Cómo es maravilloso","salmo": "Salmo 133 (132)","letra":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comoesmaravilloso","archivo": "/resucito/src/index.html?canto=comoesmaravilloso"},</v>
      </c>
    </row>
    <row r="51" spans="2:9" x14ac:dyDescent="0.25">
      <c r="B51" s="26">
        <v>39</v>
      </c>
      <c r="C51" t="s">
        <v>975</v>
      </c>
      <c r="D51" t="str">
        <f>_xlfn.CONCAT("""",VLOOKUP(B51,'Index Web'!A$3:O$234,13,FALSE),"""",",")</f>
        <v>"comolacierva",</v>
      </c>
      <c r="E51" t="str">
        <f>_xlfn.CONCAT("""titulo""",": ","""",VLOOKUP(B51,'Index Web'!A$3:L$234,3,FALSE),"""",",")</f>
        <v>"titulo": "Como la cierva",</v>
      </c>
      <c r="F51" t="str">
        <f>_xlfn.CONCAT("""salmo""",": ","""",VLOOKUP(B51,'Index Web'!A$3:L$234,4,FALSE),"""",",")</f>
        <v>"salmo": "Salmo 42-43 (41-42)",</v>
      </c>
      <c r="G51" t="str">
        <f>_xlfn.CONCAT("""letra""",": ","""",Table46[[#This Row],[Pg]],"|",VLOOKUP(B51,'Index Web'!A$3:O$234,15,FALSE)," ",VLOOKUP(B51,'Index Web'!A$3:O$234,13,FALSE),"""",",")</f>
        <v>"letra":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H51" t="str">
        <f>_xlfn.CONCAT("""archivo""",": ","""/resucito/src/index.html?canto=",VLOOKUP(B51,'Index Web'!A$3:N$234,13,FALSE),"""","}," )</f>
        <v>"archivo": "/resucito/src/index.html?canto=comolacierva"},</v>
      </c>
      <c r="I51" s="36" t="str">
        <f>_xlfn.CONCAT(Table46[[#This Row],[id]:[URL]])</f>
        <v>{"id":"comolacierva","titulo": "Como la cierva","salmo": "Salmo 42-43 (41-42)","letra":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comolacierva","archivo": "/resucito/src/index.html?canto=comolacierva"},</v>
      </c>
    </row>
    <row r="52" spans="2:9" x14ac:dyDescent="0.25">
      <c r="B52" s="28">
        <v>240</v>
      </c>
      <c r="C52" t="s">
        <v>975</v>
      </c>
      <c r="D52" t="str">
        <f>_xlfn.CONCAT("""",VLOOKUP(B52,'Index Web'!A$3:O$234,13,FALSE),"""",",")</f>
        <v>"comolirioentreloscardos",</v>
      </c>
      <c r="E52" t="str">
        <f>_xlfn.CONCAT("""titulo""",": ","""",VLOOKUP(B52,'Index Web'!A$3:L$234,3,FALSE),"""",",")</f>
        <v>"titulo": "Como lirio entre los cardos ",</v>
      </c>
      <c r="F52" t="str">
        <f>_xlfn.CONCAT("""salmo""",": ","""",VLOOKUP(B52,'Index Web'!A$3:L$234,4,FALSE),"""",",")</f>
        <v>"salmo": "Cantar de los cantares 1,13ss ",</v>
      </c>
      <c r="G52" t="str">
        <f>_xlfn.CONCAT("""letra""",": ","""",Table46[[#This Row],[Pg]],"|",VLOOKUP(B52,'Index Web'!A$3:O$234,15,FALSE)," ",VLOOKUP(B52,'Index Web'!A$3:O$234,13,FALSE),"""",",")</f>
        <v>"letra":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H52" t="str">
        <f>_xlfn.CONCAT("""archivo""",": ","""/resucito/src/index.html?canto=",VLOOKUP(B52,'Index Web'!A$3:N$234,13,FALSE),"""","}," )</f>
        <v>"archivo": "/resucito/src/index.html?canto=comolirioentreloscardos"},</v>
      </c>
      <c r="I52" s="36" t="str">
        <f>_xlfn.CONCAT(Table46[[#This Row],[id]:[URL]])</f>
        <v>{"id":"comolirioentreloscardos","titulo": "Como lirio entre los cardos ","salmo": "Cantar de los cantares 1,13ss ","letra":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comolirioentreloscardos","archivo": "/resucito/src/index.html?canto=comolirioentreloscardos"},</v>
      </c>
    </row>
    <row r="53" spans="2:9" x14ac:dyDescent="0.25">
      <c r="B53" s="26">
        <v>40</v>
      </c>
      <c r="C53" t="s">
        <v>975</v>
      </c>
      <c r="D53" t="str">
        <f>_xlfn.CONCAT("""",VLOOKUP(B53,'Index Web'!A$3:O$234,13,FALSE),"""",",")</f>
        <v>"comoovejaqueve",</v>
      </c>
      <c r="E53" t="str">
        <f>_xlfn.CONCAT("""titulo""",": ","""",VLOOKUP(B53,'Index Web'!A$3:L$234,3,FALSE),"""",",")</f>
        <v>"titulo": "Como oveja que ve",</v>
      </c>
      <c r="F53" t="str">
        <f>_xlfn.CONCAT("""salmo""",": ","""",VLOOKUP(B53,'Index Web'!A$3:L$234,4,FALSE),"""",",")</f>
        <v>"salmo": "Kontáklon (Romano el Meloda)",</v>
      </c>
      <c r="G53" t="str">
        <f>_xlfn.CONCAT("""letra""",": ","""",Table46[[#This Row],[Pg]],"|",VLOOKUP(B53,'Index Web'!A$3:O$234,15,FALSE)," ",VLOOKUP(B53,'Index Web'!A$3:O$234,13,FALSE),"""",",")</f>
        <v>"letra":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H53" t="str">
        <f>_xlfn.CONCAT("""archivo""",": ","""/resucito/src/index.html?canto=",VLOOKUP(B53,'Index Web'!A$3:N$234,13,FALSE),"""","}," )</f>
        <v>"archivo": "/resucito/src/index.html?canto=comoovejaqueve"},</v>
      </c>
      <c r="I53" s="36" t="str">
        <f>_xlfn.CONCAT(Table46[[#This Row],[id]:[URL]])</f>
        <v>{"id":"comoovejaqueve","titulo": "Como oveja que ve","salmo": "Kontáklon (Romano el Meloda)","letra":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comoovejaqueve","archivo": "/resucito/src/index.html?canto=comoovejaqueve"},</v>
      </c>
    </row>
    <row r="54" spans="2:9" x14ac:dyDescent="0.25">
      <c r="B54" s="25">
        <v>41</v>
      </c>
      <c r="C54" t="s">
        <v>975</v>
      </c>
      <c r="D54" t="str">
        <f>_xlfn.CONCAT("""",VLOOKUP(B54,'Index Web'!A$3:O$234,13,FALSE),"""",",")</f>
        <v>"consoladamipueblo",</v>
      </c>
      <c r="E54" t="str">
        <f>_xlfn.CONCAT("""titulo""",": ","""",VLOOKUP(B54,'Index Web'!A$3:L$234,3,FALSE),"""",",")</f>
        <v>"titulo": "Consolad a mi pueblo",</v>
      </c>
      <c r="F54" t="str">
        <f>_xlfn.CONCAT("""salmo""",": ","""",VLOOKUP(B54,'Index Web'!A$3:L$234,4,FALSE),"""",",")</f>
        <v>"salmo": "Isaías 40,1-11 - Melodía hebraica ",</v>
      </c>
      <c r="G54" t="str">
        <f>_xlfn.CONCAT("""letra""",": ","""",Table46[[#This Row],[Pg]],"|",VLOOKUP(B54,'Index Web'!A$3:O$234,15,FALSE)," ",VLOOKUP(B54,'Index Web'!A$3:O$234,13,FALSE),"""",",")</f>
        <v>"letra":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H54" t="str">
        <f>_xlfn.CONCAT("""archivo""",": ","""/resucito/src/index.html?canto=",VLOOKUP(B54,'Index Web'!A$3:N$234,13,FALSE),"""","}," )</f>
        <v>"archivo": "/resucito/src/index.html?canto=consoladamipueblo"},</v>
      </c>
      <c r="I54" s="36" t="str">
        <f>_xlfn.CONCAT(Table46[[#This Row],[id]:[URL]])</f>
        <v>{"id":"consoladamipueblo","titulo": "Consolad a mi pueblo","salmo": "Isaías 40,1-11 - Melodía hebraica ","letra":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consoladamipueblo","archivo": "/resucito/src/index.html?canto=consoladamipueblo"},</v>
      </c>
    </row>
    <row r="55" spans="2:9" x14ac:dyDescent="0.25">
      <c r="B55" s="27">
        <v>186</v>
      </c>
      <c r="C55" t="s">
        <v>975</v>
      </c>
      <c r="D55" t="str">
        <f>_xlfn.CONCAT("""",VLOOKUP(B55,'Index Web'!A$3:O$234,13,FALSE),"""",",")</f>
        <v>"corderodedios",</v>
      </c>
      <c r="E55" t="str">
        <f>_xlfn.CONCAT("""titulo""",": ","""",VLOOKUP(B55,'Index Web'!A$3:L$234,3,FALSE),"""",",")</f>
        <v>"titulo": "Cordero de Dios",</v>
      </c>
      <c r="F55" t="str">
        <f>_xlfn.CONCAT("""salmo""",": ","""",VLOOKUP(B55,'Index Web'!A$3:L$234,4,FALSE),"""",",")</f>
        <v>"salmo": "Después de la consagración",</v>
      </c>
      <c r="G55" t="str">
        <f>_xlfn.CONCAT("""letra""",": ","""",Table46[[#This Row],[Pg]],"|",VLOOKUP(B55,'Index Web'!A$3:O$234,15,FALSE)," ",VLOOKUP(B55,'Index Web'!A$3:O$234,13,FALSE),"""",",")</f>
        <v>"letra":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H55" t="str">
        <f>_xlfn.CONCAT("""archivo""",": ","""/resucito/src/index.html?canto=",VLOOKUP(B55,'Index Web'!A$3:N$234,13,FALSE),"""","}," )</f>
        <v>"archivo": "/resucito/src/index.html?canto=corderodedios"},</v>
      </c>
      <c r="I55" s="36" t="str">
        <f>_xlfn.CONCAT(Table46[[#This Row],[id]:[URL]])</f>
        <v>{"id":"corderodedios","titulo": "Cordero de Dios","salmo": "Después de la consagración","letra":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corderodedios","archivo": "/resucito/src/index.html?canto=corderodedios"},</v>
      </c>
    </row>
    <row r="56" spans="2:9" x14ac:dyDescent="0.25">
      <c r="B56" s="29">
        <v>187</v>
      </c>
      <c r="C56" t="s">
        <v>975</v>
      </c>
      <c r="D56" t="str">
        <f>_xlfn.CONCAT("""",VLOOKUP(B56,'Index Web'!A$3:O$234,13,FALSE),"""",",")</f>
        <v>"credo",</v>
      </c>
      <c r="E56" t="str">
        <f>_xlfn.CONCAT("""titulo""",": ","""",VLOOKUP(B56,'Index Web'!A$3:L$234,3,FALSE),"""",",")</f>
        <v>"titulo": "Credo",</v>
      </c>
      <c r="F56" t="str">
        <f>_xlfn.CONCAT("""salmo""",": ","""",VLOOKUP(B56,'Index Web'!A$3:L$234,4,FALSE),"""",",")</f>
        <v>"salmo": "Símbolo Apostólico",</v>
      </c>
      <c r="G56" t="str">
        <f>_xlfn.CONCAT("""letra""",": ","""",Table46[[#This Row],[Pg]],"|",VLOOKUP(B56,'Index Web'!A$3:O$234,15,FALSE)," ",VLOOKUP(B56,'Index Web'!A$3:O$234,13,FALSE),"""",",")</f>
        <v>"letra":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H56" t="str">
        <f>_xlfn.CONCAT("""archivo""",": ","""/resucito/src/index.html?canto=",VLOOKUP(B56,'Index Web'!A$3:N$234,13,FALSE),"""","}," )</f>
        <v>"archivo": "/resucito/src/index.html?canto=credo"},</v>
      </c>
      <c r="I56" s="36" t="str">
        <f>_xlfn.CONCAT(Table46[[#This Row],[id]:[URL]])</f>
        <v>{"id":"credo","titulo": "Credo","salmo": "Símbolo Apostólico","letra":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credo","archivo": "/resucito/src/index.html?canto=credo"},</v>
      </c>
    </row>
    <row r="57" spans="2:9" x14ac:dyDescent="0.25">
      <c r="B57" s="26">
        <v>42</v>
      </c>
      <c r="C57" t="s">
        <v>975</v>
      </c>
      <c r="D57" t="str">
        <f>_xlfn.CONCAT("""",VLOOKUP(B57,'Index Web'!A$3:O$234,13,FALSE),"""",",")</f>
        <v>"cristoeslaluz",</v>
      </c>
      <c r="E57" t="str">
        <f>_xlfn.CONCAT("""titulo""",": ","""",VLOOKUP(B57,'Index Web'!A$3:L$234,3,FALSE),"""",",")</f>
        <v>"titulo": "Cristo es la luz",</v>
      </c>
      <c r="F57" t="str">
        <f>_xlfn.CONCAT("""salmo""",": ","""",VLOOKUP(B57,'Index Web'!A$3:L$234,4,FALSE),"""",",")</f>
        <v>"salmo": "Himno - Juan 8,12; 14,6",</v>
      </c>
      <c r="G57" t="str">
        <f>_xlfn.CONCAT("""letra""",": ","""",Table46[[#This Row],[Pg]],"|",VLOOKUP(B57,'Index Web'!A$3:O$234,15,FALSE)," ",VLOOKUP(B57,'Index Web'!A$3:O$234,13,FALSE),"""",",")</f>
        <v>"letra": "42|cristo es la luz juan 8,12; 14,6 cristo es la luz. él es la salvación cristo es el camino. cristo es la verdad. cristo es la vida. cristoeslaluz",</v>
      </c>
      <c r="H57" t="str">
        <f>_xlfn.CONCAT("""archivo""",": ","""/resucito/src/index.html?canto=",VLOOKUP(B57,'Index Web'!A$3:N$234,13,FALSE),"""","}," )</f>
        <v>"archivo": "/resucito/src/index.html?canto=cristoeslaluz"},</v>
      </c>
      <c r="I57" s="36" t="str">
        <f>_xlfn.CONCAT(Table46[[#This Row],[id]:[URL]])</f>
        <v>{"id":"cristoeslaluz","titulo": "Cristo es la luz","salmo": "Himno - Juan 8,12; 14,6","letra": "42|cristo es la luz juan 8,12; 14,6 cristo es la luz. él es la salvación cristo es el camino. cristo es la verdad. cristo es la vida. cristoeslaluz","archivo": "/resucito/src/index.html?canto=cristoeslaluz"},</v>
      </c>
    </row>
    <row r="58" spans="2:9" x14ac:dyDescent="0.25">
      <c r="B58" s="31">
        <v>222</v>
      </c>
      <c r="C58" t="s">
        <v>975</v>
      </c>
      <c r="D58" t="str">
        <f>_xlfn.CONCAT("""",VLOOKUP(B58,'Index Web'!A$3:O$234,13,FALSE),"""",",")</f>
        <v>"cuandodormia",</v>
      </c>
      <c r="E58" t="str">
        <f>_xlfn.CONCAT("""titulo""",": ","""",VLOOKUP(B58,'Index Web'!A$3:L$234,3,FALSE),"""",",")</f>
        <v>"titulo": "Cuando dormía",</v>
      </c>
      <c r="F58" t="str">
        <f>_xlfn.CONCAT("""salmo""",": ","""",VLOOKUP(B58,'Index Web'!A$3:L$234,4,FALSE),"""",",")</f>
        <v>"salmo": "Cantar de los Cantares 5,2ss ",</v>
      </c>
      <c r="G58" t="str">
        <f>_xlfn.CONCAT("""letra""",": ","""",Table46[[#This Row],[Pg]],"|",VLOOKUP(B58,'Index Web'!A$3:O$234,15,FALSE)," ",VLOOKUP(B58,'Index Web'!A$3:O$234,13,FALSE),"""",",")</f>
        <v>"letra":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H58" t="str">
        <f>_xlfn.CONCAT("""archivo""",": ","""/resucito/src/index.html?canto=",VLOOKUP(B58,'Index Web'!A$3:N$234,13,FALSE),"""","}," )</f>
        <v>"archivo": "/resucito/src/index.html?canto=cuandodormia"},</v>
      </c>
      <c r="I58" s="36" t="str">
        <f>_xlfn.CONCAT(Table46[[#This Row],[id]:[URL]])</f>
        <v>{"id":"cuandodormia","titulo": "Cuando dormía","salmo": "Cantar de los Cantares 5,2ss ","letra":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cuandodormia","archivo": "/resucito/src/index.html?canto=cuandodormia"},</v>
      </c>
    </row>
    <row r="59" spans="2:9" x14ac:dyDescent="0.25">
      <c r="B59" s="26">
        <v>43</v>
      </c>
      <c r="C59" t="s">
        <v>975</v>
      </c>
      <c r="D59" t="str">
        <f>_xlfn.CONCAT("""",VLOOKUP(B59,'Index Web'!A$3:O$234,13,FALSE),"""",",")</f>
        <v>"cuandoelsenor",</v>
      </c>
      <c r="E59" t="str">
        <f>_xlfn.CONCAT("""titulo""",": ","""",VLOOKUP(B59,'Index Web'!A$3:L$234,3,FALSE),"""",",")</f>
        <v>"titulo": "Cuando el Señor ",</v>
      </c>
      <c r="F59" t="str">
        <f>_xlfn.CONCAT("""salmo""",": ","""",VLOOKUP(B59,'Index Web'!A$3:L$234,4,FALSE),"""",",")</f>
        <v>"salmo": "Salmo 126 (125)",</v>
      </c>
      <c r="G59" t="str">
        <f>_xlfn.CONCAT("""letra""",": ","""",Table46[[#This Row],[Pg]],"|",VLOOKUP(B59,'Index Web'!A$3:O$234,15,FALSE)," ",VLOOKUP(B59,'Index Web'!A$3:O$234,13,FALSE),"""",",")</f>
        <v>"letra":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H59" t="str">
        <f>_xlfn.CONCAT("""archivo""",": ","""/resucito/src/index.html?canto=",VLOOKUP(B59,'Index Web'!A$3:N$234,13,FALSE),"""","}," )</f>
        <v>"archivo": "/resucito/src/index.html?canto=cuandoelsenor"},</v>
      </c>
      <c r="I59" s="36" t="str">
        <f>_xlfn.CONCAT(Table46[[#This Row],[id]:[URL]])</f>
        <v>{"id":"cuandoelsenor","titulo": "Cuando el Señor ","salmo": "Salmo 126 (125)","letra":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cuandoelsenor","archivo": "/resucito/src/index.html?canto=cuandoelsenor"},</v>
      </c>
    </row>
    <row r="60" spans="2:9" x14ac:dyDescent="0.25">
      <c r="B60" s="25">
        <v>44</v>
      </c>
      <c r="C60" t="s">
        <v>975</v>
      </c>
      <c r="D60" t="str">
        <f>_xlfn.CONCAT("""",VLOOKUP(B60,'Index Web'!A$3:O$234,13,FALSE),"""",",")</f>
        <v>"cuandoisraelsaliodeegipto",</v>
      </c>
      <c r="E60" t="str">
        <f>_xlfn.CONCAT("""titulo""",": ","""",VLOOKUP(B60,'Index Web'!A$3:L$234,3,FALSE),"""",",")</f>
        <v>"titulo": "Cuando Israel salió de Egipto",</v>
      </c>
      <c r="F60" t="str">
        <f>_xlfn.CONCAT("""salmo""",": ","""",VLOOKUP(B60,'Index Web'!A$3:L$234,4,FALSE),"""",",")</f>
        <v>"salmo": "Salmo 114 (113)",</v>
      </c>
      <c r="G60" t="str">
        <f>_xlfn.CONCAT("""letra""",": ","""",Table46[[#This Row],[Pg]],"|",VLOOKUP(B60,'Index Web'!A$3:O$234,15,FALSE)," ",VLOOKUP(B60,'Index Web'!A$3:O$234,13,FALSE),"""",",")</f>
        <v>"letra":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H60" t="str">
        <f>_xlfn.CONCAT("""archivo""",": ","""/resucito/src/index.html?canto=",VLOOKUP(B60,'Index Web'!A$3:N$234,13,FALSE),"""","}," )</f>
        <v>"archivo": "/resucito/src/index.html?canto=cuandoisraelsaliodeegipto"},</v>
      </c>
      <c r="I60" s="36" t="str">
        <f>_xlfn.CONCAT(Table46[[#This Row],[id]:[URL]])</f>
        <v>{"id":"cuandoisraelsaliodeegipto","titulo": "Cuando Israel salió de Egipto","salmo": "Salmo 114 (113)","letra":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cuandoisraelsaliodeegipto","archivo": "/resucito/src/index.html?canto=cuandoisraelsaliodeegipto"},</v>
      </c>
    </row>
    <row r="61" spans="2:9" x14ac:dyDescent="0.25">
      <c r="B61" s="26">
        <v>45</v>
      </c>
      <c r="C61" t="s">
        <v>975</v>
      </c>
      <c r="D61" t="str">
        <f>_xlfn.CONCAT("""",VLOOKUP(B61,'Index Web'!A$3:O$234,13,FALSE),"""",",")</f>
        <v>"dayenu",</v>
      </c>
      <c r="E61" t="str">
        <f>_xlfn.CONCAT("""titulo""",": ","""",VLOOKUP(B61,'Index Web'!A$3:L$234,3,FALSE),"""",",")</f>
        <v>"titulo": "Dayenú",</v>
      </c>
      <c r="F61" t="str">
        <f>_xlfn.CONCAT("""salmo""",": ","""",VLOOKUP(B61,'Index Web'!A$3:L$234,4,FALSE),"""",",")</f>
        <v>"salmo": "De la Hagadá de Pésaj hebrea",</v>
      </c>
      <c r="G61" t="str">
        <f>_xlfn.CONCAT("""letra""",": ","""",Table46[[#This Row],[Pg]],"|",VLOOKUP(B61,'Index Web'!A$3:O$234,15,FALSE)," ",VLOOKUP(B61,'Index Web'!A$3:O$234,13,FALSE),"""",",")</f>
        <v>"letra":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H61" t="str">
        <f>_xlfn.CONCAT("""archivo""",": ","""/resucito/src/index.html?canto=",VLOOKUP(B61,'Index Web'!A$3:N$234,13,FALSE),"""","}," )</f>
        <v>"archivo": "/resucito/src/index.html?canto=dayenu"},</v>
      </c>
      <c r="I61" s="36" t="str">
        <f>_xlfn.CONCAT(Table46[[#This Row],[id]:[URL]])</f>
        <v>{"id":"dayenu","titulo": "Dayenú","salmo": "De la Hagadá de Pésaj hebrea","letra":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dayenu","archivo": "/resucito/src/index.html?canto=dayenu"},</v>
      </c>
    </row>
    <row r="62" spans="2:9" x14ac:dyDescent="0.25">
      <c r="B62" s="25">
        <v>47</v>
      </c>
      <c r="C62" t="s">
        <v>975</v>
      </c>
      <c r="D62" t="str">
        <f>_xlfn.CONCAT("""",VLOOKUP(B62,'Index Web'!A$3:O$234,13,FALSE),"""",",")</f>
        <v>"deprofundis",</v>
      </c>
      <c r="E62" t="str">
        <f>_xlfn.CONCAT("""titulo""",": ","""",VLOOKUP(B62,'Index Web'!A$3:L$234,3,FALSE),"""",",")</f>
        <v>"titulo": "De Profundis",</v>
      </c>
      <c r="F62" t="str">
        <f>_xlfn.CONCAT("""salmo""",": ","""",VLOOKUP(B62,'Index Web'!A$3:L$234,4,FALSE),"""",",")</f>
        <v>"salmo": "Salmo 130 (129)",</v>
      </c>
      <c r="G62" t="str">
        <f>_xlfn.CONCAT("""letra""",": ","""",Table46[[#This Row],[Pg]],"|",VLOOKUP(B62,'Index Web'!A$3:O$234,15,FALSE)," ",VLOOKUP(B62,'Index Web'!A$3:O$234,13,FALSE),"""",",")</f>
        <v>"letra":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H62" t="str">
        <f>_xlfn.CONCAT("""archivo""",": ","""/resucito/src/index.html?canto=",VLOOKUP(B62,'Index Web'!A$3:N$234,13,FALSE),"""","}," )</f>
        <v>"archivo": "/resucito/src/index.html?canto=deprofundis"},</v>
      </c>
      <c r="I62" s="36" t="str">
        <f>_xlfn.CONCAT(Table46[[#This Row],[id]:[URL]])</f>
        <v>{"id":"deprofundis","titulo": "De Profundis","salmo": "Salmo 130 (129)","letra":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deprofundis","archivo": "/resucito/src/index.html?canto=deprofundis"},</v>
      </c>
    </row>
    <row r="63" spans="2:9" x14ac:dyDescent="0.25">
      <c r="B63" s="30">
        <v>223</v>
      </c>
      <c r="C63" t="s">
        <v>975</v>
      </c>
      <c r="D63" t="str">
        <f>_xlfn.CONCAT("""",VLOOKUP(B63,'Index Web'!A$3:O$234,13,FALSE),"""",",")</f>
        <v>"debora",</v>
      </c>
      <c r="E63" t="str">
        <f>_xlfn.CONCAT("""titulo""",": ","""",VLOOKUP(B63,'Index Web'!A$3:L$234,3,FALSE),"""",",")</f>
        <v>"titulo": "Débora",</v>
      </c>
      <c r="F63" t="str">
        <f>_xlfn.CONCAT("""salmo""",": ","""",VLOOKUP(B63,'Index Web'!A$3:L$234,4,FALSE),"""",",")</f>
        <v>"salmo": "Jueces 5",</v>
      </c>
      <c r="G63" t="str">
        <f>_xlfn.CONCAT("""letra""",": ","""",Table46[[#This Row],[Pg]],"|",VLOOKUP(B63,'Index Web'!A$3:O$234,15,FALSE)," ",VLOOKUP(B63,'Index Web'!A$3:O$234,13,FALSE),"""",",")</f>
        <v>"letra":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H63" t="str">
        <f>_xlfn.CONCAT("""archivo""",": ","""/resucito/src/index.html?canto=",VLOOKUP(B63,'Index Web'!A$3:N$234,13,FALSE),"""","}," )</f>
        <v>"archivo": "/resucito/src/index.html?canto=debora"},</v>
      </c>
      <c r="I63" s="36" t="str">
        <f>_xlfn.CONCAT(Table46[[#This Row],[id]:[URL]])</f>
        <v>{"id":"debora","titulo": "Débora","salmo": "Jueces 5","letra":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debora","archivo": "/resucito/src/index.html?canto=debora"},</v>
      </c>
    </row>
    <row r="64" spans="2:9" x14ac:dyDescent="0.25">
      <c r="B64" s="25">
        <v>48</v>
      </c>
      <c r="C64" t="s">
        <v>975</v>
      </c>
      <c r="D64" t="str">
        <f>_xlfn.CONCAT("""",VLOOKUP(B64,'Index Web'!A$3:O$234,13,FALSE),"""",",")</f>
        <v>"decidlealosdecorazoncansado",</v>
      </c>
      <c r="E64" t="str">
        <f>_xlfn.CONCAT("""titulo""",": ","""",VLOOKUP(B64,'Index Web'!A$3:L$234,3,FALSE),"""",",")</f>
        <v>"titulo": "Decidle a los de corazón cansado",</v>
      </c>
      <c r="F64" t="str">
        <f>_xlfn.CONCAT("""salmo""",": ","""",VLOOKUP(B64,'Index Web'!A$3:L$234,4,FALSE),"""",",")</f>
        <v>"salmo": "Isaías 35,4ss",</v>
      </c>
      <c r="G64" t="str">
        <f>_xlfn.CONCAT("""letra""",": ","""",Table46[[#This Row],[Pg]],"|",VLOOKUP(B64,'Index Web'!A$3:O$234,15,FALSE)," ",VLOOKUP(B64,'Index Web'!A$3:O$234,13,FALSE),"""",",")</f>
        <v>"letra":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H64" t="str">
        <f>_xlfn.CONCAT("""archivo""",": ","""/resucito/src/index.html?canto=",VLOOKUP(B64,'Index Web'!A$3:N$234,13,FALSE),"""","}," )</f>
        <v>"archivo": "/resucito/src/index.html?canto=decidlealosdecorazoncansado"},</v>
      </c>
      <c r="I64" s="36" t="str">
        <f>_xlfn.CONCAT(Table46[[#This Row],[id]:[URL]])</f>
        <v>{"id":"decidlealosdecorazoncansado","titulo": "Decidle a los de corazón cansado","salmo": "Isaías 35,4ss","letra":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decidlealosdecorazoncansado","archivo": "/resucito/src/index.html?canto=decidlealosdecorazoncansado"},</v>
      </c>
    </row>
    <row r="65" spans="2:9" x14ac:dyDescent="0.25">
      <c r="B65" s="26">
        <v>49</v>
      </c>
      <c r="C65" t="s">
        <v>975</v>
      </c>
      <c r="D65" t="str">
        <f>_xlfn.CONCAT("""",VLOOKUP(B65,'Index Web'!A$3:O$234,13,FALSE),"""",",")</f>
        <v>"delantedelosangeles",</v>
      </c>
      <c r="E65" t="str">
        <f>_xlfn.CONCAT("""titulo""",": ","""",VLOOKUP(B65,'Index Web'!A$3:L$234,3,FALSE),"""",",")</f>
        <v>"titulo": "Delante de los ángeles ",</v>
      </c>
      <c r="F65" t="str">
        <f>_xlfn.CONCAT("""salmo""",": ","""",VLOOKUP(B65,'Index Web'!A$3:L$234,4,FALSE),"""",",")</f>
        <v>"salmo": "Salmo 138 (137)",</v>
      </c>
      <c r="G65" t="str">
        <f>_xlfn.CONCAT("""letra""",": ","""",Table46[[#This Row],[Pg]],"|",VLOOKUP(B65,'Index Web'!A$3:O$234,15,FALSE)," ",VLOOKUP(B65,'Index Web'!A$3:O$234,13,FALSE),"""",",")</f>
        <v>"letra":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H65" t="str">
        <f>_xlfn.CONCAT("""archivo""",": ","""/resucito/src/index.html?canto=",VLOOKUP(B65,'Index Web'!A$3:N$234,13,FALSE),"""","}," )</f>
        <v>"archivo": "/resucito/src/index.html?canto=delantedelosangeles"},</v>
      </c>
      <c r="I65" s="36" t="str">
        <f>_xlfn.CONCAT(Table46[[#This Row],[id]:[URL]])</f>
        <v>{"id":"delantedelosangeles","titulo": "Delante de los ángeles ","salmo": "Salmo 138 (137)","letra":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delantedelosangeles","archivo": "/resucito/src/index.html?canto=delantedelosangeles"},</v>
      </c>
    </row>
    <row r="66" spans="2:9" x14ac:dyDescent="0.25">
      <c r="B66" s="25">
        <v>50</v>
      </c>
      <c r="C66" t="s">
        <v>975</v>
      </c>
      <c r="D66" t="str">
        <f>_xlfn.CONCAT("""",VLOOKUP(B66,'Index Web'!A$3:O$234,13,FALSE),"""",",")</f>
        <v>"diadereposo",</v>
      </c>
      <c r="E66" t="str">
        <f>_xlfn.CONCAT("""titulo""",": ","""",VLOOKUP(B66,'Index Web'!A$3:L$234,3,FALSE),"""",",")</f>
        <v>"titulo": "Día de reposo",</v>
      </c>
      <c r="F66" t="str">
        <f>_xlfn.CONCAT("""salmo""",": ","""",VLOOKUP(B66,'Index Web'!A$3:L$234,4,FALSE),"""",",")</f>
        <v>"salmo": "Juan 8,52",</v>
      </c>
      <c r="G66" t="str">
        <f>_xlfn.CONCAT("""letra""",": ","""",Table46[[#This Row],[Pg]],"|",VLOOKUP(B66,'Index Web'!A$3:O$234,15,FALSE)," ",VLOOKUP(B66,'Index Web'!A$3:O$234,13,FALSE),"""",",")</f>
        <v>"letra":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H66" t="str">
        <f>_xlfn.CONCAT("""archivo""",": ","""/resucito/src/index.html?canto=",VLOOKUP(B66,'Index Web'!A$3:N$234,13,FALSE),"""","}," )</f>
        <v>"archivo": "/resucito/src/index.html?canto=diadereposo"},</v>
      </c>
      <c r="I66" s="36" t="str">
        <f>_xlfn.CONCAT(Table46[[#This Row],[id]:[URL]])</f>
        <v>{"id":"diadereposo","titulo": "Día de reposo","salmo": "Juan 8,52","letra":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diadereposo","archivo": "/resucito/src/index.html?canto=diadereposo"},</v>
      </c>
    </row>
    <row r="67" spans="2:9" x14ac:dyDescent="0.25">
      <c r="B67" s="26">
        <v>51</v>
      </c>
      <c r="C67" t="s">
        <v>975</v>
      </c>
      <c r="D67" t="str">
        <f>_xlfn.CONCAT("""",VLOOKUP(B67,'Index Web'!A$3:O$234,13,FALSE),"""",",")</f>
        <v>"diceelsenoramisenor",</v>
      </c>
      <c r="E67" t="str">
        <f>_xlfn.CONCAT("""titulo""",": ","""",VLOOKUP(B67,'Index Web'!A$3:L$234,3,FALSE),"""",",")</f>
        <v>"titulo": "Dice el Señor a mi Señor",</v>
      </c>
      <c r="F67" t="str">
        <f>_xlfn.CONCAT("""salmo""",": ","""",VLOOKUP(B67,'Index Web'!A$3:L$234,4,FALSE),"""",",")</f>
        <v>"salmo": "Salmo 110 (109)",</v>
      </c>
      <c r="G67" t="str">
        <f>_xlfn.CONCAT("""letra""",": ","""",Table46[[#This Row],[Pg]],"|",VLOOKUP(B67,'Index Web'!A$3:O$234,15,FALSE)," ",VLOOKUP(B67,'Index Web'!A$3:O$234,13,FALSE),"""",",")</f>
        <v>"letra":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H67" t="str">
        <f>_xlfn.CONCAT("""archivo""",": ","""/resucito/src/index.html?canto=",VLOOKUP(B67,'Index Web'!A$3:N$234,13,FALSE),"""","}," )</f>
        <v>"archivo": "/resucito/src/index.html?canto=diceelsenoramisenor"},</v>
      </c>
      <c r="I67" s="36" t="str">
        <f>_xlfn.CONCAT(Table46[[#This Row],[id]:[URL]])</f>
        <v>{"id":"diceelsenoramisenor","titulo": "Dice el Señor a mi Señor","salmo": "Salmo 110 (109)","letra":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diceelsenoramisenor","archivo": "/resucito/src/index.html?canto=diceelsenoramisenor"},</v>
      </c>
    </row>
    <row r="68" spans="2:9" x14ac:dyDescent="0.25">
      <c r="B68" s="25">
        <v>52</v>
      </c>
      <c r="C68" t="s">
        <v>975</v>
      </c>
      <c r="D68" t="str">
        <f>_xlfn.CONCAT("""",VLOOKUP(B68,'Index Web'!A$3:O$234,13,FALSE),"""",",")</f>
        <v>"dichosoelhombre",</v>
      </c>
      <c r="E68" t="str">
        <f>_xlfn.CONCAT("""titulo""",": ","""",VLOOKUP(B68,'Index Web'!A$3:L$234,3,FALSE),"""",",")</f>
        <v>"titulo": "Dichoso el hombre ",</v>
      </c>
      <c r="F68" t="str">
        <f>_xlfn.CONCAT("""salmo""",": ","""",VLOOKUP(B68,'Index Web'!A$3:L$234,4,FALSE),"""",",")</f>
        <v>"salmo": "Salmo 1",</v>
      </c>
      <c r="G68" t="str">
        <f>_xlfn.CONCAT("""letra""",": ","""",Table46[[#This Row],[Pg]],"|",VLOOKUP(B68,'Index Web'!A$3:O$234,15,FALSE)," ",VLOOKUP(B68,'Index Web'!A$3:O$234,13,FALSE),"""",",")</f>
        <v>"letra":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H68" t="str">
        <f>_xlfn.CONCAT("""archivo""",": ","""/resucito/src/index.html?canto=",VLOOKUP(B68,'Index Web'!A$3:N$234,13,FALSE),"""","}," )</f>
        <v>"archivo": "/resucito/src/index.html?canto=dichosoelhombre"},</v>
      </c>
      <c r="I68" s="36" t="str">
        <f>_xlfn.CONCAT(Table46[[#This Row],[id]:[URL]])</f>
        <v>{"id":"dichosoelhombre","titulo": "Dichoso el hombre ","salmo": "Salmo 1","letra":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dichosoelhombre","archivo": "/resucito/src/index.html?canto=dichosoelhombre"},</v>
      </c>
    </row>
    <row r="69" spans="2:9" x14ac:dyDescent="0.25">
      <c r="B69" s="26">
        <v>53</v>
      </c>
      <c r="C69" t="s">
        <v>975</v>
      </c>
      <c r="D69" t="str">
        <f>_xlfn.CONCAT("""",VLOOKUP(B69,'Index Web'!A$3:O$234,13,FALSE),"""",",")</f>
        <v>"elcombateescatologico",</v>
      </c>
      <c r="E69" t="str">
        <f>_xlfn.CONCAT("""titulo""",": ","""",VLOOKUP(B69,'Index Web'!A$3:L$234,3,FALSE),"""",",")</f>
        <v>"titulo": "El combate escatológico",</v>
      </c>
      <c r="F69" t="str">
        <f>_xlfn.CONCAT("""salmo""",": ","""",VLOOKUP(B69,'Index Web'!A$3:L$234,4,FALSE),"""",",")</f>
        <v>"salmo": "Apocalipsis 19,11-20",</v>
      </c>
      <c r="G69" t="str">
        <f>_xlfn.CONCAT("""letra""",": ","""",Table46[[#This Row],[Pg]],"|",VLOOKUP(B69,'Index Web'!A$3:O$234,15,FALSE)," ",VLOOKUP(B69,'Index Web'!A$3:O$234,13,FALSE),"""",",")</f>
        <v>"letra":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H69" t="str">
        <f>_xlfn.CONCAT("""archivo""",": ","""/resucito/src/index.html?canto=",VLOOKUP(B69,'Index Web'!A$3:N$234,13,FALSE),"""","}," )</f>
        <v>"archivo": "/resucito/src/index.html?canto=elcombateescatologico"},</v>
      </c>
      <c r="I69" s="36" t="str">
        <f>_xlfn.CONCAT(Table46[[#This Row],[id]:[URL]])</f>
        <v>{"id":"elcombateescatologico","titulo": "El combate escatológico","salmo": "Apocalipsis 19,11-20","letra":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elcombateescatologico","archivo": "/resucito/src/index.html?canto=elcombateescatologico"},</v>
      </c>
    </row>
    <row r="70" spans="2:9" x14ac:dyDescent="0.25">
      <c r="B70" s="25">
        <v>54</v>
      </c>
      <c r="C70" t="s">
        <v>975</v>
      </c>
      <c r="D70" t="str">
        <f>_xlfn.CONCAT("""",VLOOKUP(B70,'Index Web'!A$3:O$234,13,FALSE),"""",",")</f>
        <v>"elespiritudelsenorestasobremi",</v>
      </c>
      <c r="E70" t="str">
        <f>_xlfn.CONCAT("""titulo""",": ","""",VLOOKUP(B70,'Index Web'!A$3:L$234,3,FALSE),"""",",")</f>
        <v>"titulo": "El Espíritu del Señor está sobre mí",</v>
      </c>
      <c r="F70" t="str">
        <f>_xlfn.CONCAT("""salmo""",": ","""",VLOOKUP(B70,'Index Web'!A$3:L$234,4,FALSE),"""",",")</f>
        <v>"salmo": "Lucas 4,18 – Isaías 61,1-3",</v>
      </c>
      <c r="G70" t="str">
        <f>_xlfn.CONCAT("""letra""",": ","""",Table46[[#This Row],[Pg]],"|",VLOOKUP(B70,'Index Web'!A$3:O$234,15,FALSE)," ",VLOOKUP(B70,'Index Web'!A$3:O$234,13,FALSE),"""",",")</f>
        <v>"letra":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H70" t="str">
        <f>_xlfn.CONCAT("""archivo""",": ","""/resucito/src/index.html?canto=",VLOOKUP(B70,'Index Web'!A$3:N$234,13,FALSE),"""","}," )</f>
        <v>"archivo": "/resucito/src/index.html?canto=elespiritudelsenorestasobremi"},</v>
      </c>
      <c r="I70" s="36" t="str">
        <f>_xlfn.CONCAT(Table46[[#This Row],[id]:[URL]])</f>
        <v>{"id":"elespiritudelsenorestasobremi","titulo": "El Espíritu del Señor está sobre mí","salmo": "Lucas 4,18 – Isaías 61,1-3","letra":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elespiritudelsenorestasobremi","archivo": "/resucito/src/index.html?canto=elespiritudelsenorestasobremi"},</v>
      </c>
    </row>
    <row r="71" spans="2:9" x14ac:dyDescent="0.25">
      <c r="B71" s="26">
        <v>55</v>
      </c>
      <c r="C71" t="s">
        <v>975</v>
      </c>
      <c r="D71" t="str">
        <f>_xlfn.CONCAT("""",VLOOKUP(B71,'Index Web'!A$3:O$234,13,FALSE),"""",",")</f>
        <v>"eljacaldelospastores",</v>
      </c>
      <c r="E71" t="str">
        <f>_xlfn.CONCAT("""titulo""",": ","""",VLOOKUP(B71,'Index Web'!A$3:L$234,3,FALSE),"""",",")</f>
        <v>"titulo": "El jacal de los pastores",</v>
      </c>
      <c r="F71" t="str">
        <f>_xlfn.CONCAT("""salmo""",": ","""",VLOOKUP(B71,'Index Web'!A$3:L$234,4,FALSE),"""",",")</f>
        <v>"salmo": "Cantar de los Cantares 1,2-8",</v>
      </c>
      <c r="G71" t="str">
        <f>_xlfn.CONCAT("""letra""",": ","""",Table46[[#This Row],[Pg]],"|",VLOOKUP(B71,'Index Web'!A$3:O$234,15,FALSE)," ",VLOOKUP(B71,'Index Web'!A$3:O$234,13,FALSE),"""",",")</f>
        <v>"letra":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H71" t="str">
        <f>_xlfn.CONCAT("""archivo""",": ","""/resucito/src/index.html?canto=",VLOOKUP(B71,'Index Web'!A$3:N$234,13,FALSE),"""","}," )</f>
        <v>"archivo": "/resucito/src/index.html?canto=eljacaldelospastores"},</v>
      </c>
      <c r="I71" s="36" t="str">
        <f>_xlfn.CONCAT(Table46[[#This Row],[id]:[URL]])</f>
        <v>{"id":"eljacaldelospastores","titulo": "El jacal de los pastores","salmo": "Cantar de los Cantares 1,2-8","letra":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eljacaldelospastores","archivo": "/resucito/src/index.html?canto=eljacaldelospastores"},</v>
      </c>
    </row>
    <row r="72" spans="2:9" x14ac:dyDescent="0.25">
      <c r="B72" s="25">
        <v>56</v>
      </c>
      <c r="C72" t="s">
        <v>975</v>
      </c>
      <c r="D72" t="str">
        <f>_xlfn.CONCAT("""",VLOOKUP(B72,'Index Web'!A$3:O$234,13,FALSE),"""",",")</f>
        <v>"ellagarero",</v>
      </c>
      <c r="E72" t="str">
        <f>_xlfn.CONCAT("""titulo""",": ","""",VLOOKUP(B72,'Index Web'!A$3:L$234,3,FALSE),"""",",")</f>
        <v>"titulo": "El lagarero",</v>
      </c>
      <c r="F72" t="str">
        <f>_xlfn.CONCAT("""salmo""",": ","""",VLOOKUP(B72,'Index Web'!A$3:L$234,4,FALSE),"""",",")</f>
        <v>"salmo": "Isaías 63,1-6",</v>
      </c>
      <c r="G72" t="str">
        <f>_xlfn.CONCAT("""letra""",": ","""",Table46[[#This Row],[Pg]],"|",VLOOKUP(B72,'Index Web'!A$3:O$234,15,FALSE)," ",VLOOKUP(B72,'Index Web'!A$3:O$234,13,FALSE),"""",",")</f>
        <v>"letra":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H72" t="str">
        <f>_xlfn.CONCAT("""archivo""",": ","""/resucito/src/index.html?canto=",VLOOKUP(B72,'Index Web'!A$3:N$234,13,FALSE),"""","}," )</f>
        <v>"archivo": "/resucito/src/index.html?canto=ellagarero"},</v>
      </c>
      <c r="I72" s="36" t="str">
        <f>_xlfn.CONCAT(Table46[[#This Row],[id]:[URL]])</f>
        <v>{"id":"ellagarero","titulo": "El lagarero","salmo": "Isaías 63,1-6","letra":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ellagarero","archivo": "/resucito/src/index.html?canto=ellagarero"},</v>
      </c>
    </row>
    <row r="73" spans="2:9" x14ac:dyDescent="0.25">
      <c r="B73" s="26">
        <v>57</v>
      </c>
      <c r="C73" t="s">
        <v>975</v>
      </c>
      <c r="D73" t="str">
        <f>_xlfn.CONCAT("""",VLOOKUP(B73,'Index Web'!A$3:O$234,13,FALSE),"""",",")</f>
        <v>"elmesiasleon",</v>
      </c>
      <c r="E73" t="str">
        <f>_xlfn.CONCAT("""titulo""",": ","""",VLOOKUP(B73,'Index Web'!A$3:L$234,3,FALSE),"""",",")</f>
        <v>"titulo": "El Mesías león",</v>
      </c>
      <c r="F73" t="str">
        <f>_xlfn.CONCAT("""salmo""",": ","""",VLOOKUP(B73,'Index Web'!A$3:L$234,4,FALSE),"""",",")</f>
        <v>"salmo": "Comentario al Apocalipsis (Victorino de Pettau)",</v>
      </c>
      <c r="G73" t="str">
        <f>_xlfn.CONCAT("""letra""",": ","""",Table46[[#This Row],[Pg]],"|",VLOOKUP(B73,'Index Web'!A$3:O$234,15,FALSE)," ",VLOOKUP(B73,'Index Web'!A$3:O$234,13,FALSE),"""",",")</f>
        <v>"letra":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H73" t="str">
        <f>_xlfn.CONCAT("""archivo""",": ","""/resucito/src/index.html?canto=",VLOOKUP(B73,'Index Web'!A$3:N$234,13,FALSE),"""","}," )</f>
        <v>"archivo": "/resucito/src/index.html?canto=elmesiasleon"},</v>
      </c>
      <c r="I73" s="36" t="str">
        <f>_xlfn.CONCAT(Table46[[#This Row],[id]:[URL]])</f>
        <v>{"id":"elmesiasleon","titulo": "El Mesías león","salmo": "Comentario al Apocalipsis (Victorino de Pettau)","letra":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elmesiasleon","archivo": "/resucito/src/index.html?canto=elmesiasleon"},</v>
      </c>
    </row>
    <row r="74" spans="2:9" x14ac:dyDescent="0.25">
      <c r="B74" s="31">
        <v>224</v>
      </c>
      <c r="C74" t="s">
        <v>975</v>
      </c>
      <c r="D74" t="str">
        <f>_xlfn.CONCAT("""",VLOOKUP(B74,'Index Web'!A$3:O$234,13,FALSE),"""",",")</f>
        <v>"elmismodios",</v>
      </c>
      <c r="E74" t="str">
        <f>_xlfn.CONCAT("""titulo""",": ","""",VLOOKUP(B74,'Index Web'!A$3:L$234,3,FALSE),"""",",")</f>
        <v>"titulo": "El mismo Dios",</v>
      </c>
      <c r="F74" t="str">
        <f>_xlfn.CONCAT("""salmo""",": ","""",VLOOKUP(B74,'Index Web'!A$3:L$234,4,FALSE),"""",",")</f>
        <v>"salmo": "2 Corintios 4,6-12",</v>
      </c>
      <c r="G74" t="str">
        <f>_xlfn.CONCAT("""letra""",": ","""",Table46[[#This Row],[Pg]],"|",VLOOKUP(B74,'Index Web'!A$3:O$234,15,FALSE)," ",VLOOKUP(B74,'Index Web'!A$3:O$234,13,FALSE),"""",",")</f>
        <v>"letra":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H74" t="str">
        <f>_xlfn.CONCAT("""archivo""",": ","""/resucito/src/index.html?canto=",VLOOKUP(B74,'Index Web'!A$3:N$234,13,FALSE),"""","}," )</f>
        <v>"archivo": "/resucito/src/index.html?canto=elmismodios"},</v>
      </c>
      <c r="I74" s="36" t="str">
        <f>_xlfn.CONCAT(Table46[[#This Row],[id]:[URL]])</f>
        <v>{"id":"elmismodios","titulo": "El mismo Dios","salmo": "2 Corintios 4,6-12","letra":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elmismodios","archivo": "/resucito/src/index.html?canto=elmismodios"},</v>
      </c>
    </row>
    <row r="75" spans="2:9" x14ac:dyDescent="0.25">
      <c r="B75" s="26">
        <v>58</v>
      </c>
      <c r="C75" t="s">
        <v>975</v>
      </c>
      <c r="D75" t="str">
        <f>_xlfn.CONCAT("""",VLOOKUP(B75,'Index Web'!A$3:O$234,13,FALSE),"""",",")</f>
        <v>"elneciopiensaquediosno",</v>
      </c>
      <c r="E75" t="str">
        <f>_xlfn.CONCAT("""titulo""",": ","""",VLOOKUP(B75,'Index Web'!A$3:L$234,3,FALSE),"""",",")</f>
        <v>"titulo": "El necio piensa que Dios no ",</v>
      </c>
      <c r="F75" t="str">
        <f>_xlfn.CONCAT("""salmo""",": ","""",VLOOKUP(B75,'Index Web'!A$3:L$234,4,FALSE),"""",",")</f>
        <v>"salmo": "Salmo 14 (13)",</v>
      </c>
      <c r="G75" t="str">
        <f>_xlfn.CONCAT("""letra""",": ","""",Table46[[#This Row],[Pg]],"|",VLOOKUP(B75,'Index Web'!A$3:O$234,15,FALSE)," ",VLOOKUP(B75,'Index Web'!A$3:O$234,13,FALSE),"""",",")</f>
        <v>"letra":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H75" t="str">
        <f>_xlfn.CONCAT("""archivo""",": ","""/resucito/src/index.html?canto=",VLOOKUP(B75,'Index Web'!A$3:N$234,13,FALSE),"""","}," )</f>
        <v>"archivo": "/resucito/src/index.html?canto=elneciopiensaquediosno"},</v>
      </c>
      <c r="I75" s="36" t="str">
        <f>_xlfn.CONCAT(Table46[[#This Row],[id]:[URL]])</f>
        <v>{"id":"elneciopiensaquediosno","titulo": "El necio piensa que Dios no ","salmo": "Salmo 14 (13)","letra":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elneciopiensaquediosno","archivo": "/resucito/src/index.html?canto=elneciopiensaquediosno"},</v>
      </c>
    </row>
    <row r="76" spans="2:9" x14ac:dyDescent="0.25">
      <c r="B76" s="25">
        <v>59</v>
      </c>
      <c r="C76" t="s">
        <v>975</v>
      </c>
      <c r="D76" t="str">
        <f>_xlfn.CONCAT("""",VLOOKUP(B76,'Index Web'!A$3:O$234,13,FALSE),"""",",")</f>
        <v>"elpuebloquecaminabaenlastinieblas",</v>
      </c>
      <c r="E76" t="str">
        <f>_xlfn.CONCAT("""titulo""",": ","""",VLOOKUP(B76,'Index Web'!A$3:L$234,3,FALSE),"""",",")</f>
        <v>"titulo": "El pueblo que caminaba en las tinieblas",</v>
      </c>
      <c r="F76" t="str">
        <f>_xlfn.CONCAT("""salmo""",": ","""",VLOOKUP(B76,'Index Web'!A$3:L$234,4,FALSE),"""",",")</f>
        <v>"salmo": "Isaías 9,1-5",</v>
      </c>
      <c r="G76" t="str">
        <f>_xlfn.CONCAT("""letra""",": ","""",Table46[[#This Row],[Pg]],"|",VLOOKUP(B76,'Index Web'!A$3:O$234,15,FALSE)," ",VLOOKUP(B76,'Index Web'!A$3:O$234,13,FALSE),"""",",")</f>
        <v>"letra":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H76" t="str">
        <f>_xlfn.CONCAT("""archivo""",": ","""/resucito/src/index.html?canto=",VLOOKUP(B76,'Index Web'!A$3:N$234,13,FALSE),"""","}," )</f>
        <v>"archivo": "/resucito/src/index.html?canto=elpuebloquecaminabaenlastinieblas"},</v>
      </c>
      <c r="I76" s="36" t="str">
        <f>_xlfn.CONCAT(Table46[[#This Row],[id]:[URL]])</f>
        <v>{"id":"elpuebloquecaminabaenlastinieblas","titulo": "El pueblo que caminaba en las tinieblas","salmo": "Isaías 9,1-5","letra":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elpuebloquecaminabaenlastinieblas","archivo": "/resucito/src/index.html?canto=elpuebloquecaminabaenlastinieblas"},</v>
      </c>
    </row>
    <row r="77" spans="2:9" x14ac:dyDescent="0.25">
      <c r="B77" s="30">
        <v>225</v>
      </c>
      <c r="C77" t="s">
        <v>975</v>
      </c>
      <c r="D77" t="str">
        <f>_xlfn.CONCAT("""",VLOOKUP(B77,'Index Web'!A$3:O$234,13,FALSE),"""",",")</f>
        <v>"elsembrador",</v>
      </c>
      <c r="E77" t="str">
        <f>_xlfn.CONCAT("""titulo""",": ","""",VLOOKUP(B77,'Index Web'!A$3:L$234,3,FALSE),"""",",")</f>
        <v>"titulo": "El sembrador ",</v>
      </c>
      <c r="F77" t="str">
        <f>_xlfn.CONCAT("""salmo""",": ","""",VLOOKUP(B77,'Index Web'!A$3:L$234,4,FALSE),"""",",")</f>
        <v>"salmo": "Marcos 4,3ss",</v>
      </c>
      <c r="G77" t="str">
        <f>_xlfn.CONCAT("""letra""",": ","""",Table46[[#This Row],[Pg]],"|",VLOOKUP(B77,'Index Web'!A$3:O$234,15,FALSE)," ",VLOOKUP(B77,'Index Web'!A$3:O$234,13,FALSE),"""",",")</f>
        <v>"letra":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H77" t="str">
        <f>_xlfn.CONCAT("""archivo""",": ","""/resucito/src/index.html?canto=",VLOOKUP(B77,'Index Web'!A$3:N$234,13,FALSE),"""","}," )</f>
        <v>"archivo": "/resucito/src/index.html?canto=elsembrador"},</v>
      </c>
      <c r="I77" s="36" t="str">
        <f>_xlfn.CONCAT(Table46[[#This Row],[id]:[URL]])</f>
        <v>{"id":"elsembrador","titulo": "El sembrador ","salmo": "Marcos 4,3ss","letra":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elsembrador","archivo": "/resucito/src/index.html?canto=elsembrador"},</v>
      </c>
    </row>
    <row r="78" spans="2:9" x14ac:dyDescent="0.25">
      <c r="B78" s="25">
        <v>60</v>
      </c>
      <c r="C78" t="s">
        <v>975</v>
      </c>
      <c r="D78" t="str">
        <f>_xlfn.CONCAT("""",VLOOKUP(B78,'Index Web'!A$3:O$234,13,FALSE),"""",",")</f>
        <v>"elsenoranunciaunanoticia",</v>
      </c>
      <c r="E78" t="str">
        <f>_xlfn.CONCAT("""titulo""",": ","""",VLOOKUP(B78,'Index Web'!A$3:L$234,3,FALSE),"""",",")</f>
        <v>"titulo": "El Señor anuncia una noticia",</v>
      </c>
      <c r="F78" t="str">
        <f>_xlfn.CONCAT("""salmo""",": ","""",VLOOKUP(B78,'Index Web'!A$3:L$234,4,FALSE),"""",",")</f>
        <v>"salmo": "Salmo 68 (67)",</v>
      </c>
      <c r="G78" t="str">
        <f>_xlfn.CONCAT("""letra""",": ","""",Table46[[#This Row],[Pg]],"|",VLOOKUP(B78,'Index Web'!A$3:O$234,15,FALSE)," ",VLOOKUP(B78,'Index Web'!A$3:O$234,13,FALSE),"""",",")</f>
        <v>"letra":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H78" t="str">
        <f>_xlfn.CONCAT("""archivo""",": ","""/resucito/src/index.html?canto=",VLOOKUP(B78,'Index Web'!A$3:N$234,13,FALSE),"""","}," )</f>
        <v>"archivo": "/resucito/src/index.html?canto=elsenoranunciaunanoticia"},</v>
      </c>
      <c r="I78" s="36" t="str">
        <f>_xlfn.CONCAT(Table46[[#This Row],[id]:[URL]])</f>
        <v>{"id":"elsenoranunciaunanoticia","titulo": "El Señor anuncia una noticia","salmo": "Salmo 68 (67)","letra":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elsenoranunciaunanoticia","archivo": "/resucito/src/index.html?canto=elsenoranunciaunanoticia"},</v>
      </c>
    </row>
    <row r="79" spans="2:9" x14ac:dyDescent="0.25">
      <c r="B79" s="26">
        <v>61</v>
      </c>
      <c r="C79" t="s">
        <v>975</v>
      </c>
      <c r="D79" t="str">
        <f>_xlfn.CONCAT("""",VLOOKUP(B79,'Index Web'!A$3:O$234,13,FALSE),"""",",")</f>
        <v>"elsenoresmipastor",</v>
      </c>
      <c r="E79" t="str">
        <f>_xlfn.CONCAT("""titulo""",": ","""",VLOOKUP(B79,'Index Web'!A$3:L$234,3,FALSE),"""",",")</f>
        <v>"titulo": "El Señor es mi pastor",</v>
      </c>
      <c r="F79" t="str">
        <f>_xlfn.CONCAT("""salmo""",": ","""",VLOOKUP(B79,'Index Web'!A$3:L$234,4,FALSE),"""",",")</f>
        <v>"salmo": "Salmo 23 (22)",</v>
      </c>
      <c r="G79" t="str">
        <f>_xlfn.CONCAT("""letra""",": ","""",Table46[[#This Row],[Pg]],"|",VLOOKUP(B79,'Index Web'!A$3:O$234,15,FALSE)," ",VLOOKUP(B79,'Index Web'!A$3:O$234,13,FALSE),"""",",")</f>
        <v>"letra":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H79" t="str">
        <f>_xlfn.CONCAT("""archivo""",": ","""/resucito/src/index.html?canto=",VLOOKUP(B79,'Index Web'!A$3:N$234,13,FALSE),"""","}," )</f>
        <v>"archivo": "/resucito/src/index.html?canto=elsenoresmipastor"},</v>
      </c>
      <c r="I79" s="36" t="str">
        <f>_xlfn.CONCAT(Table46[[#This Row],[id]:[URL]])</f>
        <v>{"id":"elsenoresmipastor","titulo": "El Señor es mi pastor","salmo": "Salmo 23 (22)","letra":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elsenoresmipastor","archivo": "/resucito/src/index.html?canto=elsenoresmipastor"},</v>
      </c>
    </row>
    <row r="80" spans="2:9" x14ac:dyDescent="0.25">
      <c r="B80" s="25">
        <v>62</v>
      </c>
      <c r="C80" t="s">
        <v>975</v>
      </c>
      <c r="D80" t="str">
        <f>_xlfn.CONCAT("""",VLOOKUP(B80,'Index Web'!A$3:O$234,13,FALSE),"""",",")</f>
        <v>"elsenormehadado",</v>
      </c>
      <c r="E80" t="str">
        <f>_xlfn.CONCAT("""titulo""",": ","""",VLOOKUP(B80,'Index Web'!A$3:L$234,3,FALSE),"""",",")</f>
        <v>"titulo": "El Señor me ha dado",</v>
      </c>
      <c r="F80" t="str">
        <f>_xlfn.CONCAT("""salmo""",": ","""",VLOOKUP(B80,'Index Web'!A$3:L$234,4,FALSE),"""",",")</f>
        <v>"salmo": "Isaías 50,4-10  - Tercer canto del Siervo de Yahveh",</v>
      </c>
      <c r="G80" t="str">
        <f>_xlfn.CONCAT("""letra""",": ","""",Table46[[#This Row],[Pg]],"|",VLOOKUP(B80,'Index Web'!A$3:O$234,15,FALSE)," ",VLOOKUP(B80,'Index Web'!A$3:O$234,13,FALSE),"""",",")</f>
        <v>"letra":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H80" t="str">
        <f>_xlfn.CONCAT("""archivo""",": ","""/resucito/src/index.html?canto=",VLOOKUP(B80,'Index Web'!A$3:N$234,13,FALSE),"""","}," )</f>
        <v>"archivo": "/resucito/src/index.html?canto=elsenormehadado"},</v>
      </c>
      <c r="I80" s="36" t="str">
        <f>_xlfn.CONCAT(Table46[[#This Row],[id]:[URL]])</f>
        <v>{"id":"elsenormehadado","titulo": "El Señor me ha dado","salmo": "Isaías 50,4-10  - Tercer canto del Siervo de Yahveh","letra":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elsenormehadado","archivo": "/resucito/src/index.html?canto=elsenormehadado"},</v>
      </c>
    </row>
    <row r="81" spans="2:9" x14ac:dyDescent="0.25">
      <c r="B81" s="26">
        <v>63</v>
      </c>
      <c r="C81" t="s">
        <v>975</v>
      </c>
      <c r="D81" t="str">
        <f>_xlfn.CONCAT("""",VLOOKUP(B81,'Index Web'!A$3:O$234,13,FALSE),"""",",")</f>
        <v>"elielilamasabactani",</v>
      </c>
      <c r="E81" t="str">
        <f>_xlfn.CONCAT("""titulo""",": ","""",VLOOKUP(B81,'Index Web'!A$3:L$234,3,FALSE),"""",",")</f>
        <v>"titulo": "Elí, Elí, lamá sabactaní ",</v>
      </c>
      <c r="F81" t="str">
        <f>_xlfn.CONCAT("""salmo""",": ","""",VLOOKUP(B81,'Index Web'!A$3:L$234,4,FALSE),"""",",")</f>
        <v>"salmo": "Salmo 22 (21)",</v>
      </c>
      <c r="G81" t="str">
        <f>_xlfn.CONCAT("""letra""",": ","""",Table46[[#This Row],[Pg]],"|",VLOOKUP(B81,'Index Web'!A$3:O$234,15,FALSE)," ",VLOOKUP(B81,'Index Web'!A$3:O$234,13,FALSE),"""",",")</f>
        <v>"letra":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H81" t="str">
        <f>_xlfn.CONCAT("""archivo""",": ","""/resucito/src/index.html?canto=",VLOOKUP(B81,'Index Web'!A$3:N$234,13,FALSE),"""","}," )</f>
        <v>"archivo": "/resucito/src/index.html?canto=elielilamasabactani"},</v>
      </c>
      <c r="I81" s="36" t="str">
        <f>_xlfn.CONCAT(Table46[[#This Row],[id]:[URL]])</f>
        <v>{"id":"elielilamasabactani","titulo": "Elí, Elí, lamá sabactaní ","salmo": "Salmo 22 (21)","letra":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elielilamasabactani","archivo": "/resucito/src/index.html?canto=elielilamasabactani"},</v>
      </c>
    </row>
    <row r="82" spans="2:9" x14ac:dyDescent="0.25">
      <c r="B82" s="25">
        <v>64</v>
      </c>
      <c r="C82" t="s">
        <v>975</v>
      </c>
      <c r="D82" t="str">
        <f>_xlfn.CONCAT("""",VLOOKUP(B82,'Index Web'!A$3:O$234,13,FALSE),"""",",")</f>
        <v>"enmediodeaquelgentio",</v>
      </c>
      <c r="E82" t="str">
        <f>_xlfn.CONCAT("""titulo""",": ","""",VLOOKUP(B82,'Index Web'!A$3:L$234,3,FALSE),"""",",")</f>
        <v>"titulo": "En medio de aquel gentío",</v>
      </c>
      <c r="F82" t="str">
        <f>_xlfn.CONCAT("""salmo""",": ","""",VLOOKUP(B82,'Index Web'!A$3:L$234,4,FALSE),"""",",")</f>
        <v>"salmo": "Lucas 8,42b-48",</v>
      </c>
      <c r="G82" t="str">
        <f>_xlfn.CONCAT("""letra""",": ","""",Table46[[#This Row],[Pg]],"|",VLOOKUP(B82,'Index Web'!A$3:O$234,15,FALSE)," ",VLOOKUP(B82,'Index Web'!A$3:O$234,13,FALSE),"""",",")</f>
        <v>"letra":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H82" t="str">
        <f>_xlfn.CONCAT("""archivo""",": ","""/resucito/src/index.html?canto=",VLOOKUP(B82,'Index Web'!A$3:N$234,13,FALSE),"""","}," )</f>
        <v>"archivo": "/resucito/src/index.html?canto=enmediodeaquelgentio"},</v>
      </c>
      <c r="I82" s="36" t="str">
        <f>_xlfn.CONCAT(Table46[[#This Row],[id]:[URL]])</f>
        <v>{"id":"enmediodeaquelgentio","titulo": "En medio de aquel gentío","salmo": "Lucas 8,42b-48","letra":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enmediodeaquelgentio","archivo": "/resucito/src/index.html?canto=enmediodeaquelgentio"},</v>
      </c>
    </row>
    <row r="83" spans="2:9" x14ac:dyDescent="0.25">
      <c r="B83" s="26">
        <v>65</v>
      </c>
      <c r="C83" t="s">
        <v>975</v>
      </c>
      <c r="D83" t="str">
        <f>_xlfn.CONCAT("""",VLOOKUP(B83,'Index Web'!A$3:O$234,13,FALSE),"""",",")</f>
        <v>"enunanocheoscura",</v>
      </c>
      <c r="E83" t="str">
        <f>_xlfn.CONCAT("""titulo""",": ","""",VLOOKUP(B83,'Index Web'!A$3:L$234,3,FALSE),"""",",")</f>
        <v>"titulo": "En una noche oscura",</v>
      </c>
      <c r="F83" t="str">
        <f>_xlfn.CONCAT("""salmo""",": ","""",VLOOKUP(B83,'Index Web'!A$3:L$234,4,FALSE),"""",",")</f>
        <v>"salmo": "Subida al Monte Carmelo – San Juan de la Cruz",</v>
      </c>
      <c r="G83" t="str">
        <f>_xlfn.CONCAT("""letra""",": ","""",Table46[[#This Row],[Pg]],"|",VLOOKUP(B83,'Index Web'!A$3:O$234,15,FALSE)," ",VLOOKUP(B83,'Index Web'!A$3:O$234,13,FALSE),"""",",")</f>
        <v>"letra":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H83" t="str">
        <f>_xlfn.CONCAT("""archivo""",": ","""/resucito/src/index.html?canto=",VLOOKUP(B83,'Index Web'!A$3:N$234,13,FALSE),"""","}," )</f>
        <v>"archivo": "/resucito/src/index.html?canto=enunanocheoscura"},</v>
      </c>
      <c r="I83" s="36" t="str">
        <f>_xlfn.CONCAT(Table46[[#This Row],[id]:[URL]])</f>
        <v>{"id":"enunanocheoscura","titulo": "En una noche oscura","salmo": "Subida al Monte Carmelo – San Juan de la Cruz","letra":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enunanocheoscura","archivo": "/resucito/src/index.html?canto=enunanocheoscura"},</v>
      </c>
    </row>
    <row r="84" spans="2:9" x14ac:dyDescent="0.25">
      <c r="B84" s="25">
        <v>66</v>
      </c>
      <c r="C84" t="s">
        <v>975</v>
      </c>
      <c r="D84" t="str">
        <f>_xlfn.CONCAT("""",VLOOKUP(B84,'Index Web'!A$3:O$234,13,FALSE),"""",",")</f>
        <v>"eresdignodetomarellibro",</v>
      </c>
      <c r="E84" t="str">
        <f>_xlfn.CONCAT("""titulo""",": ","""",VLOOKUP(B84,'Index Web'!A$3:L$234,3,FALSE),"""",",")</f>
        <v>"titulo": "Eres digno de tomar el libro",</v>
      </c>
      <c r="F84" t="str">
        <f>_xlfn.CONCAT("""salmo""",": ","""",VLOOKUP(B84,'Index Web'!A$3:L$234,4,FALSE),"""",",")</f>
        <v>"salmo": "Apocalipsis 5,9ss",</v>
      </c>
      <c r="G84" t="str">
        <f>_xlfn.CONCAT("""letra""",": ","""",Table46[[#This Row],[Pg]],"|",VLOOKUP(B84,'Index Web'!A$3:O$234,15,FALSE)," ",VLOOKUP(B84,'Index Web'!A$3:O$234,13,FALSE),"""",",")</f>
        <v>"letra":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H84" t="str">
        <f>_xlfn.CONCAT("""archivo""",": ","""/resucito/src/index.html?canto=",VLOOKUP(B84,'Index Web'!A$3:N$234,13,FALSE),"""","}," )</f>
        <v>"archivo": "/resucito/src/index.html?canto=eresdignodetomarellibro"},</v>
      </c>
      <c r="I84" s="36" t="str">
        <f>_xlfn.CONCAT(Table46[[#This Row],[id]:[URL]])</f>
        <v>{"id":"eresdignodetomarellibro","titulo": "Eres digno de tomar el libro","salmo": "Apocalipsis 5,9ss","letra":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eresdignodetomarellibro","archivo": "/resucito/src/index.html?canto=eresdignodetomarellibro"},</v>
      </c>
    </row>
    <row r="85" spans="2:9" x14ac:dyDescent="0.25">
      <c r="B85" s="26">
        <v>67</v>
      </c>
      <c r="C85" t="s">
        <v>975</v>
      </c>
      <c r="D85" t="str">
        <f>_xlfn.CONCAT("""",VLOOKUP(B85,'Index Web'!A$3:O$234,13,FALSE),"""",",")</f>
        <v>"ereshermoso",</v>
      </c>
      <c r="E85" t="str">
        <f>_xlfn.CONCAT("""titulo""",": ","""",VLOOKUP(B85,'Index Web'!A$3:L$234,3,FALSE),"""",",")</f>
        <v>"titulo": "Eres hermoso",</v>
      </c>
      <c r="F85" t="str">
        <f>_xlfn.CONCAT("""salmo""",": ","""",VLOOKUP(B85,'Index Web'!A$3:L$234,4,FALSE),"""",",")</f>
        <v>"salmo": "Salmo 45 (44) ",</v>
      </c>
      <c r="G85" t="str">
        <f>_xlfn.CONCAT("""letra""",": ","""",Table46[[#This Row],[Pg]],"|",VLOOKUP(B85,'Index Web'!A$3:O$234,15,FALSE)," ",VLOOKUP(B85,'Index Web'!A$3:O$234,13,FALSE),"""",",")</f>
        <v>"letra":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H85" t="str">
        <f>_xlfn.CONCAT("""archivo""",": ","""/resucito/src/index.html?canto=",VLOOKUP(B85,'Index Web'!A$3:N$234,13,FALSE),"""","}," )</f>
        <v>"archivo": "/resucito/src/index.html?canto=ereshermoso"},</v>
      </c>
      <c r="I85" s="36" t="str">
        <f>_xlfn.CONCAT(Table46[[#This Row],[id]:[URL]])</f>
        <v>{"id":"ereshermoso","titulo": "Eres hermoso","salmo": "Salmo 45 (44) ","letra":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ereshermoso","archivo": "/resucito/src/index.html?canto=ereshermoso"},</v>
      </c>
    </row>
    <row r="86" spans="2:9" x14ac:dyDescent="0.25">
      <c r="B86" s="25">
        <v>68</v>
      </c>
      <c r="C86" t="s">
        <v>975</v>
      </c>
      <c r="D86" t="str">
        <f>_xlfn.CONCAT("""",VLOOKUP(B86,'Index Web'!A$3:O$234,13,FALSE),"""",",")</f>
        <v>"espaciente",</v>
      </c>
      <c r="E86" t="str">
        <f>_xlfn.CONCAT("""titulo""",": ","""",VLOOKUP(B86,'Index Web'!A$3:L$234,3,FALSE),"""",",")</f>
        <v>"titulo": "Es paciente",</v>
      </c>
      <c r="F86" t="str">
        <f>_xlfn.CONCAT("""salmo""",": ","""",VLOOKUP(B86,'Index Web'!A$3:L$234,4,FALSE),"""",",")</f>
        <v>"salmo": "Himno al Espíritu Santo (Kiko Argüello) ",</v>
      </c>
      <c r="G86" t="str">
        <f>_xlfn.CONCAT("""letra""",": ","""",Table46[[#This Row],[Pg]],"|",VLOOKUP(B86,'Index Web'!A$3:O$234,15,FALSE)," ",VLOOKUP(B86,'Index Web'!A$3:O$234,13,FALSE),"""",",")</f>
        <v>"letra":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H86" t="str">
        <f>_xlfn.CONCAT("""archivo""",": ","""/resucito/src/index.html?canto=",VLOOKUP(B86,'Index Web'!A$3:N$234,13,FALSE),"""","}," )</f>
        <v>"archivo": "/resucito/src/index.html?canto=espaciente"},</v>
      </c>
      <c r="I86" s="36" t="str">
        <f>_xlfn.CONCAT(Table46[[#This Row],[id]:[URL]])</f>
        <v>{"id":"espaciente","titulo": "Es paciente","salmo": "Himno al Espíritu Santo (Kiko Argüello) ","letra":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espaciente","archivo": "/resucito/src/index.html?canto=espaciente"},</v>
      </c>
    </row>
    <row r="87" spans="2:9" x14ac:dyDescent="0.25">
      <c r="B87" s="26">
        <v>69</v>
      </c>
      <c r="C87" t="s">
        <v>975</v>
      </c>
      <c r="D87" t="str">
        <f>_xlfn.CONCAT("""",VLOOKUP(B87,'Index Web'!A$3:O$234,13,FALSE),"""",",")</f>
        <v>"escondemeenloocultode",</v>
      </c>
      <c r="E87" t="str">
        <f>_xlfn.CONCAT("""titulo""",": ","""",VLOOKUP(B87,'Index Web'!A$3:L$234,3,FALSE),"""",",")</f>
        <v>"titulo": "Escóndeme en lo oculto de ",</v>
      </c>
      <c r="F87" t="str">
        <f>_xlfn.CONCAT("""salmo""",": ","""",VLOOKUP(B87,'Index Web'!A$3:L$234,4,FALSE),"""",",")</f>
        <v>"salmo": "Salmo 27 (26)",</v>
      </c>
      <c r="G87" t="str">
        <f>_xlfn.CONCAT("""letra""",": ","""",Table46[[#This Row],[Pg]],"|",VLOOKUP(B87,'Index Web'!A$3:O$234,15,FALSE)," ",VLOOKUP(B87,'Index Web'!A$3:O$234,13,FALSE),"""",",")</f>
        <v>"letra":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H87" t="str">
        <f>_xlfn.CONCAT("""archivo""",": ","""/resucito/src/index.html?canto=",VLOOKUP(B87,'Index Web'!A$3:N$234,13,FALSE),"""","}," )</f>
        <v>"archivo": "/resucito/src/index.html?canto=escondemeenloocultode"},</v>
      </c>
      <c r="I87" s="36" t="str">
        <f>_xlfn.CONCAT(Table46[[#This Row],[id]:[URL]])</f>
        <v>{"id":"escondemeenloocultode","titulo": "Escóndeme en lo oculto de ","salmo": "Salmo 27 (26)","letra":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escondemeenloocultode","archivo": "/resucito/src/index.html?canto=escondemeenloocultode"},</v>
      </c>
    </row>
    <row r="88" spans="2:9" x14ac:dyDescent="0.25">
      <c r="B88" s="25">
        <v>70</v>
      </c>
      <c r="C88" t="s">
        <v>975</v>
      </c>
      <c r="D88" t="str">
        <f>_xlfn.CONCAT("""",VLOOKUP(B88,'Index Web'!A$3:O$234,13,FALSE),"""",",")</f>
        <v>"escuchadislaslejanas",</v>
      </c>
      <c r="E88" t="str">
        <f>_xlfn.CONCAT("""titulo""",": ","""",VLOOKUP(B88,'Index Web'!A$3:L$234,3,FALSE),"""",",")</f>
        <v>"titulo": "Escuchad, islas lejanas",</v>
      </c>
      <c r="F88" t="str">
        <f>_xlfn.CONCAT("""salmo""",": ","""",VLOOKUP(B88,'Index Web'!A$3:L$234,4,FALSE),"""",",")</f>
        <v>"salmo": "Isaias 49,1-16 - Segundo canto de Siervo de Yahveh",</v>
      </c>
      <c r="G88" t="str">
        <f>_xlfn.CONCAT("""letra""",": ","""",Table46[[#This Row],[Pg]],"|",VLOOKUP(B88,'Index Web'!A$3:O$234,15,FALSE)," ",VLOOKUP(B88,'Index Web'!A$3:O$234,13,FALSE),"""",",")</f>
        <v>"letra":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H88" t="str">
        <f>_xlfn.CONCAT("""archivo""",": ","""/resucito/src/index.html?canto=",VLOOKUP(B88,'Index Web'!A$3:N$234,13,FALSE),"""","}," )</f>
        <v>"archivo": "/resucito/src/index.html?canto=escuchadislaslejanas"},</v>
      </c>
      <c r="I88" s="36" t="str">
        <f>_xlfn.CONCAT(Table46[[#This Row],[id]:[URL]])</f>
        <v>{"id":"escuchadislaslejanas","titulo": "Escuchad, islas lejanas","salmo": "Isaias 49,1-16 - Segundo canto de Siervo de Yahveh","letra":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escuchadislaslejanas","archivo": "/resucito/src/index.html?canto=escuchadislaslejanas"},</v>
      </c>
    </row>
    <row r="89" spans="2:9" x14ac:dyDescent="0.25">
      <c r="B89" s="26">
        <v>71</v>
      </c>
      <c r="C89" t="s">
        <v>975</v>
      </c>
      <c r="D89" t="str">
        <f>_xlfn.CONCAT("""",VLOOKUP(B89,'Index Web'!A$3:O$234,13,FALSE),"""",",")</f>
        <v>"esteeseldiaenqueactuo",</v>
      </c>
      <c r="E89" t="str">
        <f>_xlfn.CONCAT("""titulo""",": ","""",VLOOKUP(B89,'Index Web'!A$3:L$234,3,FALSE),"""",",")</f>
        <v>"titulo": "Este es el día en que actuó ",</v>
      </c>
      <c r="F89" t="str">
        <f>_xlfn.CONCAT("""salmo""",": ","""",VLOOKUP(B89,'Index Web'!A$3:L$234,4,FALSE),"""",",")</f>
        <v>"salmo": "Salmo 118 (117)",</v>
      </c>
      <c r="G89" t="str">
        <f>_xlfn.CONCAT("""letra""",": ","""",Table46[[#This Row],[Pg]],"|",VLOOKUP(B89,'Index Web'!A$3:O$234,15,FALSE)," ",VLOOKUP(B89,'Index Web'!A$3:O$234,13,FALSE),"""",",")</f>
        <v>"letra":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H89" t="str">
        <f>_xlfn.CONCAT("""archivo""",": ","""/resucito/src/index.html?canto=",VLOOKUP(B89,'Index Web'!A$3:N$234,13,FALSE),"""","}," )</f>
        <v>"archivo": "/resucito/src/index.html?canto=esteeseldiaenqueactuo"},</v>
      </c>
      <c r="I89" s="36" t="str">
        <f>_xlfn.CONCAT(Table46[[#This Row],[id]:[URL]])</f>
        <v>{"id":"esteeseldiaenqueactuo","titulo": "Este es el día en que actuó ","salmo": "Salmo 118 (117)","letra":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esteeseldiaenqueactuo","archivo": "/resucito/src/index.html?canto=esteeseldiaenqueactuo"},</v>
      </c>
    </row>
    <row r="90" spans="2:9" x14ac:dyDescent="0.25">
      <c r="B90" s="25">
        <v>72</v>
      </c>
      <c r="C90" t="s">
        <v>975</v>
      </c>
      <c r="D90" t="str">
        <f>_xlfn.CONCAT("""",VLOOKUP(B90,'Index Web'!A$3:O$234,13,FALSE),"""",",")</f>
        <v>"esteeselmandamientomio",</v>
      </c>
      <c r="E90" t="str">
        <f>_xlfn.CONCAT("""titulo""",": ","""",VLOOKUP(B90,'Index Web'!A$3:L$234,3,FALSE),"""",",")</f>
        <v>"titulo": "Este es el mandamiento mío",</v>
      </c>
      <c r="F90" t="str">
        <f>_xlfn.CONCAT("""salmo""",": ","""",VLOOKUP(B90,'Index Web'!A$3:L$234,4,FALSE),"""",",")</f>
        <v>"salmo": "Juan 15,12ss",</v>
      </c>
      <c r="G90" t="str">
        <f>_xlfn.CONCAT("""letra""",": ","""",Table46[[#This Row],[Pg]],"|",VLOOKUP(B90,'Index Web'!A$3:O$234,15,FALSE)," ",VLOOKUP(B90,'Index Web'!A$3:O$234,13,FALSE),"""",",")</f>
        <v>"letra":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H90" t="str">
        <f>_xlfn.CONCAT("""archivo""",": ","""/resucito/src/index.html?canto=",VLOOKUP(B90,'Index Web'!A$3:N$234,13,FALSE),"""","}," )</f>
        <v>"archivo": "/resucito/src/index.html?canto=esteeselmandamientomio"},</v>
      </c>
      <c r="I90" s="36" t="str">
        <f>_xlfn.CONCAT(Table46[[#This Row],[id]:[URL]])</f>
        <v>{"id":"esteeselmandamientomio","titulo": "Este es el mandamiento mío","salmo": "Juan 15,12ss","letra":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esteeselmandamientomio","archivo": "/resucito/src/index.html?canto=esteeselmandamientomio"},</v>
      </c>
    </row>
    <row r="91" spans="2:9" x14ac:dyDescent="0.25">
      <c r="B91" s="26">
        <v>73</v>
      </c>
      <c r="C91" t="s">
        <v>975</v>
      </c>
      <c r="D91" t="str">
        <f>_xlfn.CONCAT("""",VLOOKUP(B91,'Index Web'!A$3:O$234,13,FALSE),"""",",")</f>
        <v>"evenushalomalejem",</v>
      </c>
      <c r="E91" t="str">
        <f>_xlfn.CONCAT("""titulo""",": ","""",VLOOKUP(B91,'Index Web'!A$3:L$234,3,FALSE),"""",",")</f>
        <v>"titulo": "Evenu shalom alejem",</v>
      </c>
      <c r="F91" t="str">
        <f>_xlfn.CONCAT("""salmo""",": ","""",VLOOKUP(B91,'Index Web'!A$3:L$234,4,FALSE),"""",",")</f>
        <v>"salmo": "Melodía hebraica",</v>
      </c>
      <c r="G91" t="str">
        <f>_xlfn.CONCAT("""letra""",": ","""",Table46[[#This Row],[Pg]],"|",VLOOKUP(B91,'Index Web'!A$3:O$234,15,FALSE)," ",VLOOKUP(B91,'Index Web'!A$3:O$234,13,FALSE),"""",",")</f>
        <v>"letra":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H91" t="str">
        <f>_xlfn.CONCAT("""archivo""",": ","""/resucito/src/index.html?canto=",VLOOKUP(B91,'Index Web'!A$3:N$234,13,FALSE),"""","}," )</f>
        <v>"archivo": "/resucito/src/index.html?canto=evenushalomalejem"},</v>
      </c>
      <c r="I91" s="36" t="str">
        <f>_xlfn.CONCAT(Table46[[#This Row],[id]:[URL]])</f>
        <v>{"id":"evenushalomalejem","titulo": "Evenu shalom alejem","salmo": "Melodía hebraica","letra":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evenushalomalejem","archivo": "/resucito/src/index.html?canto=evenushalomalejem"},</v>
      </c>
    </row>
    <row r="92" spans="2:9" x14ac:dyDescent="0.25">
      <c r="B92" s="25">
        <v>74</v>
      </c>
      <c r="C92" t="s">
        <v>975</v>
      </c>
      <c r="D92" t="str">
        <f>_xlfn.CONCAT("""",VLOOKUP(B92,'Index Web'!A$3:O$234,13,FALSE),"""",",")</f>
        <v>"extiendomismanos",</v>
      </c>
      <c r="E92" t="str">
        <f>_xlfn.CONCAT("""titulo""",": ","""",VLOOKUP(B92,'Index Web'!A$3:L$234,3,FALSE),"""",",")</f>
        <v>"titulo": "Extiendo mis manos",</v>
      </c>
      <c r="F92" t="str">
        <f>_xlfn.CONCAT("""salmo""",": ","""",VLOOKUP(B92,'Index Web'!A$3:L$234,4,FALSE),"""",",")</f>
        <v>"salmo": "Oda XXVII de Salomón",</v>
      </c>
      <c r="G92" t="str">
        <f>_xlfn.CONCAT("""letra""",": ","""",Table46[[#This Row],[Pg]],"|",VLOOKUP(B92,'Index Web'!A$3:O$234,15,FALSE)," ",VLOOKUP(B92,'Index Web'!A$3:O$234,13,FALSE),"""",",")</f>
        <v>"letra":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H92" t="str">
        <f>_xlfn.CONCAT("""archivo""",": ","""/resucito/src/index.html?canto=",VLOOKUP(B92,'Index Web'!A$3:N$234,13,FALSE),"""","}," )</f>
        <v>"archivo": "/resucito/src/index.html?canto=extiendomismanos"},</v>
      </c>
      <c r="I92" s="36" t="str">
        <f>_xlfn.CONCAT(Table46[[#This Row],[id]:[URL]])</f>
        <v>{"id":"extiendomismanos","titulo": "Extiendo mis manos","salmo": "Oda XXVII de Salomón","letra":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extiendomismanos","archivo": "/resucito/src/index.html?canto=extiendomismanos"},</v>
      </c>
    </row>
    <row r="93" spans="2:9" x14ac:dyDescent="0.25">
      <c r="B93" s="26">
        <v>75</v>
      </c>
      <c r="C93" t="s">
        <v>975</v>
      </c>
      <c r="D93" t="str">
        <f>_xlfn.CONCAT("""",VLOOKUP(B93,'Index Web'!A$3:O$234,13,FALSE),"""",",")</f>
        <v>"exultadjustosenelsenor",</v>
      </c>
      <c r="E93" t="str">
        <f>_xlfn.CONCAT("""titulo""",": ","""",VLOOKUP(B93,'Index Web'!A$3:L$234,3,FALSE),"""",",")</f>
        <v>"titulo": "Exultad, justos, en el Señor",</v>
      </c>
      <c r="F93" t="str">
        <f>_xlfn.CONCAT("""salmo""",": ","""",VLOOKUP(B93,'Index Web'!A$3:L$234,4,FALSE),"""",",")</f>
        <v>"salmo": "Salmo 33 (32)",</v>
      </c>
      <c r="G93" t="str">
        <f>_xlfn.CONCAT("""letra""",": ","""",Table46[[#This Row],[Pg]],"|",VLOOKUP(B93,'Index Web'!A$3:O$234,15,FALSE)," ",VLOOKUP(B93,'Index Web'!A$3:O$234,13,FALSE),"""",",")</f>
        <v>"letra":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H93" t="str">
        <f>_xlfn.CONCAT("""archivo""",": ","""/resucito/src/index.html?canto=",VLOOKUP(B93,'Index Web'!A$3:N$234,13,FALSE),"""","}," )</f>
        <v>"archivo": "/resucito/src/index.html?canto=exultadjustosenelsenor"},</v>
      </c>
      <c r="I93" s="36" t="str">
        <f>_xlfn.CONCAT(Table46[[#This Row],[id]:[URL]])</f>
        <v>{"id":"exultadjustosenelsenor","titulo": "Exultad, justos, en el Señor","salmo": "Salmo 33 (32)","letra":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exultadjustosenelsenor","archivo": "/resucito/src/index.html?canto=exultadjustosenelsenor"},</v>
      </c>
    </row>
    <row r="94" spans="2:9" x14ac:dyDescent="0.25">
      <c r="B94" s="25">
        <v>76</v>
      </c>
      <c r="C94" t="s">
        <v>975</v>
      </c>
      <c r="D94" t="str">
        <f>_xlfn.CONCAT("""",VLOOKUP(B94,'Index Web'!A$3:O$234,13,FALSE),"""",",")</f>
        <v>"felicidadparaelhombre",</v>
      </c>
      <c r="E94" t="str">
        <f>_xlfn.CONCAT("""titulo""",": ","""",VLOOKUP(B94,'Index Web'!A$3:L$234,3,FALSE),"""",",")</f>
        <v>"titulo": "Felicidad para el hombre ",</v>
      </c>
      <c r="F94" t="str">
        <f>_xlfn.CONCAT("""salmo""",": ","""",VLOOKUP(B94,'Index Web'!A$3:L$234,4,FALSE),"""",",")</f>
        <v>"salmo": "Salmo 128 (127)",</v>
      </c>
      <c r="G94" t="str">
        <f>_xlfn.CONCAT("""letra""",": ","""",Table46[[#This Row],[Pg]],"|",VLOOKUP(B94,'Index Web'!A$3:O$234,15,FALSE)," ",VLOOKUP(B94,'Index Web'!A$3:O$234,13,FALSE),"""",",")</f>
        <v>"letra":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H94" t="str">
        <f>_xlfn.CONCAT("""archivo""",": ","""/resucito/src/index.html?canto=",VLOOKUP(B94,'Index Web'!A$3:N$234,13,FALSE),"""","}," )</f>
        <v>"archivo": "/resucito/src/index.html?canto=felicidadparaelhombre"},</v>
      </c>
      <c r="I94" s="36" t="str">
        <f>_xlfn.CONCAT(Table46[[#This Row],[id]:[URL]])</f>
        <v>{"id":"felicidadparaelhombre","titulo": "Felicidad para el hombre ","salmo": "Salmo 128 (127)","letra":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felicidadparaelhombre","archivo": "/resucito/src/index.html?canto=felicidadparaelhombre"},</v>
      </c>
    </row>
    <row r="95" spans="2:9" x14ac:dyDescent="0.25">
      <c r="B95" s="27">
        <v>188</v>
      </c>
      <c r="C95" t="s">
        <v>975</v>
      </c>
      <c r="D95" t="str">
        <f>_xlfn.CONCAT("""",VLOOKUP(B95,'Index Web'!A$3:O$234,13,FALSE),"""",",")</f>
        <v>"gloriaadiosenloaltodelcielo",</v>
      </c>
      <c r="E95" t="str">
        <f>_xlfn.CONCAT("""titulo""",": ","""",VLOOKUP(B95,'Index Web'!A$3:L$234,3,FALSE),"""",",")</f>
        <v>"titulo": "Gloria a Dios en lo alto del cielo",</v>
      </c>
      <c r="F95" t="str">
        <f>_xlfn.CONCAT("""salmo""",": ","""",VLOOKUP(B95,'Index Web'!A$3:L$234,4,FALSE),"""",",")</f>
        <v>"salmo": "Himno Litúrgico",</v>
      </c>
      <c r="G95" t="str">
        <f>_xlfn.CONCAT("""letra""",": ","""",Table46[[#This Row],[Pg]],"|",VLOOKUP(B95,'Index Web'!A$3:O$234,15,FALSE)," ",VLOOKUP(B95,'Index Web'!A$3:O$234,13,FALSE),"""",",")</f>
        <v>"letra":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H95" t="str">
        <f>_xlfn.CONCAT("""archivo""",": ","""/resucito/src/index.html?canto=",VLOOKUP(B95,'Index Web'!A$3:N$234,13,FALSE),"""","}," )</f>
        <v>"archivo": "/resucito/src/index.html?canto=gloriaadiosenloaltodelcielo"},</v>
      </c>
      <c r="I95" s="36" t="str">
        <f>_xlfn.CONCAT(Table46[[#This Row],[id]:[URL]])</f>
        <v>{"id":"gloriaadiosenloaltodelcielo","titulo": "Gloria a Dios en lo alto del cielo","salmo": "Himno Litúrgico","letra":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gloriaadiosenloaltodelcielo","archivo": "/resucito/src/index.html?canto=gloriaadiosenloaltodelcielo"},</v>
      </c>
    </row>
    <row r="96" spans="2:9" x14ac:dyDescent="0.25">
      <c r="B96" s="25">
        <v>77</v>
      </c>
      <c r="C96" t="s">
        <v>975</v>
      </c>
      <c r="D96" t="str">
        <f>_xlfn.CONCAT("""",VLOOKUP(B96,'Index Web'!A$3:O$234,13,FALSE),"""",",")</f>
        <v>"graciasayahveh",</v>
      </c>
      <c r="E96" t="str">
        <f>_xlfn.CONCAT("""titulo""",": ","""",VLOOKUP(B96,'Index Web'!A$3:L$234,3,FALSE),"""",",")</f>
        <v>"titulo": "Gracias a Yahveh",</v>
      </c>
      <c r="F96" t="str">
        <f>_xlfn.CONCAT("""salmo""",": ","""",VLOOKUP(B96,'Index Web'!A$3:L$234,4,FALSE),"""",",")</f>
        <v>"salmo": "Salmo 136 (135) - Melodía hebraica",</v>
      </c>
      <c r="G96" t="str">
        <f>_xlfn.CONCAT("""letra""",": ","""",Table46[[#This Row],[Pg]],"|",VLOOKUP(B96,'Index Web'!A$3:O$234,15,FALSE)," ",VLOOKUP(B96,'Index Web'!A$3:O$234,13,FALSE),"""",",")</f>
        <v>"letra":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H96" t="str">
        <f>_xlfn.CONCAT("""archivo""",": ","""/resucito/src/index.html?canto=",VLOOKUP(B96,'Index Web'!A$3:N$234,13,FALSE),"""","}," )</f>
        <v>"archivo": "/resucito/src/index.html?canto=graciasayahveh"},</v>
      </c>
      <c r="I96" s="36" t="str">
        <f>_xlfn.CONCAT(Table46[[#This Row],[id]:[URL]])</f>
        <v>{"id":"graciasayahveh","titulo": "Gracias a Yahveh","salmo": "Salmo 136 (135) - Melodía hebraica","letra":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graciasayahveh","archivo": "/resucito/src/index.html?canto=graciasayahveh"},</v>
      </c>
    </row>
    <row r="97" spans="2:9" x14ac:dyDescent="0.25">
      <c r="B97" s="26">
        <v>78</v>
      </c>
      <c r="C97" t="s">
        <v>975</v>
      </c>
      <c r="D97" t="str">
        <f>_xlfn.CONCAT("""",VLOOKUP(B97,'Index Web'!A$3:O$234,13,FALSE),"""",",")</f>
        <v>"gritadjubilosos",</v>
      </c>
      <c r="E97" t="str">
        <f>_xlfn.CONCAT("""titulo""",": ","""",VLOOKUP(B97,'Index Web'!A$3:L$234,3,FALSE),"""",",")</f>
        <v>"titulo": "Gritad jubilosos",</v>
      </c>
      <c r="F97" t="str">
        <f>_xlfn.CONCAT("""salmo""",": ","""",VLOOKUP(B97,'Index Web'!A$3:L$234,4,FALSE),"""",",")</f>
        <v>"salmo": "Isaías 12,1ss",</v>
      </c>
      <c r="G97" t="str">
        <f>_xlfn.CONCAT("""letra""",": ","""",Table46[[#This Row],[Pg]],"|",VLOOKUP(B97,'Index Web'!A$3:O$234,15,FALSE)," ",VLOOKUP(B97,'Index Web'!A$3:O$234,13,FALSE),"""",",")</f>
        <v>"letra":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H97" t="str">
        <f>_xlfn.CONCAT("""archivo""",": ","""/resucito/src/index.html?canto=",VLOOKUP(B97,'Index Web'!A$3:N$234,13,FALSE),"""","}," )</f>
        <v>"archivo": "/resucito/src/index.html?canto=gritadjubilosos"},</v>
      </c>
      <c r="I97" s="36" t="str">
        <f>_xlfn.CONCAT(Table46[[#This Row],[id]:[URL]])</f>
        <v>{"id":"gritadjubilosos","titulo": "Gritad jubilosos","salmo": "Isaías 12,1ss","letra":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gritadjubilosos","archivo": "/resucito/src/index.html?canto=gritadjubilosos"},</v>
      </c>
    </row>
    <row r="98" spans="2:9" x14ac:dyDescent="0.25">
      <c r="B98" s="25">
        <v>79</v>
      </c>
      <c r="C98" t="s">
        <v>975</v>
      </c>
      <c r="D98" t="str">
        <f>_xlfn.CONCAT("""",VLOOKUP(B98,'Index Web'!A$3:O$234,13,FALSE),"""",",")</f>
        <v>"haciatimoradasanta",</v>
      </c>
      <c r="E98" t="str">
        <f>_xlfn.CONCAT("""titulo""",": ","""",VLOOKUP(B98,'Index Web'!A$3:L$234,3,FALSE),"""",",")</f>
        <v>"titulo": "Hacia ti, morada santa",</v>
      </c>
      <c r="F98" t="str">
        <f>_xlfn.CONCAT("""salmo""",": ","""",VLOOKUP(B98,'Index Web'!A$3:L$234,4,FALSE),"""",",")</f>
        <v>"salmo": "Himno procesional eucarístico (Kiko Argüello)",</v>
      </c>
      <c r="G98" t="str">
        <f>_xlfn.CONCAT("""letra""",": ","""",Table46[[#This Row],[Pg]],"|",VLOOKUP(B98,'Index Web'!A$3:O$234,15,FALSE)," ",VLOOKUP(B98,'Index Web'!A$3:O$234,13,FALSE),"""",",")</f>
        <v>"letra":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H98" t="str">
        <f>_xlfn.CONCAT("""archivo""",": ","""/resucito/src/index.html?canto=",VLOOKUP(B98,'Index Web'!A$3:N$234,13,FALSE),"""","}," )</f>
        <v>"archivo": "/resucito/src/index.html?canto=haciatimoradasanta"},</v>
      </c>
      <c r="I98" s="36" t="str">
        <f>_xlfn.CONCAT(Table46[[#This Row],[id]:[URL]])</f>
        <v>{"id":"haciatimoradasanta","titulo": "Hacia ti, morada santa","salmo": "Himno procesional eucarístico (Kiko Argüello)","letra":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haciatimoradasanta","archivo": "/resucito/src/index.html?canto=haciatimoradasanta"},</v>
      </c>
    </row>
    <row r="99" spans="2:9" x14ac:dyDescent="0.25">
      <c r="B99" s="26">
        <v>80</v>
      </c>
      <c r="C99" t="s">
        <v>975</v>
      </c>
      <c r="D99" t="str">
        <f>_xlfn.CONCAT("""",VLOOKUP(B99,'Index Web'!A$3:O$234,13,FALSE),"""",",")</f>
        <v>"hastacuando",</v>
      </c>
      <c r="E99" t="str">
        <f>_xlfn.CONCAT("""titulo""",": ","""",VLOOKUP(B99,'Index Web'!A$3:L$234,3,FALSE),"""",",")</f>
        <v>"titulo": "Hasta cuándo",</v>
      </c>
      <c r="F99" t="str">
        <f>_xlfn.CONCAT("""salmo""",": ","""",VLOOKUP(B99,'Index Web'!A$3:L$234,4,FALSE),"""",",")</f>
        <v>"salmo": "Salmo 13 (12)",</v>
      </c>
      <c r="G99" t="str">
        <f>_xlfn.CONCAT("""letra""",": ","""",Table46[[#This Row],[Pg]],"|",VLOOKUP(B99,'Index Web'!A$3:O$234,15,FALSE)," ",VLOOKUP(B99,'Index Web'!A$3:O$234,13,FALSE),"""",",")</f>
        <v>"letra":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H99" t="str">
        <f>_xlfn.CONCAT("""archivo""",": ","""/resucito/src/index.html?canto=",VLOOKUP(B99,'Index Web'!A$3:N$234,13,FALSE),"""","}," )</f>
        <v>"archivo": "/resucito/src/index.html?canto=hastacuando"},</v>
      </c>
      <c r="I99" s="36" t="str">
        <f>_xlfn.CONCAT(Table46[[#This Row],[id]:[URL]])</f>
        <v>{"id":"hastacuando","titulo": "Hasta cuándo","salmo": "Salmo 13 (12)","letra":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hastacuando","archivo": "/resucito/src/index.html?canto=hastacuando"},</v>
      </c>
    </row>
    <row r="100" spans="2:9" x14ac:dyDescent="0.25">
      <c r="B100" s="25">
        <v>81</v>
      </c>
      <c r="C100" t="s">
        <v>975</v>
      </c>
      <c r="D100" t="str">
        <f>_xlfn.CONCAT("""",VLOOKUP(B100,'Index Web'!A$3:O$234,13,FALSE),"""",",")</f>
        <v>"heaquimisiervo",</v>
      </c>
      <c r="E100" t="str">
        <f>_xlfn.CONCAT("""titulo""",": ","""",VLOOKUP(B100,'Index Web'!A$3:L$234,3,FALSE),"""",",")</f>
        <v>"titulo": "He aquí mi siervo",</v>
      </c>
      <c r="F100" t="str">
        <f>_xlfn.CONCAT("""salmo""",": ","""",VLOOKUP(B100,'Index Web'!A$3:L$234,4,FALSE),"""",",")</f>
        <v>"salmo": "Isaías 42,1-4; Mateo 12,18-21 - Primer canto de Siervo de Yahveh",</v>
      </c>
      <c r="G100" t="str">
        <f>_xlfn.CONCAT("""letra""",": ","""",Table46[[#This Row],[Pg]],"|",VLOOKUP(B100,'Index Web'!A$3:O$234,15,FALSE)," ",VLOOKUP(B100,'Index Web'!A$3:O$234,13,FALSE),"""",",")</f>
        <v>"letra":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H100" t="str">
        <f>_xlfn.CONCAT("""archivo""",": ","""/resucito/src/index.html?canto=",VLOOKUP(B100,'Index Web'!A$3:N$234,13,FALSE),"""","}," )</f>
        <v>"archivo": "/resucito/src/index.html?canto=heaquimisiervo"},</v>
      </c>
      <c r="I100" s="36" t="str">
        <f>_xlfn.CONCAT(Table46[[#This Row],[id]:[URL]])</f>
        <v>{"id":"heaquimisiervo","titulo": "He aquí mi siervo","salmo": "Isaías 42,1-4; Mateo 12,18-21 - Primer canto de Siervo de Yahveh","letra":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heaquimisiervo","archivo": "/resucito/src/index.html?canto=heaquimisiervo"},</v>
      </c>
    </row>
    <row r="101" spans="2:9" x14ac:dyDescent="0.25">
      <c r="B101" s="31">
        <v>226</v>
      </c>
      <c r="C101" t="s">
        <v>975</v>
      </c>
      <c r="D101" t="str">
        <f>_xlfn.CONCAT("""",VLOOKUP(B101,'Index Web'!A$3:O$234,13,FALSE),"""",",")</f>
        <v>"heaquiquenuestroespejoeselsenor",</v>
      </c>
      <c r="E101" t="str">
        <f>_xlfn.CONCAT("""titulo""",": ","""",VLOOKUP(B101,'Index Web'!A$3:L$234,3,FALSE),"""",",")</f>
        <v>"titulo": "He aquí que nuestro espejo es el Señor",</v>
      </c>
      <c r="F101" t="str">
        <f>_xlfn.CONCAT("""salmo""",": ","""",VLOOKUP(B101,'Index Web'!A$3:L$234,4,FALSE),"""",",")</f>
        <v>"salmo": "Oda XIII de Salomón",</v>
      </c>
      <c r="G101" t="str">
        <f>_xlfn.CONCAT("""letra""",": ","""",Table46[[#This Row],[Pg]],"|",VLOOKUP(B101,'Index Web'!A$3:O$234,15,FALSE)," ",VLOOKUP(B101,'Index Web'!A$3:O$234,13,FALSE),"""",",")</f>
        <v>"letra":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H101" t="str">
        <f>_xlfn.CONCAT("""archivo""",": ","""/resucito/src/index.html?canto=",VLOOKUP(B101,'Index Web'!A$3:N$234,13,FALSE),"""","}," )</f>
        <v>"archivo": "/resucito/src/index.html?canto=heaquiquenuestroespejoeselsenor"},</v>
      </c>
      <c r="I101" s="36" t="str">
        <f>_xlfn.CONCAT(Table46[[#This Row],[id]:[URL]])</f>
        <v>{"id":"heaquiquenuestroespejoeselsenor","titulo": "He aquí que nuestro espejo es el Señor","salmo": "Oda XIII de Salomón","letra":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heaquiquenuestroespejoeselsenor","archivo": "/resucito/src/index.html?canto=heaquiquenuestroespejoeselsenor"},</v>
      </c>
    </row>
    <row r="102" spans="2:9" x14ac:dyDescent="0.25">
      <c r="B102" s="25">
        <v>82</v>
      </c>
      <c r="C102" t="s">
        <v>975</v>
      </c>
      <c r="D102" t="str">
        <f>_xlfn.CONCAT("""",VLOOKUP(B102,'Index Web'!A$3:O$234,13,FALSE),"""",",")</f>
        <v>"heaquiquevengopresto",</v>
      </c>
      <c r="E102" t="str">
        <f>_xlfn.CONCAT("""titulo""",": ","""",VLOOKUP(B102,'Index Web'!A$3:L$234,3,FALSE),"""",",")</f>
        <v>"titulo": "He aquí que vengo presto",</v>
      </c>
      <c r="F102" t="str">
        <f>_xlfn.CONCAT("""salmo""",": ","""",VLOOKUP(B102,'Index Web'!A$3:L$234,4,FALSE),"""",",")</f>
        <v>"salmo": "Apocalipsis 22,12-16",</v>
      </c>
      <c r="G102" t="str">
        <f>_xlfn.CONCAT("""letra""",": ","""",Table46[[#This Row],[Pg]],"|",VLOOKUP(B102,'Index Web'!A$3:O$234,15,FALSE)," ",VLOOKUP(B102,'Index Web'!A$3:O$234,13,FALSE),"""",",")</f>
        <v>"letra":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H102" t="str">
        <f>_xlfn.CONCAT("""archivo""",": ","""/resucito/src/index.html?canto=",VLOOKUP(B102,'Index Web'!A$3:N$234,13,FALSE),"""","}," )</f>
        <v>"archivo": "/resucito/src/index.html?canto=heaquiquevengopresto"},</v>
      </c>
      <c r="I102" s="36" t="str">
        <f>_xlfn.CONCAT(Table46[[#This Row],[id]:[URL]])</f>
        <v>{"id":"heaquiquevengopresto","titulo": "He aquí que vengo presto","salmo": "Apocalipsis 22,12-16","letra":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heaquiquevengopresto","archivo": "/resucito/src/index.html?canto=heaquiquevengopresto"},</v>
      </c>
    </row>
    <row r="103" spans="2:9" x14ac:dyDescent="0.25">
      <c r="B103" s="26">
        <v>83</v>
      </c>
      <c r="C103" t="s">
        <v>975</v>
      </c>
      <c r="D103" t="str">
        <f>_xlfn.CONCAT("""",VLOOKUP(B103,'Index Web'!A$3:O$234,13,FALSE),"""",",")</f>
        <v>"heesperadoenelsenor",</v>
      </c>
      <c r="E103" t="str">
        <f>_xlfn.CONCAT("""titulo""",": ","""",VLOOKUP(B103,'Index Web'!A$3:L$234,3,FALSE),"""",",")</f>
        <v>"titulo": "He esperado en el Señor",</v>
      </c>
      <c r="F103" t="str">
        <f>_xlfn.CONCAT("""salmo""",": ","""",VLOOKUP(B103,'Index Web'!A$3:L$234,4,FALSE),"""",",")</f>
        <v>"salmo": "Salmo 40 (39)",</v>
      </c>
      <c r="G103" t="str">
        <f>_xlfn.CONCAT("""letra""",": ","""",Table46[[#This Row],[Pg]],"|",VLOOKUP(B103,'Index Web'!A$3:O$234,15,FALSE)," ",VLOOKUP(B103,'Index Web'!A$3:O$234,13,FALSE),"""",",")</f>
        <v>"letra":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H103" t="str">
        <f>_xlfn.CONCAT("""archivo""",": ","""/resucito/src/index.html?canto=",VLOOKUP(B103,'Index Web'!A$3:N$234,13,FALSE),"""","}," )</f>
        <v>"archivo": "/resucito/src/index.html?canto=heesperadoenelsenor"},</v>
      </c>
      <c r="I103" s="36" t="str">
        <f>_xlfn.CONCAT(Table46[[#This Row],[id]:[URL]])</f>
        <v>{"id":"heesperadoenelsenor","titulo": "He esperado en el Señor","salmo": "Salmo 40 (39)","letra":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heesperadoenelsenor","archivo": "/resucito/src/index.html?canto=heesperadoenelsenor"},</v>
      </c>
    </row>
    <row r="104" spans="2:9" x14ac:dyDescent="0.25">
      <c r="B104" s="24">
        <v>241</v>
      </c>
      <c r="C104" t="s">
        <v>975</v>
      </c>
      <c r="D104" t="str">
        <f>_xlfn.CONCAT("""",VLOOKUP(B104,'Index Web'!A$3:O$234,13,FALSE),"""",",")</f>
        <v>"hermosaeresamigamia",</v>
      </c>
      <c r="E104" t="str">
        <f>_xlfn.CONCAT("""titulo""",": ","""",VLOOKUP(B104,'Index Web'!A$3:L$234,3,FALSE),"""",",")</f>
        <v>"titulo": "Hermosa eres, amiga mía",</v>
      </c>
      <c r="F104" t="str">
        <f>_xlfn.CONCAT("""salmo""",": ","""",VLOOKUP(B104,'Index Web'!A$3:L$234,4,FALSE),"""",",")</f>
        <v>"salmo": "Cantar de los cantares 6-7",</v>
      </c>
      <c r="G104" t="str">
        <f>_xlfn.CONCAT("""letra""",": ","""",Table46[[#This Row],[Pg]],"|",VLOOKUP(B104,'Index Web'!A$3:O$234,15,FALSE)," ",VLOOKUP(B104,'Index Web'!A$3:O$234,13,FALSE),"""",",")</f>
        <v>"letra":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H104" t="str">
        <f>_xlfn.CONCAT("""archivo""",": ","""/resucito/src/index.html?canto=",VLOOKUP(B104,'Index Web'!A$3:N$234,13,FALSE),"""","}," )</f>
        <v>"archivo": "/resucito/src/index.html?canto=hermosaeresamigamia"},</v>
      </c>
      <c r="I104" s="36" t="str">
        <f>_xlfn.CONCAT(Table46[[#This Row],[id]:[URL]])</f>
        <v>{"id":"hermosaeresamigamia","titulo": "Hermosa eres, amiga mía","salmo": "Cantar de los cantares 6-7","letra":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hermosaeresamigamia","archivo": "/resucito/src/index.html?canto=hermosaeresamigamia"},</v>
      </c>
    </row>
    <row r="105" spans="2:9" x14ac:dyDescent="0.25">
      <c r="B105" s="26">
        <v>84</v>
      </c>
      <c r="C105" t="s">
        <v>975</v>
      </c>
      <c r="D105" t="str">
        <f>_xlfn.CONCAT("""",VLOOKUP(B105,'Index Web'!A$3:O$234,13,FALSE),"""",",")</f>
        <v>"hijasdejerusalen",</v>
      </c>
      <c r="E105" t="str">
        <f>_xlfn.CONCAT("""titulo""",": ","""",VLOOKUP(B105,'Index Web'!A$3:L$234,3,FALSE),"""",",")</f>
        <v>"titulo": "Hijas de Jerusalén",</v>
      </c>
      <c r="F105" t="str">
        <f>_xlfn.CONCAT("""salmo""",": ","""",VLOOKUP(B105,'Index Web'!A$3:L$234,4,FALSE),"""",",")</f>
        <v>"salmo": "Lucas 23,28-46",</v>
      </c>
      <c r="G105" t="str">
        <f>_xlfn.CONCAT("""letra""",": ","""",Table46[[#This Row],[Pg]],"|",VLOOKUP(B105,'Index Web'!A$3:O$234,15,FALSE)," ",VLOOKUP(B105,'Index Web'!A$3:O$234,13,FALSE),"""",",")</f>
        <v>"letra":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H105" t="str">
        <f>_xlfn.CONCAT("""archivo""",": ","""/resucito/src/index.html?canto=",VLOOKUP(B105,'Index Web'!A$3:N$234,13,FALSE),"""","}," )</f>
        <v>"archivo": "/resucito/src/index.html?canto=hijasdejerusalen"},</v>
      </c>
      <c r="I105" s="36" t="str">
        <f>_xlfn.CONCAT(Table46[[#This Row],[id]:[URL]])</f>
        <v>{"id":"hijasdejerusalen","titulo": "Hijas de Jerusalén","salmo": "Lucas 23,28-46","letra":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hijasdejerusalen","archivo": "/resucito/src/index.html?canto=hijasdejerusalen"},</v>
      </c>
    </row>
    <row r="106" spans="2:9" x14ac:dyDescent="0.25">
      <c r="B106" s="25">
        <v>85</v>
      </c>
      <c r="C106" t="s">
        <v>975</v>
      </c>
      <c r="D106" t="str">
        <f>_xlfn.CONCAT("""",VLOOKUP(B106,'Index Web'!A$3:O$234,13,FALSE),"""",",")</f>
        <v>"himnoacristoluz",</v>
      </c>
      <c r="E106" t="str">
        <f>_xlfn.CONCAT("""titulo""",": ","""",VLOOKUP(B106,'Index Web'!A$3:L$234,3,FALSE),"""",",")</f>
        <v>"titulo": "Himno a Cristo luz",</v>
      </c>
      <c r="F106" t="str">
        <f>_xlfn.CONCAT("""salmo""",": ","""",VLOOKUP(B106,'Index Web'!A$3:L$234,4,FALSE),"""",",")</f>
        <v>"salmo": "Himno vespertino (San Gregorio Nacianceno)",</v>
      </c>
      <c r="G106" t="str">
        <f>_xlfn.CONCAT("""letra""",": ","""",Table46[[#This Row],[Pg]],"|",VLOOKUP(B106,'Index Web'!A$3:O$234,15,FALSE)," ",VLOOKUP(B106,'Index Web'!A$3:O$234,13,FALSE),"""",",")</f>
        <v>"letra":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H106" t="str">
        <f>_xlfn.CONCAT("""archivo""",": ","""/resucito/src/index.html?canto=",VLOOKUP(B106,'Index Web'!A$3:N$234,13,FALSE),"""","}," )</f>
        <v>"archivo": "/resucito/src/index.html?canto=himnoacristoluz"},</v>
      </c>
      <c r="I106" s="36" t="str">
        <f>_xlfn.CONCAT(Table46[[#This Row],[id]:[URL]])</f>
        <v>{"id":"himnoacristoluz","titulo": "Himno a Cristo luz","salmo": "Himno vespertino (San Gregorio Nacianceno)","letra":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himnoacristoluz","archivo": "/resucito/src/index.html?canto=himnoacristoluz"},</v>
      </c>
    </row>
    <row r="107" spans="2:9" x14ac:dyDescent="0.25">
      <c r="B107" s="26">
        <v>86</v>
      </c>
      <c r="C107" t="s">
        <v>975</v>
      </c>
      <c r="D107" t="str">
        <f>_xlfn.CONCAT("""",VLOOKUP(B107,'Index Web'!A$3:O$234,13,FALSE),"""",",")</f>
        <v>"himnoalacaridad",</v>
      </c>
      <c r="E107" t="str">
        <f>_xlfn.CONCAT("""titulo""",": ","""",VLOOKUP(B107,'Index Web'!A$3:L$234,3,FALSE),"""",",")</f>
        <v>"titulo": "Himno a la caridad",</v>
      </c>
      <c r="F107" t="str">
        <f>_xlfn.CONCAT("""salmo""",": ","""",VLOOKUP(B107,'Index Web'!A$3:L$234,4,FALSE),"""",",")</f>
        <v>"salmo": "1 Corintios 13,1-7",</v>
      </c>
      <c r="G107" t="str">
        <f>_xlfn.CONCAT("""letra""",": ","""",Table46[[#This Row],[Pg]],"|",VLOOKUP(B107,'Index Web'!A$3:O$234,15,FALSE)," ",VLOOKUP(B107,'Index Web'!A$3:O$234,13,FALSE),"""",",")</f>
        <v>"letra":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H107" t="str">
        <f>_xlfn.CONCAT("""archivo""",": ","""/resucito/src/index.html?canto=",VLOOKUP(B107,'Index Web'!A$3:N$234,13,FALSE),"""","}," )</f>
        <v>"archivo": "/resucito/src/index.html?canto=himnoalacaridad"},</v>
      </c>
      <c r="I107" s="36" t="str">
        <f>_xlfn.CONCAT(Table46[[#This Row],[id]:[URL]])</f>
        <v>{"id":"himnoalacaridad","titulo": "Himno a la caridad","salmo": "1 Corintios 13,1-7","letra":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himnoalacaridad","archivo": "/resucito/src/index.html?canto=himnoalacaridad"},</v>
      </c>
    </row>
    <row r="108" spans="2:9" x14ac:dyDescent="0.25">
      <c r="B108" s="30">
        <v>227</v>
      </c>
      <c r="C108" t="s">
        <v>975</v>
      </c>
      <c r="D108" t="str">
        <f>_xlfn.CONCAT("""",VLOOKUP(B108,'Index Web'!A$3:O$234,13,FALSE),"""",",")</f>
        <v>"himnoalacruzgloriosa",</v>
      </c>
      <c r="E108" t="str">
        <f>_xlfn.CONCAT("""titulo""",": ","""",VLOOKUP(B108,'Index Web'!A$3:L$234,3,FALSE),"""",",")</f>
        <v>"titulo": "Himno a la Cruz Gloriosa",</v>
      </c>
      <c r="F108" t="str">
        <f>_xlfn.CONCAT("""salmo""",": ","""",VLOOKUP(B108,'Index Web'!A$3:L$234,4,FALSE),"""",",")</f>
        <v>"salmo": "Homilía La Santa Pascua (Anónimo s. II)",</v>
      </c>
      <c r="G108" t="str">
        <f>_xlfn.CONCAT("""letra""",": ","""",Table46[[#This Row],[Pg]],"|",VLOOKUP(B108,'Index Web'!A$3:O$234,15,FALSE)," ",VLOOKUP(B108,'Index Web'!A$3:O$234,13,FALSE),"""",",")</f>
        <v>"letra":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H108" t="str">
        <f>_xlfn.CONCAT("""archivo""",": ","""/resucito/src/index.html?canto=",VLOOKUP(B108,'Index Web'!A$3:N$234,13,FALSE),"""","}," )</f>
        <v>"archivo": "/resucito/src/index.html?canto=himnoalacruzgloriosa"},</v>
      </c>
      <c r="I108" s="36" t="str">
        <f>_xlfn.CONCAT(Table46[[#This Row],[id]:[URL]])</f>
        <v>{"id":"himnoalacruzgloriosa","titulo": "Himno a la Cruz Gloriosa","salmo": "Homilía La Santa Pascua (Anónimo s. II)","letra":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himnoalacruzgloriosa","archivo": "/resucito/src/index.html?canto=himnoalacruzgloriosa"},</v>
      </c>
    </row>
    <row r="109" spans="2:9" x14ac:dyDescent="0.25">
      <c r="B109" s="26">
        <v>87</v>
      </c>
      <c r="C109" t="s">
        <v>975</v>
      </c>
      <c r="D109" t="str">
        <f>_xlfn.CONCAT("""",VLOOKUP(B109,'Index Web'!A$3:O$234,13,FALSE),"""",",")</f>
        <v>"himnoalakenosis",</v>
      </c>
      <c r="E109" t="str">
        <f>_xlfn.CONCAT("""titulo""",": ","""",VLOOKUP(B109,'Index Web'!A$3:L$234,3,FALSE),"""",",")</f>
        <v>"titulo": "Himno a la kenosis",</v>
      </c>
      <c r="F109" t="str">
        <f>_xlfn.CONCAT("""salmo""",": ","""",VLOOKUP(B109,'Index Web'!A$3:L$234,4,FALSE),"""",",")</f>
        <v>"salmo": "Filipenses 2,1-11",</v>
      </c>
      <c r="G109" t="str">
        <f>_xlfn.CONCAT("""letra""",": ","""",Table46[[#This Row],[Pg]],"|",VLOOKUP(B109,'Index Web'!A$3:O$234,15,FALSE)," ",VLOOKUP(B109,'Index Web'!A$3:O$234,13,FALSE),"""",",")</f>
        <v>"letra":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H109" t="str">
        <f>_xlfn.CONCAT("""archivo""",": ","""/resucito/src/index.html?canto=",VLOOKUP(B109,'Index Web'!A$3:N$234,13,FALSE),"""","}," )</f>
        <v>"archivo": "/resucito/src/index.html?canto=himnoalakenosis"},</v>
      </c>
      <c r="I109" s="36" t="str">
        <f>_xlfn.CONCAT(Table46[[#This Row],[id]:[URL]])</f>
        <v>{"id":"himnoalakenosis","titulo": "Himno a la kenosis","salmo": "Filipenses 2,1-11","letra":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himnoalakenosis","archivo": "/resucito/src/index.html?canto=himnoalakenosis"},</v>
      </c>
    </row>
    <row r="110" spans="2:9" x14ac:dyDescent="0.25">
      <c r="B110" s="25">
        <v>88</v>
      </c>
      <c r="C110" t="s">
        <v>975</v>
      </c>
      <c r="D110" t="str">
        <f>_xlfn.CONCAT("""",VLOOKUP(B110,'Index Web'!A$3:O$234,13,FALSE),"""",",")</f>
        <v>"himnodeadviento",</v>
      </c>
      <c r="E110" t="str">
        <f>_xlfn.CONCAT("""titulo""",": ","""",VLOOKUP(B110,'Index Web'!A$3:L$234,3,FALSE),"""",",")</f>
        <v>"titulo": "Himno de Adviento",</v>
      </c>
      <c r="F110" t="str">
        <f>_xlfn.CONCAT("""salmo""",": ","""",VLOOKUP(B110,'Index Web'!A$3:L$234,4,FALSE),"""",",")</f>
        <v>"salmo": "Himno lat. «Vox clara ecce Intonat»",</v>
      </c>
      <c r="G110" t="str">
        <f>_xlfn.CONCAT("""letra""",": ","""",Table46[[#This Row],[Pg]],"|",VLOOKUP(B110,'Index Web'!A$3:O$234,15,FALSE)," ",VLOOKUP(B110,'Index Web'!A$3:O$234,13,FALSE),"""",",")</f>
        <v>"letra":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H110" t="str">
        <f>_xlfn.CONCAT("""archivo""",": ","""/resucito/src/index.html?canto=",VLOOKUP(B110,'Index Web'!A$3:N$234,13,FALSE),"""","}," )</f>
        <v>"archivo": "/resucito/src/index.html?canto=himnodeadviento"},</v>
      </c>
      <c r="I110" s="36" t="str">
        <f>_xlfn.CONCAT(Table46[[#This Row],[id]:[URL]])</f>
        <v>{"id":"himnodeadviento","titulo": "Himno de Adviento","salmo": "Himno lat. «Vox clara ecce Intonat»","letra":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himnodeadviento","archivo": "/resucito/src/index.html?canto=himnodeadviento"},</v>
      </c>
    </row>
    <row r="111" spans="2:9" x14ac:dyDescent="0.25">
      <c r="B111" s="26">
        <v>89</v>
      </c>
      <c r="C111" t="s">
        <v>975</v>
      </c>
      <c r="D111" t="str">
        <f>_xlfn.CONCAT("""",VLOOKUP(B111,'Index Web'!A$3:O$234,13,FALSE),"""",",")</f>
        <v>"himnodelaascension",</v>
      </c>
      <c r="E111" t="str">
        <f>_xlfn.CONCAT("""titulo""",": ","""",VLOOKUP(B111,'Index Web'!A$3:L$234,3,FALSE),"""",",")</f>
        <v>"titulo": "Himno de la Ascensión",</v>
      </c>
      <c r="F111" t="str">
        <f>_xlfn.CONCAT("""salmo""",": ","""",VLOOKUP(B111,'Index Web'!A$3:L$234,4,FALSE),"""",",")</f>
        <v>"salmo": "Himno de Laudes del tiempo Pascual, de la Ascensión a Pentecostés  / Himno de la liturgia de las horas ",</v>
      </c>
      <c r="G111" t="str">
        <f>_xlfn.CONCAT("""letra""",": ","""",Table46[[#This Row],[Pg]],"|",VLOOKUP(B111,'Index Web'!A$3:O$234,15,FALSE)," ",VLOOKUP(B111,'Index Web'!A$3:O$234,13,FALSE),"""",",")</f>
        <v>"letra":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H111" t="str">
        <f>_xlfn.CONCAT("""archivo""",": ","""/resucito/src/index.html?canto=",VLOOKUP(B111,'Index Web'!A$3:N$234,13,FALSE),"""","}," )</f>
        <v>"archivo": "/resucito/src/index.html?canto=himnodelaascension"},</v>
      </c>
      <c r="I111" s="36" t="str">
        <f>_xlfn.CONCAT(Table46[[#This Row],[id]:[URL]])</f>
        <v>{"id":"himnodelaascension","titulo": "Himno de la Ascensión","salmo": "Himno de Laudes del tiempo Pascual, de la Ascensión a Pentecostés  / Himno de la liturgia de las horas ","letra":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himnodelaascension","archivo": "/resucito/src/index.html?canto=himnodelaascension"},</v>
      </c>
    </row>
    <row r="112" spans="2:9" x14ac:dyDescent="0.25">
      <c r="B112" s="25">
        <v>90</v>
      </c>
      <c r="C112" t="s">
        <v>975</v>
      </c>
      <c r="D112" t="str">
        <f>_xlfn.CONCAT("""",VLOOKUP(B112,'Index Web'!A$3:O$234,13,FALSE),"""",",")</f>
        <v>"himnodepascua",</v>
      </c>
      <c r="E112" t="str">
        <f>_xlfn.CONCAT("""titulo""",": ","""",VLOOKUP(B112,'Index Web'!A$3:L$234,3,FALSE),"""",",")</f>
        <v>"titulo": "Himno de Pascua",</v>
      </c>
      <c r="F112" t="str">
        <f>_xlfn.CONCAT("""salmo""",": ","""",VLOOKUP(B112,'Index Web'!A$3:L$234,4,FALSE),"""",",")</f>
        <v>"salmo": "Himno lat. «Aurora lucis rutiiat»",</v>
      </c>
      <c r="G112" t="str">
        <f>_xlfn.CONCAT("""letra""",": ","""",Table46[[#This Row],[Pg]],"|",VLOOKUP(B112,'Index Web'!A$3:O$234,15,FALSE)," ",VLOOKUP(B112,'Index Web'!A$3:O$234,13,FALSE),"""",",")</f>
        <v>"letra":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H112" t="str">
        <f>_xlfn.CONCAT("""archivo""",": ","""/resucito/src/index.html?canto=",VLOOKUP(B112,'Index Web'!A$3:N$234,13,FALSE),"""","}," )</f>
        <v>"archivo": "/resucito/src/index.html?canto=himnodepascua"},</v>
      </c>
      <c r="I112" s="36" t="str">
        <f>_xlfn.CONCAT(Table46[[#This Row],[id]:[URL]])</f>
        <v>{"id":"himnodepascua","titulo": "Himno de Pascua","salmo": "Himno lat. «Aurora lucis rutiiat»","letra":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himnodepascua","archivo": "/resucito/src/index.html?canto=himnodepascua"},</v>
      </c>
    </row>
    <row r="113" spans="2:9" x14ac:dyDescent="0.25">
      <c r="B113" s="26">
        <v>91</v>
      </c>
      <c r="C113" t="s">
        <v>975</v>
      </c>
      <c r="D113" t="str">
        <f>_xlfn.CONCAT("""",VLOOKUP(B113,'Index Web'!A$3:O$234,13,FALSE),"""",",")</f>
        <v>"huyeamadomio",</v>
      </c>
      <c r="E113" t="str">
        <f>_xlfn.CONCAT("""titulo""",": ","""",VLOOKUP(B113,'Index Web'!A$3:L$234,3,FALSE),"""",",")</f>
        <v>"titulo": "Huye, amado mío",</v>
      </c>
      <c r="F113" t="str">
        <f>_xlfn.CONCAT("""salmo""",": ","""",VLOOKUP(B113,'Index Web'!A$3:L$234,4,FALSE),"""",",")</f>
        <v>"salmo": "Cantar de los Cantares 8,10-14",</v>
      </c>
      <c r="G113" t="str">
        <f>_xlfn.CONCAT("""letra""",": ","""",Table46[[#This Row],[Pg]],"|",VLOOKUP(B113,'Index Web'!A$3:O$234,15,FALSE)," ",VLOOKUP(B113,'Index Web'!A$3:O$234,13,FALSE),"""",",")</f>
        <v>"letra":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H113" t="str">
        <f>_xlfn.CONCAT("""archivo""",": ","""/resucito/src/index.html?canto=",VLOOKUP(B113,'Index Web'!A$3:N$234,13,FALSE),"""","}," )</f>
        <v>"archivo": "/resucito/src/index.html?canto=huyeamadomio"},</v>
      </c>
      <c r="I113" s="36" t="str">
        <f>_xlfn.CONCAT(Table46[[#This Row],[id]:[URL]])</f>
        <v>{"id":"huyeamadomio","titulo": "Huye, amado mío","salmo": "Cantar de los Cantares 8,10-14","letra":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huyeamadomio","archivo": "/resucito/src/index.html?canto=huyeamadomio"},</v>
      </c>
    </row>
    <row r="114" spans="2:9" x14ac:dyDescent="0.25">
      <c r="B114" s="25">
        <v>92</v>
      </c>
      <c r="C114" t="s">
        <v>975</v>
      </c>
      <c r="D114" t="str">
        <f>_xlfn.CONCAT("""",VLOOKUP(B114,'Index Web'!A$3:O$234,13,FALSE),"""",",")</f>
        <v>"idyanunciadamishermanos",</v>
      </c>
      <c r="E114" t="str">
        <f>_xlfn.CONCAT("""titulo""",": ","""",VLOOKUP(B114,'Index Web'!A$3:L$234,3,FALSE),"""",",")</f>
        <v>"titulo": "Id y anunciad a mis hermanos",</v>
      </c>
      <c r="F114" t="str">
        <f>_xlfn.CONCAT("""salmo""",": ","""",VLOOKUP(B114,'Index Web'!A$3:L$234,4,FALSE),"""",",")</f>
        <v>"salmo": "Mateo 28,10.16-20",</v>
      </c>
      <c r="G114" t="str">
        <f>_xlfn.CONCAT("""letra""",": ","""",Table46[[#This Row],[Pg]],"|",VLOOKUP(B114,'Index Web'!A$3:O$234,15,FALSE)," ",VLOOKUP(B114,'Index Web'!A$3:O$234,13,FALSE),"""",",")</f>
        <v>"letra":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H114" t="str">
        <f>_xlfn.CONCAT("""archivo""",": ","""/resucito/src/index.html?canto=",VLOOKUP(B114,'Index Web'!A$3:N$234,13,FALSE),"""","}," )</f>
        <v>"archivo": "/resucito/src/index.html?canto=idyanunciadamishermanos"},</v>
      </c>
      <c r="I114" s="36" t="str">
        <f>_xlfn.CONCAT(Table46[[#This Row],[id]:[URL]])</f>
        <v>{"id":"idyanunciadamishermanos","titulo": "Id y anunciad a mis hermanos","salmo": "Mateo 28,10.16-20","letra":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idyanunciadamishermanos","archivo": "/resucito/src/index.html?canto=idyanunciadamishermanos"},</v>
      </c>
    </row>
    <row r="115" spans="2:9" x14ac:dyDescent="0.25">
      <c r="B115" s="26">
        <v>93</v>
      </c>
      <c r="C115" t="s">
        <v>975</v>
      </c>
      <c r="D115" t="str">
        <f>_xlfn.CONCAT("""",VLOOKUP(B115,'Index Web'!A$3:O$234,13,FALSE),"""",",")</f>
        <v>"improperios",</v>
      </c>
      <c r="E115" t="str">
        <f>_xlfn.CONCAT("""titulo""",": ","""",VLOOKUP(B115,'Index Web'!A$3:L$234,3,FALSE),"""",",")</f>
        <v>"titulo": "Improperios",</v>
      </c>
      <c r="F115" t="str">
        <f>_xlfn.CONCAT("""salmo""",": ","""",VLOOKUP(B115,'Index Web'!A$3:L$234,4,FALSE),"""",",")</f>
        <v>"salmo": "Adoración de la santa Cruz el Viernes santo",</v>
      </c>
      <c r="G115" t="str">
        <f>_xlfn.CONCAT("""letra""",": ","""",Table46[[#This Row],[Pg]],"|",VLOOKUP(B115,'Index Web'!A$3:O$234,15,FALSE)," ",VLOOKUP(B115,'Index Web'!A$3:O$234,13,FALSE),"""",",")</f>
        <v>"letra":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H115" t="str">
        <f>_xlfn.CONCAT("""archivo""",": ","""/resucito/src/index.html?canto=",VLOOKUP(B115,'Index Web'!A$3:N$234,13,FALSE),"""","}," )</f>
        <v>"archivo": "/resucito/src/index.html?canto=improperios"},</v>
      </c>
      <c r="I115" s="36" t="str">
        <f>_xlfn.CONCAT(Table46[[#This Row],[id]:[URL]])</f>
        <v>{"id":"improperios","titulo": "Improperios","salmo": "Adoración de la santa Cruz el Viernes santo","letra":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improperios","archivo": "/resucito/src/index.html?canto=improperios"},</v>
      </c>
    </row>
    <row r="116" spans="2:9" x14ac:dyDescent="0.25">
      <c r="B116" s="31">
        <v>228</v>
      </c>
      <c r="C116" t="s">
        <v>975</v>
      </c>
      <c r="D116" t="str">
        <f>_xlfn.CONCAT("""",VLOOKUP(B116,'Index Web'!A$3:O$234,13,FALSE),"""",",")</f>
        <v>"jacob",</v>
      </c>
      <c r="E116" t="str">
        <f>_xlfn.CONCAT("""titulo""",": ","""",VLOOKUP(B116,'Index Web'!A$3:L$234,3,FALSE),"""",",")</f>
        <v>"titulo": "Jacob ",</v>
      </c>
      <c r="F116" t="str">
        <f>_xlfn.CONCAT("""salmo""",": ","""",VLOOKUP(B116,'Index Web'!A$3:L$234,4,FALSE),"""",",")</f>
        <v>"salmo": "Genesis 32,23-29 ",</v>
      </c>
      <c r="G116" t="str">
        <f>_xlfn.CONCAT("""letra""",": ","""",Table46[[#This Row],[Pg]],"|",VLOOKUP(B116,'Index Web'!A$3:O$234,15,FALSE)," ",VLOOKUP(B116,'Index Web'!A$3:O$234,13,FALSE),"""",",")</f>
        <v>"letra":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H116" t="str">
        <f>_xlfn.CONCAT("""archivo""",": ","""/resucito/src/index.html?canto=",VLOOKUP(B116,'Index Web'!A$3:N$234,13,FALSE),"""","}," )</f>
        <v>"archivo": "/resucito/src/index.html?canto=jacob"},</v>
      </c>
      <c r="I116" s="36" t="str">
        <f>_xlfn.CONCAT(Table46[[#This Row],[id]:[URL]])</f>
        <v>{"id":"jacob","titulo": "Jacob ","salmo": "Genesis 32,23-29 ","letra":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jacob","archivo": "/resucito/src/index.html?canto=jacob"},</v>
      </c>
    </row>
    <row r="117" spans="2:9" x14ac:dyDescent="0.25">
      <c r="B117" s="26">
        <v>94</v>
      </c>
      <c r="C117" t="s">
        <v>975</v>
      </c>
      <c r="D117" t="str">
        <f>_xlfn.CONCAT("""",VLOOKUP(B117,'Index Web'!A$3:O$234,13,FALSE),"""",",")</f>
        <v>"jerusalenreconstruida",</v>
      </c>
      <c r="E117" t="str">
        <f>_xlfn.CONCAT("""titulo""",": ","""",VLOOKUP(B117,'Index Web'!A$3:L$234,3,FALSE),"""",",")</f>
        <v>"titulo": "Jerusalén reconstruida",</v>
      </c>
      <c r="F117" t="str">
        <f>_xlfn.CONCAT("""salmo""",": ","""",VLOOKUP(B117,'Index Web'!A$3:L$234,4,FALSE),"""",",")</f>
        <v>"salmo": "Tobias 13,11-17",</v>
      </c>
      <c r="G117" t="str">
        <f>_xlfn.CONCAT("""letra""",": ","""",Table46[[#This Row],[Pg]],"|",VLOOKUP(B117,'Index Web'!A$3:O$234,15,FALSE)," ",VLOOKUP(B117,'Index Web'!A$3:O$234,13,FALSE),"""",",")</f>
        <v>"letra":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H117" t="str">
        <f>_xlfn.CONCAT("""archivo""",": ","""/resucito/src/index.html?canto=",VLOOKUP(B117,'Index Web'!A$3:N$234,13,FALSE),"""","}," )</f>
        <v>"archivo": "/resucito/src/index.html?canto=jerusalenreconstruida"},</v>
      </c>
      <c r="I117" s="36" t="str">
        <f>_xlfn.CONCAT(Table46[[#This Row],[id]:[URL]])</f>
        <v>{"id":"jerusalenreconstruida","titulo": "Jerusalén reconstruida","salmo": "Tobias 13,11-17","letra":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jerusalenreconstruida","archivo": "/resucito/src/index.html?canto=jerusalenreconstruida"},</v>
      </c>
    </row>
    <row r="118" spans="2:9" x14ac:dyDescent="0.25">
      <c r="B118" s="25">
        <v>95</v>
      </c>
      <c r="C118" t="s">
        <v>975</v>
      </c>
      <c r="D118" t="str">
        <f>_xlfn.CONCAT("""",VLOOKUP(B118,'Index Web'!A$3:O$234,13,FALSE),"""",",")</f>
        <v>"jesusrecorriatodaslas",</v>
      </c>
      <c r="E118" t="str">
        <f>_xlfn.CONCAT("""titulo""",": ","""",VLOOKUP(B118,'Index Web'!A$3:L$234,3,FALSE),"""",",")</f>
        <v>"titulo": "Jesús recorría todas las ",</v>
      </c>
      <c r="F118" t="str">
        <f>_xlfn.CONCAT("""salmo""",": ","""",VLOOKUP(B118,'Index Web'!A$3:L$234,4,FALSE),"""",",")</f>
        <v>"salmo": "Mateo 9,35ss; 10 ",</v>
      </c>
      <c r="G118" t="str">
        <f>_xlfn.CONCAT("""letra""",": ","""",Table46[[#This Row],[Pg]],"|",VLOOKUP(B118,'Index Web'!A$3:O$234,15,FALSE)," ",VLOOKUP(B118,'Index Web'!A$3:O$234,13,FALSE),"""",",")</f>
        <v>"letra":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H118" t="str">
        <f>_xlfn.CONCAT("""archivo""",": ","""/resucito/src/index.html?canto=",VLOOKUP(B118,'Index Web'!A$3:N$234,13,FALSE),"""","}," )</f>
        <v>"archivo": "/resucito/src/index.html?canto=jesusrecorriatodaslas"},</v>
      </c>
      <c r="I118" s="36" t="str">
        <f>_xlfn.CONCAT(Table46[[#This Row],[id]:[URL]])</f>
        <v>{"id":"jesusrecorriatodaslas","titulo": "Jesús recorría todas las ","salmo": "Mateo 9,35ss; 10 ","letra":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jesusrecorriatodaslas","archivo": "/resucito/src/index.html?canto=jesusrecorriatodaslas"},</v>
      </c>
    </row>
    <row r="119" spans="2:9" x14ac:dyDescent="0.25">
      <c r="B119" s="26">
        <v>96</v>
      </c>
      <c r="C119" t="s">
        <v>975</v>
      </c>
      <c r="D119" t="str">
        <f>_xlfn.CONCAT("""",VLOOKUP(B119,'Index Web'!A$3:O$234,13,FALSE),"""",",")</f>
        <v>"lacorderadedios",</v>
      </c>
      <c r="E119" t="str">
        <f>_xlfn.CONCAT("""titulo""",": ","""",VLOOKUP(B119,'Index Web'!A$3:L$234,3,FALSE),"""",",")</f>
        <v>"titulo": "La cordera de Dios",</v>
      </c>
      <c r="F119" t="str">
        <f>_xlfn.CONCAT("""salmo""",": ","""",VLOOKUP(B119,'Index Web'!A$3:L$234,4,FALSE),"""",",")</f>
        <v>"salmo": "Mateo 1,18s; 2,13s.18",</v>
      </c>
      <c r="G119" t="str">
        <f>_xlfn.CONCAT("""letra""",": ","""",Table46[[#This Row],[Pg]],"|",VLOOKUP(B119,'Index Web'!A$3:O$234,15,FALSE)," ",VLOOKUP(B119,'Index Web'!A$3:O$234,13,FALSE),"""",",")</f>
        <v>"letra":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H119" t="str">
        <f>_xlfn.CONCAT("""archivo""",": ","""/resucito/src/index.html?canto=",VLOOKUP(B119,'Index Web'!A$3:N$234,13,FALSE),"""","}," )</f>
        <v>"archivo": "/resucito/src/index.html?canto=lacorderadedios"},</v>
      </c>
      <c r="I119" s="36" t="str">
        <f>_xlfn.CONCAT(Table46[[#This Row],[id]:[URL]])</f>
        <v>{"id":"lacorderadedios","titulo": "La cordera de Dios","salmo": "Mateo 1,18s; 2,13s.18","letra":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lacorderadedios","archivo": "/resucito/src/index.html?canto=lacorderadedios"},</v>
      </c>
    </row>
    <row r="120" spans="2:9" x14ac:dyDescent="0.25">
      <c r="B120" s="25">
        <v>97</v>
      </c>
      <c r="C120" t="s">
        <v>975</v>
      </c>
      <c r="D120" t="str">
        <f>_xlfn.CONCAT("""",VLOOKUP(B120,'Index Web'!A$3:O$234,13,FALSE),"""",",")</f>
        <v>"laespada",</v>
      </c>
      <c r="E120" t="str">
        <f>_xlfn.CONCAT("""titulo""",": ","""",VLOOKUP(B120,'Index Web'!A$3:L$234,3,FALSE),"""",",")</f>
        <v>"titulo": "La espada",</v>
      </c>
      <c r="F120" t="str">
        <f>_xlfn.CONCAT("""salmo""",": ","""",VLOOKUP(B120,'Index Web'!A$3:L$234,4,FALSE),"""",",")</f>
        <v>"salmo": "Ezequiel 21,14-22",</v>
      </c>
      <c r="G120" t="str">
        <f>_xlfn.CONCAT("""letra""",": ","""",Table46[[#This Row],[Pg]],"|",VLOOKUP(B120,'Index Web'!A$3:O$234,15,FALSE)," ",VLOOKUP(B120,'Index Web'!A$3:O$234,13,FALSE),"""",",")</f>
        <v>"letra":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H120" t="str">
        <f>_xlfn.CONCAT("""archivo""",": ","""/resucito/src/index.html?canto=",VLOOKUP(B120,'Index Web'!A$3:N$234,13,FALSE),"""","}," )</f>
        <v>"archivo": "/resucito/src/index.html?canto=laespada"},</v>
      </c>
      <c r="I120" s="36" t="str">
        <f>_xlfn.CONCAT(Table46[[#This Row],[id]:[URL]])</f>
        <v>{"id":"laespada","titulo": "La espada","salmo": "Ezequiel 21,14-22","letra":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laespada","archivo": "/resucito/src/index.html?canto=laespada"},</v>
      </c>
    </row>
    <row r="121" spans="2:9" x14ac:dyDescent="0.25">
      <c r="B121" s="26">
        <v>98</v>
      </c>
      <c r="C121" t="s">
        <v>975</v>
      </c>
      <c r="D121" t="str">
        <f>_xlfn.CONCAT("""",VLOOKUP(B121,'Index Web'!A$3:O$234,13,FALSE),"""",",")</f>
        <v>"lamarchaesdura",</v>
      </c>
      <c r="E121" t="str">
        <f>_xlfn.CONCAT("""titulo""",": ","""",VLOOKUP(B121,'Index Web'!A$3:L$234,3,FALSE),"""",",")</f>
        <v>"titulo": "La marcha es dura",</v>
      </c>
      <c r="F121" t="str">
        <f>_xlfn.CONCAT("""salmo""",": ","""",VLOOKUP(B121,'Index Web'!A$3:L$234,4,FALSE),"""",",")</f>
        <v>"salmo": "Espiritual negro «Go down, Moses»",</v>
      </c>
      <c r="G121" t="str">
        <f>_xlfn.CONCAT("""letra""",": ","""",Table46[[#This Row],[Pg]],"|",VLOOKUP(B121,'Index Web'!A$3:O$234,15,FALSE)," ",VLOOKUP(B121,'Index Web'!A$3:O$234,13,FALSE),"""",",")</f>
        <v>"letra":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H121" t="str">
        <f>_xlfn.CONCAT("""archivo""",": ","""/resucito/src/index.html?canto=",VLOOKUP(B121,'Index Web'!A$3:N$234,13,FALSE),"""","}," )</f>
        <v>"archivo": "/resucito/src/index.html?canto=lamarchaesdura"},</v>
      </c>
      <c r="I121" s="36" t="str">
        <f>_xlfn.CONCAT(Table46[[#This Row],[id]:[URL]])</f>
        <v>{"id":"lamarchaesdura","titulo": "La marcha es dura","salmo": "Espiritual negro «Go down, Moses»","letra":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lamarchaesdura","archivo": "/resucito/src/index.html?canto=lamarchaesdura"},</v>
      </c>
    </row>
    <row r="122" spans="2:9" x14ac:dyDescent="0.25">
      <c r="B122" s="28">
        <v>242</v>
      </c>
      <c r="C122" t="s">
        <v>975</v>
      </c>
      <c r="D122" t="str">
        <f>_xlfn.CONCAT("""",VLOOKUP(B122,'Index Web'!A$3:O$234,13,FALSE),"""",",")</f>
        <v>"lapalomavolo",</v>
      </c>
      <c r="E122" t="str">
        <f>_xlfn.CONCAT("""titulo""",": ","""",VLOOKUP(B122,'Index Web'!A$3:L$234,3,FALSE),"""",",")</f>
        <v>"titulo": "La paloma voló ",</v>
      </c>
      <c r="F122" t="str">
        <f>_xlfn.CONCAT("""salmo""",": ","""",VLOOKUP(B122,'Index Web'!A$3:L$234,4,FALSE),"""",",")</f>
        <v>"salmo": "Oda XXIV de Salomón",</v>
      </c>
      <c r="G122" t="str">
        <f>_xlfn.CONCAT("""letra""",": ","""",Table46[[#This Row],[Pg]],"|",VLOOKUP(B122,'Index Web'!A$3:O$234,15,FALSE)," ",VLOOKUP(B122,'Index Web'!A$3:O$234,13,FALSE),"""",",")</f>
        <v>"letra":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H122" t="str">
        <f>_xlfn.CONCAT("""archivo""",": ","""/resucito/src/index.html?canto=",VLOOKUP(B122,'Index Web'!A$3:N$234,13,FALSE),"""","}," )</f>
        <v>"archivo": "/resucito/src/index.html?canto=lapalomavolo"},</v>
      </c>
      <c r="I122" s="36" t="str">
        <f>_xlfn.CONCAT(Table46[[#This Row],[id]:[URL]])</f>
        <v>{"id":"lapalomavolo","titulo": "La paloma voló ","salmo": "Oda XXIV de Salomón","letra":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lapalomavolo","archivo": "/resucito/src/index.html?canto=lapalomavolo"},</v>
      </c>
    </row>
    <row r="123" spans="2:9" x14ac:dyDescent="0.25">
      <c r="B123" s="26">
        <v>99</v>
      </c>
      <c r="C123" t="s">
        <v>975</v>
      </c>
      <c r="D123" t="str">
        <f>_xlfn.CONCAT("""",VLOOKUP(B123,'Index Web'!A$3:O$234,13,FALSE),"""",",")</f>
        <v>"lasalve",</v>
      </c>
      <c r="E123" t="str">
        <f>_xlfn.CONCAT("""titulo""",": ","""",VLOOKUP(B123,'Index Web'!A$3:L$234,3,FALSE),"""",",")</f>
        <v>"titulo": "La Salve",</v>
      </c>
      <c r="F123" t="str">
        <f>_xlfn.CONCAT("""salmo""",": ","""",VLOOKUP(B123,'Index Web'!A$3:L$234,4,FALSE),"""",",")</f>
        <v>"salmo": "Himno lat. «Salve Regina»",</v>
      </c>
      <c r="G123" t="str">
        <f>_xlfn.CONCAT("""letra""",": ","""",Table46[[#This Row],[Pg]],"|",VLOOKUP(B123,'Index Web'!A$3:O$234,15,FALSE)," ",VLOOKUP(B123,'Index Web'!A$3:O$234,13,FALSE),"""",",")</f>
        <v>"letra":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H123" t="str">
        <f>_xlfn.CONCAT("""archivo""",": ","""/resucito/src/index.html?canto=",VLOOKUP(B123,'Index Web'!A$3:N$234,13,FALSE),"""","}," )</f>
        <v>"archivo": "/resucito/src/index.html?canto=lasalve"},</v>
      </c>
      <c r="I123" s="36" t="str">
        <f>_xlfn.CONCAT(Table46[[#This Row],[id]:[URL]])</f>
        <v>{"id":"lasalve","titulo": "La Salve","salmo": "Himno lat. «Salve Regina»","letra":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lasalve","archivo": "/resucito/src/index.html?canto=lasalve"},</v>
      </c>
    </row>
    <row r="124" spans="2:9" x14ac:dyDescent="0.25">
      <c r="B124" s="25">
        <v>100</v>
      </c>
      <c r="C124" t="s">
        <v>975</v>
      </c>
      <c r="D124" t="str">
        <f>_xlfn.CONCAT("""",VLOOKUP(B124,'Index Web'!A$3:O$234,13,FALSE),"""",",")</f>
        <v>"lasiegadelasnaciones",</v>
      </c>
      <c r="E124" t="str">
        <f>_xlfn.CONCAT("""titulo""",": ","""",VLOOKUP(B124,'Index Web'!A$3:L$234,3,FALSE),"""",",")</f>
        <v>"titulo": "La siega de las naciones",</v>
      </c>
      <c r="F124" t="str">
        <f>_xlfn.CONCAT("""salmo""",": ","""",VLOOKUP(B124,'Index Web'!A$3:L$234,4,FALSE),"""",",")</f>
        <v>"salmo": "Juan 4,31-38",</v>
      </c>
      <c r="G124" t="str">
        <f>_xlfn.CONCAT("""letra""",": ","""",Table46[[#This Row],[Pg]],"|",VLOOKUP(B124,'Index Web'!A$3:O$234,15,FALSE)," ",VLOOKUP(B124,'Index Web'!A$3:O$234,13,FALSE),"""",",")</f>
        <v>"letra":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H124" t="str">
        <f>_xlfn.CONCAT("""archivo""",": ","""/resucito/src/index.html?canto=",VLOOKUP(B124,'Index Web'!A$3:N$234,13,FALSE),"""","}," )</f>
        <v>"archivo": "/resucito/src/index.html?canto=lasiegadelasnaciones"},</v>
      </c>
      <c r="I124" s="36" t="str">
        <f>_xlfn.CONCAT(Table46[[#This Row],[id]:[URL]])</f>
        <v>{"id":"lasiegadelasnaciones","titulo": "La siega de las naciones","salmo": "Juan 4,31-38","letra":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lasiegadelasnaciones","archivo": "/resucito/src/index.html?canto=lasiegadelasnaciones"},</v>
      </c>
    </row>
    <row r="125" spans="2:9" x14ac:dyDescent="0.25">
      <c r="B125" s="26">
        <v>101</v>
      </c>
      <c r="C125" t="s">
        <v>975</v>
      </c>
      <c r="D125" t="str">
        <f>_xlfn.CONCAT("""",VLOOKUP(B125,'Index Web'!A$3:O$234,13,FALSE),"""",",")</f>
        <v>"lavozdemiamado",</v>
      </c>
      <c r="E125" t="str">
        <f>_xlfn.CONCAT("""titulo""",": ","""",VLOOKUP(B125,'Index Web'!A$3:L$234,3,FALSE),"""",",")</f>
        <v>"titulo": "La voz de mi amado",</v>
      </c>
      <c r="F125" t="str">
        <f>_xlfn.CONCAT("""salmo""",": ","""",VLOOKUP(B125,'Index Web'!A$3:L$234,4,FALSE),"""",",")</f>
        <v>"salmo": "Cantar de los Cantares 2,8-17",</v>
      </c>
      <c r="G125" t="str">
        <f>_xlfn.CONCAT("""letra""",": ","""",Table46[[#This Row],[Pg]],"|",VLOOKUP(B125,'Index Web'!A$3:O$234,15,FALSE)," ",VLOOKUP(B125,'Index Web'!A$3:O$234,13,FALSE),"""",",")</f>
        <v>"letra":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H125" t="str">
        <f>_xlfn.CONCAT("""archivo""",": ","""/resucito/src/index.html?canto=",VLOOKUP(B125,'Index Web'!A$3:N$234,13,FALSE),"""","}," )</f>
        <v>"archivo": "/resucito/src/index.html?canto=lavozdemiamado"},</v>
      </c>
      <c r="I125" s="36" t="str">
        <f>_xlfn.CONCAT(Table46[[#This Row],[id]:[URL]])</f>
        <v>{"id":"lavozdemiamado","titulo": "La voz de mi amado","salmo": "Cantar de los Cantares 2,8-17","letra":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lavozdemiamado","archivo": "/resucito/src/index.html?canto=lavozdemiamado"},</v>
      </c>
    </row>
    <row r="126" spans="2:9" x14ac:dyDescent="0.25">
      <c r="B126" s="25">
        <v>102</v>
      </c>
      <c r="C126" t="s">
        <v>975</v>
      </c>
      <c r="D126" t="str">
        <f>_xlfn.CONCAT("""",VLOOKUP(B126,'Index Web'!A$3:O$234,13,FALSE),"""",",")</f>
        <v>"lasarmasdelaluz",</v>
      </c>
      <c r="E126" t="str">
        <f>_xlfn.CONCAT("""titulo""",": ","""",VLOOKUP(B126,'Index Web'!A$3:L$234,3,FALSE),"""",",")</f>
        <v>"titulo": "Las armas de la luz",</v>
      </c>
      <c r="F126" t="str">
        <f>_xlfn.CONCAT("""salmo""",": ","""",VLOOKUP(B126,'Index Web'!A$3:L$234,4,FALSE),"""",",")</f>
        <v>"salmo": "cf Efesios 6,11.ss",</v>
      </c>
      <c r="G126" t="str">
        <f>_xlfn.CONCAT("""letra""",": ","""",Table46[[#This Row],[Pg]],"|",VLOOKUP(B126,'Index Web'!A$3:O$234,15,FALSE)," ",VLOOKUP(B126,'Index Web'!A$3:O$234,13,FALSE),"""",",")</f>
        <v>"letra":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H126" t="str">
        <f>_xlfn.CONCAT("""archivo""",": ","""/resucito/src/index.html?canto=",VLOOKUP(B126,'Index Web'!A$3:N$234,13,FALSE),"""","}," )</f>
        <v>"archivo": "/resucito/src/index.html?canto=lasarmasdelaluz"},</v>
      </c>
      <c r="I126" s="36" t="str">
        <f>_xlfn.CONCAT(Table46[[#This Row],[id]:[URL]])</f>
        <v>{"id":"lasarmasdelaluz","titulo": "Las armas de la luz","salmo": "cf Efesios 6,11.ss","letra":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lasarmasdelaluz","archivo": "/resucito/src/index.html?canto=lasarmasdelaluz"},</v>
      </c>
    </row>
    <row r="127" spans="2:9" x14ac:dyDescent="0.25">
      <c r="B127" s="26">
        <v>103</v>
      </c>
      <c r="C127" t="s">
        <v>975</v>
      </c>
      <c r="D127" t="str">
        <f>_xlfn.CONCAT("""",VLOOKUP(B127,'Index Web'!A$3:O$234,13,FALSE),"""",",")</f>
        <v>"laudasion",</v>
      </c>
      <c r="E127" t="str">
        <f>_xlfn.CONCAT("""titulo""",": ","""",VLOOKUP(B127,'Index Web'!A$3:L$234,3,FALSE),"""",",")</f>
        <v>"titulo": "Lauda Sión",</v>
      </c>
      <c r="F127" t="str">
        <f>_xlfn.CONCAT("""salmo""",": ","""",VLOOKUP(B127,'Index Web'!A$3:L$234,4,FALSE),"""",",")</f>
        <v>"salmo": "Secuencia del Corpus Christi (Santo Tomas de Aquino) ",</v>
      </c>
      <c r="G127" t="str">
        <f>_xlfn.CONCAT("""letra""",": ","""",Table46[[#This Row],[Pg]],"|",VLOOKUP(B127,'Index Web'!A$3:O$234,15,FALSE)," ",VLOOKUP(B127,'Index Web'!A$3:O$234,13,FALSE),"""",",")</f>
        <v>"letra":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H127" t="str">
        <f>_xlfn.CONCAT("""archivo""",": ","""/resucito/src/index.html?canto=",VLOOKUP(B127,'Index Web'!A$3:N$234,13,FALSE),"""","}," )</f>
        <v>"archivo": "/resucito/src/index.html?canto=laudasion"},</v>
      </c>
      <c r="I127" s="36" t="str">
        <f>_xlfn.CONCAT(Table46[[#This Row],[id]:[URL]])</f>
        <v>{"id":"laudasion","titulo": "Lauda Sión","salmo": "Secuencia del Corpus Christi (Santo Tomas de Aquino) ","letra":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laudasion","archivo": "/resucito/src/index.html?canto=laudasion"},</v>
      </c>
    </row>
    <row r="128" spans="2:9" x14ac:dyDescent="0.25">
      <c r="B128" s="29">
        <v>189</v>
      </c>
      <c r="C128" t="s">
        <v>975</v>
      </c>
      <c r="D128" t="str">
        <f>_xlfn.CONCAT("""",VLOOKUP(B128,'Index Web'!A$3:O$234,13,FALSE),"""",",")</f>
        <v>"letaniasdelossantos",</v>
      </c>
      <c r="E128" t="str">
        <f>_xlfn.CONCAT("""titulo""",": ","""",VLOOKUP(B128,'Index Web'!A$3:L$234,3,FALSE),"""",",")</f>
        <v>"titulo": "Letanías de los santos",</v>
      </c>
      <c r="F128" t="str">
        <f>_xlfn.CONCAT("""salmo""",": ","""",VLOOKUP(B128,'Index Web'!A$3:L$234,4,FALSE),"""",",")</f>
        <v>"salmo": "De la liturgia bautismal de la Vigilia Pascual",</v>
      </c>
      <c r="G128" t="str">
        <f>_xlfn.CONCAT("""letra""",": ","""",Table46[[#This Row],[Pg]],"|",VLOOKUP(B128,'Index Web'!A$3:O$234,15,FALSE)," ",VLOOKUP(B128,'Index Web'!A$3:O$234,13,FALSE),"""",",")</f>
        <v>"letra":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H128" t="str">
        <f>_xlfn.CONCAT("""archivo""",": ","""/resucito/src/index.html?canto=",VLOOKUP(B128,'Index Web'!A$3:N$234,13,FALSE),"""","}," )</f>
        <v>"archivo": "/resucito/src/index.html?canto=letaniasdelossantos"},</v>
      </c>
      <c r="I128" s="36" t="str">
        <f>_xlfn.CONCAT(Table46[[#This Row],[id]:[URL]])</f>
        <v>{"id":"letaniasdelossantos","titulo": "Letanías de los santos","salmo": "De la liturgia bautismal de la Vigilia Pascual","letra":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letaniasdelossantos","archivo": "/resucito/src/index.html?canto=letaniasdelossantos"},</v>
      </c>
    </row>
    <row r="129" spans="2:9" x14ac:dyDescent="0.25">
      <c r="B129" s="27">
        <v>191</v>
      </c>
      <c r="C129" t="s">
        <v>975</v>
      </c>
      <c r="D129" t="str">
        <f>_xlfn.CONCAT("""",VLOOKUP(B129,'Index Web'!A$3:O$234,13,FALSE),"""",",")</f>
        <v>"letaniaspenitencialesi",</v>
      </c>
      <c r="E129" t="str">
        <f>_xlfn.CONCAT("""titulo""",": ","""",VLOOKUP(B129,'Index Web'!A$3:L$234,3,FALSE),"""",",")</f>
        <v>"titulo": "Letanías penitenciales i",</v>
      </c>
      <c r="F129" t="str">
        <f>_xlfn.CONCAT("""salmo""",": ","""",VLOOKUP(B129,'Index Web'!A$3:L$234,4,FALSE),"""",",")</f>
        <v>"salmo": "Letanía para la Celebración Penitencial – modelo abreviado",</v>
      </c>
      <c r="G129" t="str">
        <f>_xlfn.CONCAT("""letra""",": ","""",Table46[[#This Row],[Pg]],"|",VLOOKUP(B129,'Index Web'!A$3:O$234,15,FALSE)," ",VLOOKUP(B129,'Index Web'!A$3:O$234,13,FALSE),"""",",")</f>
        <v>"letra":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H129" t="str">
        <f>_xlfn.CONCAT("""archivo""",": ","""/resucito/src/index.html?canto=",VLOOKUP(B129,'Index Web'!A$3:N$234,13,FALSE),"""","}," )</f>
        <v>"archivo": "/resucito/src/index.html?canto=letaniaspenitencialesi"},</v>
      </c>
      <c r="I129" s="36" t="str">
        <f>_xlfn.CONCAT(Table46[[#This Row],[id]:[URL]])</f>
        <v>{"id":"letaniaspenitencialesi","titulo": "Letanías penitenciales i","salmo": "Letanía para la Celebración Penitencial – modelo abreviado","letra":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letaniaspenitencialesi","archivo": "/resucito/src/index.html?canto=letaniaspenitencialesi"},</v>
      </c>
    </row>
    <row r="130" spans="2:9" x14ac:dyDescent="0.25">
      <c r="B130" s="29">
        <v>192</v>
      </c>
      <c r="C130" t="s">
        <v>975</v>
      </c>
      <c r="D130" t="str">
        <f>_xlfn.CONCAT("""",VLOOKUP(B130,'Index Web'!A$3:O$234,13,FALSE),"""",",")</f>
        <v>"letaniaspenitencialesii",</v>
      </c>
      <c r="E130" t="str">
        <f>_xlfn.CONCAT("""titulo""",": ","""",VLOOKUP(B130,'Index Web'!A$3:L$234,3,FALSE),"""",",")</f>
        <v>"titulo": "Letanías penitenciales ii",</v>
      </c>
      <c r="F130" t="str">
        <f>_xlfn.CONCAT("""salmo""",": ","""",VLOOKUP(B130,'Index Web'!A$3:L$234,4,FALSE),"""",",")</f>
        <v>"salmo": "Letanía para la Celebración Penitencial",</v>
      </c>
      <c r="G130" t="str">
        <f>_xlfn.CONCAT("""letra""",": ","""",Table46[[#This Row],[Pg]],"|",VLOOKUP(B130,'Index Web'!A$3:O$234,15,FALSE)," ",VLOOKUP(B130,'Index Web'!A$3:O$234,13,FALSE),"""",",")</f>
        <v>"letra":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H130" t="str">
        <f>_xlfn.CONCAT("""archivo""",": ","""/resucito/src/index.html?canto=",VLOOKUP(B130,'Index Web'!A$3:N$234,13,FALSE),"""","}," )</f>
        <v>"archivo": "/resucito/src/index.html?canto=letaniaspenitencialesii"},</v>
      </c>
      <c r="I130" s="36" t="str">
        <f>_xlfn.CONCAT(Table46[[#This Row],[id]:[URL]])</f>
        <v>{"id":"letaniaspenitencialesii","titulo": "Letanías penitenciales ii","salmo": "Letanía para la Celebración Penitencial","letra":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letaniaspenitencialesii","archivo": "/resucito/src/index.html?canto=letaniaspenitencialesii"},</v>
      </c>
    </row>
    <row r="131" spans="2:9" x14ac:dyDescent="0.25">
      <c r="B131" s="26">
        <v>105</v>
      </c>
      <c r="C131" t="s">
        <v>975</v>
      </c>
      <c r="D131" t="str">
        <f>_xlfn.CONCAT("""",VLOOKUP(B131,'Index Web'!A$3:O$234,13,FALSE),"""",",")</f>
        <v>"levantomisojosalosmontes",</v>
      </c>
      <c r="E131" t="str">
        <f>_xlfn.CONCAT("""titulo""",": ","""",VLOOKUP(B131,'Index Web'!A$3:L$234,3,FALSE),"""",",")</f>
        <v>"titulo": "Levanto mis ojos a los montes",</v>
      </c>
      <c r="F131" t="str">
        <f>_xlfn.CONCAT("""salmo""",": ","""",VLOOKUP(B131,'Index Web'!A$3:L$234,4,FALSE),"""",",")</f>
        <v>"salmo": "Salmo 121 (120)",</v>
      </c>
      <c r="G131" t="str">
        <f>_xlfn.CONCAT("""letra""",": ","""",Table46[[#This Row],[Pg]],"|",VLOOKUP(B131,'Index Web'!A$3:O$234,15,FALSE)," ",VLOOKUP(B131,'Index Web'!A$3:O$234,13,FALSE),"""",",")</f>
        <v>"letra":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H131" t="str">
        <f>_xlfn.CONCAT("""archivo""",": ","""/resucito/src/index.html?canto=",VLOOKUP(B131,'Index Web'!A$3:N$234,13,FALSE),"""","}," )</f>
        <v>"archivo": "/resucito/src/index.html?canto=levantomisojosalosmontes"},</v>
      </c>
      <c r="I131" s="36" t="str">
        <f>_xlfn.CONCAT(Table46[[#This Row],[id]:[URL]])</f>
        <v>{"id":"levantomisojosalosmontes","titulo": "Levanto mis ojos a los montes","salmo": "Salmo 121 (120)","letra":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levantomisojosalosmontes","archivo": "/resucito/src/index.html?canto=levantomisojosalosmontes"},</v>
      </c>
    </row>
    <row r="132" spans="2:9" x14ac:dyDescent="0.25">
      <c r="B132" s="25">
        <v>106</v>
      </c>
      <c r="C132" t="s">
        <v>975</v>
      </c>
      <c r="D132" t="str">
        <f>_xlfn.CONCAT("""",VLOOKUP(B132,'Index Web'!A$3:O$234,13,FALSE),"""",",")</f>
        <v>"lleguehastatupresenciamiclamor",</v>
      </c>
      <c r="E132" t="str">
        <f>_xlfn.CONCAT("""titulo""",": ","""",VLOOKUP(B132,'Index Web'!A$3:L$234,3,FALSE),"""",",")</f>
        <v>"titulo": "Llegue hasta tu presencia mi clamor",</v>
      </c>
      <c r="F132" t="str">
        <f>_xlfn.CONCAT("""salmo""",": ","""",VLOOKUP(B132,'Index Web'!A$3:L$234,4,FALSE),"""",",")</f>
        <v>"salmo": "Salmo 119 (118)",</v>
      </c>
      <c r="G132" t="str">
        <f>_xlfn.CONCAT("""letra""",": ","""",Table46[[#This Row],[Pg]],"|",VLOOKUP(B132,'Index Web'!A$3:O$234,15,FALSE)," ",VLOOKUP(B132,'Index Web'!A$3:O$234,13,FALSE),"""",",")</f>
        <v>"letra":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H132" t="str">
        <f>_xlfn.CONCAT("""archivo""",": ","""/resucito/src/index.html?canto=",VLOOKUP(B132,'Index Web'!A$3:N$234,13,FALSE),"""","}," )</f>
        <v>"archivo": "/resucito/src/index.html?canto=lleguehastatupresenciamiclamor"},</v>
      </c>
      <c r="I132" s="36" t="str">
        <f>_xlfn.CONCAT(Table46[[#This Row],[id]:[URL]])</f>
        <v>{"id":"lleguehastatupresenciamiclamor","titulo": "Llegue hasta tu presencia mi clamor","salmo": "Salmo 119 (118)","letra":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lleguehastatupresenciamiclamor","archivo": "/resucito/src/index.html?canto=lleguehastatupresenciamiclamor"},</v>
      </c>
    </row>
    <row r="133" spans="2:9" x14ac:dyDescent="0.25">
      <c r="B133" s="26">
        <v>107</v>
      </c>
      <c r="C133" t="s">
        <v>975</v>
      </c>
      <c r="D133" t="str">
        <f>_xlfn.CONCAT("""",VLOOKUP(B133,'Index Web'!A$3:O$234,13,FALSE),"""",",")</f>
        <v>"llevamealcielo",</v>
      </c>
      <c r="E133" t="str">
        <f>_xlfn.CONCAT("""titulo""",": ","""",VLOOKUP(B133,'Index Web'!A$3:L$234,3,FALSE),"""",",")</f>
        <v>"titulo": "Llévame al cielo",</v>
      </c>
      <c r="F133" t="str">
        <f>_xlfn.CONCAT("""salmo""",": ","""",VLOOKUP(B133,'Index Web'!A$3:L$234,4,FALSE),"""",",")</f>
        <v>"salmo": "Filipenses 1,23",</v>
      </c>
      <c r="G133" t="str">
        <f>_xlfn.CONCAT("""letra""",": ","""",Table46[[#This Row],[Pg]],"|",VLOOKUP(B133,'Index Web'!A$3:O$234,15,FALSE)," ",VLOOKUP(B133,'Index Web'!A$3:O$234,13,FALSE),"""",",")</f>
        <v>"letra":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H133" t="str">
        <f>_xlfn.CONCAT("""archivo""",": ","""/resucito/src/index.html?canto=",VLOOKUP(B133,'Index Web'!A$3:N$234,13,FALSE),"""","}," )</f>
        <v>"archivo": "/resucito/src/index.html?canto=llevamealcielo"},</v>
      </c>
      <c r="I133" s="36" t="str">
        <f>_xlfn.CONCAT(Table46[[#This Row],[id]:[URL]])</f>
        <v>{"id":"llevamealcielo","titulo": "Llévame al cielo","salmo": "Filipenses 1,23","letra":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llevamealcielo","archivo": "/resucito/src/index.html?canto=llevamealcielo"},</v>
      </c>
    </row>
    <row r="134" spans="2:9" x14ac:dyDescent="0.25">
      <c r="B134" s="25">
        <v>108</v>
      </c>
      <c r="C134" t="s">
        <v>975</v>
      </c>
      <c r="D134" t="str">
        <f>_xlfn.CONCAT("""",VLOOKUP(B134,'Index Web'!A$3:O$234,13,FALSE),"""",",")</f>
        <v>"magnificat",</v>
      </c>
      <c r="E134" t="str">
        <f>_xlfn.CONCAT("""titulo""",": ","""",VLOOKUP(B134,'Index Web'!A$3:L$234,3,FALSE),"""",",")</f>
        <v>"titulo": "Magníficat",</v>
      </c>
      <c r="F134" t="str">
        <f>_xlfn.CONCAT("""salmo""",": ","""",VLOOKUP(B134,'Index Web'!A$3:L$234,4,FALSE),"""",",")</f>
        <v>"salmo": "Lucas 1,46-55",</v>
      </c>
      <c r="G134" t="str">
        <f>_xlfn.CONCAT("""letra""",": ","""",Table46[[#This Row],[Pg]],"|",VLOOKUP(B134,'Index Web'!A$3:O$234,15,FALSE)," ",VLOOKUP(B134,'Index Web'!A$3:O$234,13,FALSE),"""",",")</f>
        <v>"letra":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H134" t="str">
        <f>_xlfn.CONCAT("""archivo""",": ","""/resucito/src/index.html?canto=",VLOOKUP(B134,'Index Web'!A$3:N$234,13,FALSE),"""","}," )</f>
        <v>"archivo": "/resucito/src/index.html?canto=magnificat"},</v>
      </c>
      <c r="I134" s="36" t="str">
        <f>_xlfn.CONCAT(Table46[[#This Row],[id]:[URL]])</f>
        <v>{"id":"magnificat","titulo": "Magníficat","salmo": "Lucas 1,46-55","letra":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magnificat","archivo": "/resucito/src/index.html?canto=magnificat"},</v>
      </c>
    </row>
    <row r="135" spans="2:9" x14ac:dyDescent="0.25">
      <c r="B135" s="26">
        <v>110</v>
      </c>
      <c r="C135" t="s">
        <v>975</v>
      </c>
      <c r="D135" t="str">
        <f>_xlfn.CONCAT("""",VLOOKUP(B135,'Index Web'!A$3:O$234,13,FALSE),"""",",")</f>
        <v>"mariadejasnagora",</v>
      </c>
      <c r="E135" t="str">
        <f>_xlfn.CONCAT("""titulo""",": ","""",VLOOKUP(B135,'Index Web'!A$3:L$234,3,FALSE),"""",",")</f>
        <v>"titulo": "María de Jasna Góra",</v>
      </c>
      <c r="F135" t="str">
        <f>_xlfn.CONCAT("""salmo""",": ","""",VLOOKUP(B135,'Index Web'!A$3:L$234,4,FALSE),"""",",")</f>
        <v>"salmo": "Himno a la Virgen de Jasna Göra, Częstochowa Polonia (Kiko Argüello) ",</v>
      </c>
      <c r="G135" t="str">
        <f>_xlfn.CONCAT("""letra""",": ","""",Table46[[#This Row],[Pg]],"|",VLOOKUP(B135,'Index Web'!A$3:O$234,15,FALSE)," ",VLOOKUP(B135,'Index Web'!A$3:O$234,13,FALSE),"""",",")</f>
        <v>"letra":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H135" t="str">
        <f>_xlfn.CONCAT("""archivo""",": ","""/resucito/src/index.html?canto=",VLOOKUP(B135,'Index Web'!A$3:N$234,13,FALSE),"""","}," )</f>
        <v>"archivo": "/resucito/src/index.html?canto=mariadejasnagora"},</v>
      </c>
      <c r="I135" s="36" t="str">
        <f>_xlfn.CONCAT(Table46[[#This Row],[id]:[URL]])</f>
        <v>{"id":"mariadejasnagora","titulo": "María de Jasna Góra","salmo": "Himno a la Virgen de Jasna Göra, Częstochowa Polonia (Kiko Argüello) ","letra":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mariadejasnagora","archivo": "/resucito/src/index.html?canto=mariadejasnagora"},</v>
      </c>
    </row>
    <row r="136" spans="2:9" x14ac:dyDescent="0.25">
      <c r="B136" s="25">
        <v>109</v>
      </c>
      <c r="C136" t="s">
        <v>975</v>
      </c>
      <c r="D136" t="str">
        <f>_xlfn.CONCAT("""",VLOOKUP(B136,'Index Web'!A$3:O$234,13,FALSE),"""",",")</f>
        <v>"mariacasadebendicion",</v>
      </c>
      <c r="E136" t="str">
        <f>_xlfn.CONCAT("""titulo""",": ","""",VLOOKUP(B136,'Index Web'!A$3:L$234,3,FALSE),"""",",")</f>
        <v>"titulo": "María, casa de bendición",</v>
      </c>
      <c r="F136" t="str">
        <f>_xlfn.CONCAT("""salmo""",": ","""",VLOOKUP(B136,'Index Web'!A$3:L$234,4,FALSE),"""",",")</f>
        <v>"salmo": "Juan 2,1–11 – Las Bodas de Caná",</v>
      </c>
      <c r="G136" t="str">
        <f>_xlfn.CONCAT("""letra""",": ","""",Table46[[#This Row],[Pg]],"|",VLOOKUP(B136,'Index Web'!A$3:O$234,15,FALSE)," ",VLOOKUP(B136,'Index Web'!A$3:O$234,13,FALSE),"""",",")</f>
        <v>"letra":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H136" t="str">
        <f>_xlfn.CONCAT("""archivo""",": ","""/resucito/src/index.html?canto=",VLOOKUP(B136,'Index Web'!A$3:N$234,13,FALSE),"""","}," )</f>
        <v>"archivo": "/resucito/src/index.html?canto=mariacasadebendicion"},</v>
      </c>
      <c r="I136" s="36" t="str">
        <f>_xlfn.CONCAT(Table46[[#This Row],[id]:[URL]])</f>
        <v>{"id":"mariacasadebendicion","titulo": "María, casa de bendición","salmo": "Juan 2,1–11 – Las Bodas de Caná","letra":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mariacasadebendicion","archivo": "/resucito/src/index.html?canto=mariacasadebendicion"},</v>
      </c>
    </row>
    <row r="137" spans="2:9" x14ac:dyDescent="0.25">
      <c r="B137" s="26">
        <v>111</v>
      </c>
      <c r="C137" t="s">
        <v>975</v>
      </c>
      <c r="D137" t="str">
        <f>_xlfn.CONCAT("""",VLOOKUP(B137,'Index Web'!A$3:O$234,13,FALSE),"""",",")</f>
        <v>"mariamadredelaiglesia",</v>
      </c>
      <c r="E137" t="str">
        <f>_xlfn.CONCAT("""titulo""",": ","""",VLOOKUP(B137,'Index Web'!A$3:L$234,3,FALSE),"""",",")</f>
        <v>"titulo": "María, madre de la Iglesia",</v>
      </c>
      <c r="F137" t="str">
        <f>_xlfn.CONCAT("""salmo""",": ","""",VLOOKUP(B137,'Index Web'!A$3:L$234,4,FALSE),"""",",")</f>
        <v>"salmo": "Juan 19,26-34",</v>
      </c>
      <c r="G137" t="str">
        <f>_xlfn.CONCAT("""letra""",": ","""",Table46[[#This Row],[Pg]],"|",VLOOKUP(B137,'Index Web'!A$3:O$234,15,FALSE)," ",VLOOKUP(B137,'Index Web'!A$3:O$234,13,FALSE),"""",",")</f>
        <v>"letra":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H137" t="str">
        <f>_xlfn.CONCAT("""archivo""",": ","""/resucito/src/index.html?canto=",VLOOKUP(B137,'Index Web'!A$3:N$234,13,FALSE),"""","}," )</f>
        <v>"archivo": "/resucito/src/index.html?canto=mariamadredelaiglesia"},</v>
      </c>
      <c r="I137" s="36" t="str">
        <f>_xlfn.CONCAT(Table46[[#This Row],[id]:[URL]])</f>
        <v>{"id":"mariamadredelaiglesia","titulo": "María, madre de la Iglesia","salmo": "Juan 19,26-34","letra":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mariamadredelaiglesia","archivo": "/resucito/src/index.html?canto=mariamadredelaiglesia"},</v>
      </c>
    </row>
    <row r="138" spans="2:9" x14ac:dyDescent="0.25">
      <c r="B138" s="25">
        <v>112</v>
      </c>
      <c r="C138" t="s">
        <v>975</v>
      </c>
      <c r="D138" t="str">
        <f>_xlfn.CONCAT("""",VLOOKUP(B138,'Index Web'!A$3:O$234,13,FALSE),"""",",")</f>
        <v>"mariamadredelcaminoardiente",</v>
      </c>
      <c r="E138" t="str">
        <f>_xlfn.CONCAT("""titulo""",": ","""",VLOOKUP(B138,'Index Web'!A$3:L$234,3,FALSE),"""",",")</f>
        <v>"titulo": "María, madre del camino ardiente",</v>
      </c>
      <c r="F138" t="str">
        <f>_xlfn.CONCAT("""salmo""",": ","""",VLOOKUP(B138,'Index Web'!A$3:L$234,4,FALSE),"""",",")</f>
        <v>"salmo": "Himno a la Virgen del Tercer Milenio (Kiko Argüello)",</v>
      </c>
      <c r="G138" t="str">
        <f>_xlfn.CONCAT("""letra""",": ","""",Table46[[#This Row],[Pg]],"|",VLOOKUP(B138,'Index Web'!A$3:O$234,15,FALSE)," ",VLOOKUP(B138,'Index Web'!A$3:O$234,13,FALSE),"""",",")</f>
        <v>"letra":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H138" t="str">
        <f>_xlfn.CONCAT("""archivo""",": ","""/resucito/src/index.html?canto=",VLOOKUP(B138,'Index Web'!A$3:N$234,13,FALSE),"""","}," )</f>
        <v>"archivo": "/resucito/src/index.html?canto=mariamadredelcaminoardiente"},</v>
      </c>
      <c r="I138" s="36" t="str">
        <f>_xlfn.CONCAT(Table46[[#This Row],[id]:[URL]])</f>
        <v>{"id":"mariamadredelcaminoardiente","titulo": "María, madre del camino ardiente","salmo": "Himno a la Virgen del Tercer Milenio (Kiko Argüello)","letra":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mariamadredelcaminoardiente","archivo": "/resucito/src/index.html?canto=mariamadredelcaminoardiente"},</v>
      </c>
    </row>
    <row r="139" spans="2:9" x14ac:dyDescent="0.25">
      <c r="B139" s="26">
        <v>113</v>
      </c>
      <c r="C139" t="s">
        <v>975</v>
      </c>
      <c r="D139" t="str">
        <f>_xlfn.CONCAT("""",VLOOKUP(B139,'Index Web'!A$3:O$234,13,FALSE),"""",",")</f>
        <v>"mariapequenamaria",</v>
      </c>
      <c r="E139" t="str">
        <f>_xlfn.CONCAT("""titulo""",": ","""",VLOOKUP(B139,'Index Web'!A$3:L$234,3,FALSE),"""",",")</f>
        <v>"titulo": "María, pequeña María",</v>
      </c>
      <c r="F139" t="str">
        <f>_xlfn.CONCAT("""salmo""",": ","""",VLOOKUP(B139,'Index Web'!A$3:L$234,4,FALSE),"""",",")</f>
        <v>"salmo": "Himno a la Virgen María (Kiko Argüello)",</v>
      </c>
      <c r="G139" t="str">
        <f>_xlfn.CONCAT("""letra""",": ","""",Table46[[#This Row],[Pg]],"|",VLOOKUP(B139,'Index Web'!A$3:O$234,15,FALSE)," ",VLOOKUP(B139,'Index Web'!A$3:O$234,13,FALSE),"""",",")</f>
        <v>"letra":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H139" t="str">
        <f>_xlfn.CONCAT("""archivo""",": ","""/resucito/src/index.html?canto=",VLOOKUP(B139,'Index Web'!A$3:N$234,13,FALSE),"""","}," )</f>
        <v>"archivo": "/resucito/src/index.html?canto=mariapequenamaria"},</v>
      </c>
      <c r="I139" s="36" t="str">
        <f>_xlfn.CONCAT(Table46[[#This Row],[id]:[URL]])</f>
        <v>{"id":"mariapequenamaria","titulo": "María, pequeña María","salmo": "Himno a la Virgen María (Kiko Argüello)","letra":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mariapequenamaria","archivo": "/resucito/src/index.html?canto=mariapequenamaria"},</v>
      </c>
    </row>
    <row r="140" spans="2:9" x14ac:dyDescent="0.25">
      <c r="B140" s="25">
        <v>114</v>
      </c>
      <c r="C140" t="s">
        <v>975</v>
      </c>
      <c r="D140" t="str">
        <f>_xlfn.CONCAT("""",VLOOKUP(B140,'Index Web'!A$3:O$234,13,FALSE),"""",",")</f>
        <v>"meensenaraselcaminodelavida",</v>
      </c>
      <c r="E140" t="str">
        <f>_xlfn.CONCAT("""titulo""",": ","""",VLOOKUP(B140,'Index Web'!A$3:L$234,3,FALSE),"""",",")</f>
        <v>"titulo": "Me enseñarás el camino de la vida",</v>
      </c>
      <c r="F140" t="str">
        <f>_xlfn.CONCAT("""salmo""",": ","""",VLOOKUP(B140,'Index Web'!A$3:L$234,4,FALSE),"""",",")</f>
        <v>"salmo": "Salmo 16 (15)",</v>
      </c>
      <c r="G140" t="str">
        <f>_xlfn.CONCAT("""letra""",": ","""",Table46[[#This Row],[Pg]],"|",VLOOKUP(B140,'Index Web'!A$3:O$234,15,FALSE)," ",VLOOKUP(B140,'Index Web'!A$3:O$234,13,FALSE),"""",",")</f>
        <v>"letra":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H140" t="str">
        <f>_xlfn.CONCAT("""archivo""",": ","""/resucito/src/index.html?canto=",VLOOKUP(B140,'Index Web'!A$3:N$234,13,FALSE),"""","}," )</f>
        <v>"archivo": "/resucito/src/index.html?canto=meensenaraselcaminodelavida"},</v>
      </c>
      <c r="I140" s="36" t="str">
        <f>_xlfn.CONCAT(Table46[[#This Row],[id]:[URL]])</f>
        <v>{"id":"meensenaraselcaminodelavida","titulo": "Me enseñarás el camino de la vida","salmo": "Salmo 16 (15)","letra":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meensenaraselcaminodelavida","archivo": "/resucito/src/index.html?canto=meensenaraselcaminodelavida"},</v>
      </c>
    </row>
    <row r="141" spans="2:9" x14ac:dyDescent="0.25">
      <c r="B141" s="26">
        <v>115</v>
      </c>
      <c r="C141" t="s">
        <v>975</v>
      </c>
      <c r="D141" t="str">
        <f>_xlfn.CONCAT("""",VLOOKUP(B141,'Index Web'!A$3:O$234,13,FALSE),"""",",")</f>
        <v>"mehasseducidosenor",</v>
      </c>
      <c r="E141" t="str">
        <f>_xlfn.CONCAT("""titulo""",": ","""",VLOOKUP(B141,'Index Web'!A$3:L$234,3,FALSE),"""",",")</f>
        <v>"titulo": "Me has seducido, Señor ",</v>
      </c>
      <c r="F141" t="str">
        <f>_xlfn.CONCAT("""salmo""",": ","""",VLOOKUP(B141,'Index Web'!A$3:L$234,4,FALSE),"""",",")</f>
        <v>"salmo": "Jeremias 20,7-18",</v>
      </c>
      <c r="G141" t="str">
        <f>_xlfn.CONCAT("""letra""",": ","""",Table46[[#This Row],[Pg]],"|",VLOOKUP(B141,'Index Web'!A$3:O$234,15,FALSE)," ",VLOOKUP(B141,'Index Web'!A$3:O$234,13,FALSE),"""",",")</f>
        <v>"letra":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H141" t="str">
        <f>_xlfn.CONCAT("""archivo""",": ","""/resucito/src/index.html?canto=",VLOOKUP(B141,'Index Web'!A$3:N$234,13,FALSE),"""","}," )</f>
        <v>"archivo": "/resucito/src/index.html?canto=mehasseducidosenor"},</v>
      </c>
      <c r="I141" s="36" t="str">
        <f>_xlfn.CONCAT(Table46[[#This Row],[id]:[URL]])</f>
        <v>{"id":"mehasseducidosenor","titulo": "Me has seducido, Señor ","salmo": "Jeremias 20,7-18","letra":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mehasseducidosenor","archivo": "/resucito/src/index.html?canto=mehasseducidosenor"},</v>
      </c>
    </row>
    <row r="142" spans="2:9" x14ac:dyDescent="0.25">
      <c r="B142" s="24">
        <v>243</v>
      </c>
      <c r="C142" t="s">
        <v>975</v>
      </c>
      <c r="D142" t="str">
        <f>_xlfn.CONCAT("""",VLOOKUP(B142,'Index Web'!A$3:O$234,13,FALSE),"""",",")</f>
        <v>"merobasteelcorazon",</v>
      </c>
      <c r="E142" t="str">
        <f>_xlfn.CONCAT("""titulo""",": ","""",VLOOKUP(B142,'Index Web'!A$3:L$234,3,FALSE),"""",",")</f>
        <v>"titulo": "Me robaste el corazón ",</v>
      </c>
      <c r="F142" t="str">
        <f>_xlfn.CONCAT("""salmo""",": ","""",VLOOKUP(B142,'Index Web'!A$3:L$234,4,FALSE),"""",",")</f>
        <v>"salmo": "Cantar de los cantares 4,9 - 5,1",</v>
      </c>
      <c r="G142" t="str">
        <f>_xlfn.CONCAT("""letra""",": ","""",Table46[[#This Row],[Pg]],"|",VLOOKUP(B142,'Index Web'!A$3:O$234,15,FALSE)," ",VLOOKUP(B142,'Index Web'!A$3:O$234,13,FALSE),"""",",")</f>
        <v>"letra":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H142" t="str">
        <f>_xlfn.CONCAT("""archivo""",": ","""/resucito/src/index.html?canto=",VLOOKUP(B142,'Index Web'!A$3:N$234,13,FALSE),"""","}," )</f>
        <v>"archivo": "/resucito/src/index.html?canto=merobasteelcorazon"},</v>
      </c>
      <c r="I142" s="36" t="str">
        <f>_xlfn.CONCAT(Table46[[#This Row],[id]:[URL]])</f>
        <v>{"id":"merobasteelcorazon","titulo": "Me robaste el corazón ","salmo": "Cantar de los cantares 4,9 - 5,1","letra":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merobasteelcorazon","archivo": "/resucito/src/index.html?canto=merobasteelcorazon"},</v>
      </c>
    </row>
    <row r="143" spans="2:9" x14ac:dyDescent="0.25">
      <c r="B143" s="26">
        <v>116</v>
      </c>
      <c r="C143" t="s">
        <v>975</v>
      </c>
      <c r="D143" t="str">
        <f>_xlfn.CONCAT("""",VLOOKUP(B143,'Index Web'!A$3:O$234,13,FALSE),"""",",")</f>
        <v>"miradqueestupendo",</v>
      </c>
      <c r="E143" t="str">
        <f>_xlfn.CONCAT("""titulo""",": ","""",VLOOKUP(B143,'Index Web'!A$3:L$234,3,FALSE),"""",",")</f>
        <v>"titulo": "Mirad qué estupendo",</v>
      </c>
      <c r="F143" t="str">
        <f>_xlfn.CONCAT("""salmo""",": ","""",VLOOKUP(B143,'Index Web'!A$3:L$234,4,FALSE),"""",",")</f>
        <v>"salmo": "Salmo 133 (132)",</v>
      </c>
      <c r="G143" t="str">
        <f>_xlfn.CONCAT("""letra""",": ","""",Table46[[#This Row],[Pg]],"|",VLOOKUP(B143,'Index Web'!A$3:O$234,15,FALSE)," ",VLOOKUP(B143,'Index Web'!A$3:O$234,13,FALSE),"""",",")</f>
        <v>"letra":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H143" t="str">
        <f>_xlfn.CONCAT("""archivo""",": ","""/resucito/src/index.html?canto=",VLOOKUP(B143,'Index Web'!A$3:N$234,13,FALSE),"""","}," )</f>
        <v>"archivo": "/resucito/src/index.html?canto=miradqueestupendo"},</v>
      </c>
      <c r="I143" s="36" t="str">
        <f>_xlfn.CONCAT(Table46[[#This Row],[id]:[URL]])</f>
        <v>{"id":"miradqueestupendo","titulo": "Mirad qué estupendo","salmo": "Salmo 133 (132)","letra":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miradqueestupendo","archivo": "/resucito/src/index.html?canto=miradqueestupendo"},</v>
      </c>
    </row>
    <row r="144" spans="2:9" x14ac:dyDescent="0.25">
      <c r="B144" s="25">
        <v>118</v>
      </c>
      <c r="C144" t="s">
        <v>975</v>
      </c>
      <c r="D144" t="str">
        <f>_xlfn.CONCAT("""",VLOOKUP(B144,'Index Web'!A$3:O$234,13,FALSE),"""",",")</f>
        <v>"misericordiamiamisericordia",</v>
      </c>
      <c r="E144" t="str">
        <f>_xlfn.CONCAT("""titulo""",": ","""",VLOOKUP(B144,'Index Web'!A$3:L$234,3,FALSE),"""",",")</f>
        <v>"titulo": "Misericordia mía, misericordia",</v>
      </c>
      <c r="F144" t="str">
        <f>_xlfn.CONCAT("""salmo""",": ","""",VLOOKUP(B144,'Index Web'!A$3:L$234,4,FALSE),"""",",")</f>
        <v>"salmo": "Salmo 51 (50)",</v>
      </c>
      <c r="G144" t="str">
        <f>_xlfn.CONCAT("""letra""",": ","""",Table46[[#This Row],[Pg]],"|",VLOOKUP(B144,'Index Web'!A$3:O$234,15,FALSE)," ",VLOOKUP(B144,'Index Web'!A$3:O$234,13,FALSE),"""",",")</f>
        <v>"letra":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H144" t="str">
        <f>_xlfn.CONCAT("""archivo""",": ","""/resucito/src/index.html?canto=",VLOOKUP(B144,'Index Web'!A$3:N$234,13,FALSE),"""","}," )</f>
        <v>"archivo": "/resucito/src/index.html?canto=misericordiamiamisericordia"},</v>
      </c>
      <c r="I144" s="36" t="str">
        <f>_xlfn.CONCAT(Table46[[#This Row],[id]:[URL]])</f>
        <v>{"id":"misericordiamiamisericordia","titulo": "Misericordia mía, misericordia","salmo": "Salmo 51 (50)","letra":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misericordiamiamisericordia","archivo": "/resucito/src/index.html?canto=misericordiamiamisericordia"},</v>
      </c>
    </row>
    <row r="145" spans="2:9" x14ac:dyDescent="0.25">
      <c r="B145" s="26">
        <v>117</v>
      </c>
      <c r="C145" t="s">
        <v>975</v>
      </c>
      <c r="D145" t="str">
        <f>_xlfn.CONCAT("""",VLOOKUP(B145,'Index Web'!A$3:O$234,13,FALSE),"""",",")</f>
        <v>"misericordiadiosmio",</v>
      </c>
      <c r="E145" t="str">
        <f>_xlfn.CONCAT("""titulo""",": ","""",VLOOKUP(B145,'Index Web'!A$3:L$234,3,FALSE),"""",",")</f>
        <v>"titulo": "Misericordia, Dios mío",</v>
      </c>
      <c r="F145" t="str">
        <f>_xlfn.CONCAT("""salmo""",": ","""",VLOOKUP(B145,'Index Web'!A$3:L$234,4,FALSE),"""",",")</f>
        <v>"salmo": "Salmo 51(50)",</v>
      </c>
      <c r="G145" t="str">
        <f>_xlfn.CONCAT("""letra""",": ","""",Table46[[#This Row],[Pg]],"|",VLOOKUP(B145,'Index Web'!A$3:O$234,15,FALSE)," ",VLOOKUP(B145,'Index Web'!A$3:O$234,13,FALSE),"""",",")</f>
        <v>"letra":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H145" t="str">
        <f>_xlfn.CONCAT("""archivo""",": ","""/resucito/src/index.html?canto=",VLOOKUP(B145,'Index Web'!A$3:N$234,13,FALSE),"""","}," )</f>
        <v>"archivo": "/resucito/src/index.html?canto=misericordiadiosmio"},</v>
      </c>
      <c r="I145" s="36" t="str">
        <f>_xlfn.CONCAT(Table46[[#This Row],[id]:[URL]])</f>
        <v>{"id":"misericordiadiosmio","titulo": "Misericordia, Dios mío","salmo": "Salmo 51(50)","letra":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misericordiadiosmio","archivo": "/resucito/src/index.html?canto=misericordiadiosmio"},</v>
      </c>
    </row>
    <row r="146" spans="2:9" x14ac:dyDescent="0.25">
      <c r="B146" s="25">
        <v>119</v>
      </c>
      <c r="C146" t="s">
        <v>975</v>
      </c>
      <c r="D146" t="str">
        <f>_xlfn.CONCAT("""",VLOOKUP(B146,'Index Web'!A$3:O$234,13,FALSE),"""",",")</f>
        <v>"muchomehanperseguido",</v>
      </c>
      <c r="E146" t="str">
        <f>_xlfn.CONCAT("""titulo""",": ","""",VLOOKUP(B146,'Index Web'!A$3:L$234,3,FALSE),"""",",")</f>
        <v>"titulo": "Mucho me han perseguido ",</v>
      </c>
      <c r="F146" t="str">
        <f>_xlfn.CONCAT("""salmo""",": ","""",VLOOKUP(B146,'Index Web'!A$3:L$234,4,FALSE),"""",",")</f>
        <v>"salmo": "Salmo 129 (128)",</v>
      </c>
      <c r="G146" t="str">
        <f>_xlfn.CONCAT("""letra""",": ","""",Table46[[#This Row],[Pg]],"|",VLOOKUP(B146,'Index Web'!A$3:O$234,15,FALSE)," ",VLOOKUP(B146,'Index Web'!A$3:O$234,13,FALSE),"""",",")</f>
        <v>"letra":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H146" t="str">
        <f>_xlfn.CONCAT("""archivo""",": ","""/resucito/src/index.html?canto=",VLOOKUP(B146,'Index Web'!A$3:N$234,13,FALSE),"""","}," )</f>
        <v>"archivo": "/resucito/src/index.html?canto=muchomehanperseguido"},</v>
      </c>
      <c r="I146" s="36" t="str">
        <f>_xlfn.CONCAT(Table46[[#This Row],[id]:[URL]])</f>
        <v>{"id":"muchomehanperseguido","titulo": "Mucho me han perseguido ","salmo": "Salmo 129 (128)","letra":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muchomehanperseguido","archivo": "/resucito/src/index.html?canto=muchomehanperseguido"},</v>
      </c>
    </row>
    <row r="147" spans="2:9" x14ac:dyDescent="0.25">
      <c r="B147" s="30">
        <v>229</v>
      </c>
      <c r="C147" t="s">
        <v>975</v>
      </c>
      <c r="D147" t="str">
        <f>_xlfn.CONCAT("""",VLOOKUP(B147,'Index Web'!A$3:O$234,13,FALSE),"""",",")</f>
        <v>"ningunopuedeserviradossenores",</v>
      </c>
      <c r="E147" t="str">
        <f>_xlfn.CONCAT("""titulo""",": ","""",VLOOKUP(B147,'Index Web'!A$3:L$234,3,FALSE),"""",",")</f>
        <v>"titulo": "Ninguno puede servir a dos señores",</v>
      </c>
      <c r="F147" t="str">
        <f>_xlfn.CONCAT("""salmo""",": ","""",VLOOKUP(B147,'Index Web'!A$3:L$234,4,FALSE),"""",",")</f>
        <v>"salmo": "Mateo 6,24-33 ",</v>
      </c>
      <c r="G147" t="str">
        <f>_xlfn.CONCAT("""letra""",": ","""",Table46[[#This Row],[Pg]],"|",VLOOKUP(B147,'Index Web'!A$3:O$234,15,FALSE)," ",VLOOKUP(B147,'Index Web'!A$3:O$234,13,FALSE),"""",",")</f>
        <v>"letra":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H147" t="str">
        <f>_xlfn.CONCAT("""archivo""",": ","""/resucito/src/index.html?canto=",VLOOKUP(B147,'Index Web'!A$3:N$234,13,FALSE),"""","}," )</f>
        <v>"archivo": "/resucito/src/index.html?canto=ningunopuedeserviradossenores"},</v>
      </c>
      <c r="I147" s="36" t="str">
        <f>_xlfn.CONCAT(Table46[[#This Row],[id]:[URL]])</f>
        <v>{"id":"ningunopuedeserviradossenores","titulo": "Ninguno puede servir a dos señores","salmo": "Mateo 6,24-33 ","letra":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ningunopuedeserviradossenores","archivo": "/resucito/src/index.html?canto=ningunopuedeserviradossenores"},</v>
      </c>
    </row>
    <row r="148" spans="2:9" x14ac:dyDescent="0.25">
      <c r="B148" s="25">
        <v>120</v>
      </c>
      <c r="C148" t="s">
        <v>975</v>
      </c>
      <c r="D148" t="str">
        <f>_xlfn.CONCAT("""",VLOOKUP(B148,'Index Web'!A$3:O$234,13,FALSE),"""",",")</f>
        <v>"noestaaquiresucito",</v>
      </c>
      <c r="E148" t="str">
        <f>_xlfn.CONCAT("""titulo""",": ","""",VLOOKUP(B148,'Index Web'!A$3:L$234,3,FALSE),"""",",")</f>
        <v>"titulo": "No está aquí, resucitó",</v>
      </c>
      <c r="F148" t="str">
        <f>_xlfn.CONCAT("""salmo""",": ","""",VLOOKUP(B148,'Index Web'!A$3:L$234,4,FALSE),"""",",")</f>
        <v>"salmo": "Mateo 28,1-8",</v>
      </c>
      <c r="G148" t="str">
        <f>_xlfn.CONCAT("""letra""",": ","""",Table46[[#This Row],[Pg]],"|",VLOOKUP(B148,'Index Web'!A$3:O$234,15,FALSE)," ",VLOOKUP(B148,'Index Web'!A$3:O$234,13,FALSE),"""",",")</f>
        <v>"letra":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H148" t="str">
        <f>_xlfn.CONCAT("""archivo""",": ","""/resucito/src/index.html?canto=",VLOOKUP(B148,'Index Web'!A$3:N$234,13,FALSE),"""","}," )</f>
        <v>"archivo": "/resucito/src/index.html?canto=noestaaquiresucito"},</v>
      </c>
      <c r="I148" s="36" t="str">
        <f>_xlfn.CONCAT(Table46[[#This Row],[id]:[URL]])</f>
        <v>{"id":"noestaaquiresucito","titulo": "No está aquí, resucitó","salmo": "Mateo 28,1-8","letra":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noestaaquiresucito","archivo": "/resucito/src/index.html?canto=noestaaquiresucito"},</v>
      </c>
    </row>
    <row r="149" spans="2:9" x14ac:dyDescent="0.25">
      <c r="B149" s="26">
        <v>121</v>
      </c>
      <c r="C149" t="s">
        <v>975</v>
      </c>
      <c r="D149" t="str">
        <f>_xlfn.CONCAT("""",VLOOKUP(B149,'Index Web'!A$3:O$234,13,FALSE),"""",",")</f>
        <v>"nohayenelparecer",</v>
      </c>
      <c r="E149" t="str">
        <f>_xlfn.CONCAT("""titulo""",": ","""",VLOOKUP(B149,'Index Web'!A$3:L$234,3,FALSE),"""",",")</f>
        <v>"titulo": "No hay en él parecer",</v>
      </c>
      <c r="F149" t="str">
        <f>_xlfn.CONCAT("""salmo""",": ","""",VLOOKUP(B149,'Index Web'!A$3:L$234,4,FALSE),"""",",")</f>
        <v>"salmo": "Isaías 53,2ss - Cuarto canto del Siervo de Yahveh",</v>
      </c>
      <c r="G149" t="str">
        <f>_xlfn.CONCAT("""letra""",": ","""",Table46[[#This Row],[Pg]],"|",VLOOKUP(B149,'Index Web'!A$3:O$234,15,FALSE)," ",VLOOKUP(B149,'Index Web'!A$3:O$234,13,FALSE),"""",",")</f>
        <v>"letra":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H149" t="str">
        <f>_xlfn.CONCAT("""archivo""",": ","""/resucito/src/index.html?canto=",VLOOKUP(B149,'Index Web'!A$3:N$234,13,FALSE),"""","}," )</f>
        <v>"archivo": "/resucito/src/index.html?canto=nohayenelparecer"},</v>
      </c>
      <c r="I149" s="36" t="str">
        <f>_xlfn.CONCAT(Table46[[#This Row],[id]:[URL]])</f>
        <v>{"id":"nohayenelparecer","titulo": "No hay en él parecer","salmo": "Isaías 53,2ss - Cuarto canto del Siervo de Yahveh","letra":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nohayenelparecer","archivo": "/resucito/src/index.html?canto=nohayenelparecer"},</v>
      </c>
    </row>
    <row r="150" spans="2:9" x14ac:dyDescent="0.25">
      <c r="B150" s="31">
        <v>230</v>
      </c>
      <c r="C150" t="s">
        <v>975</v>
      </c>
      <c r="D150" t="str">
        <f>_xlfn.CONCAT("""",VLOOKUP(B150,'Index Web'!A$3:O$234,13,FALSE),"""",",")</f>
        <v>"noresistaisalmal",</v>
      </c>
      <c r="E150" t="str">
        <f>_xlfn.CONCAT("""titulo""",": ","""",VLOOKUP(B150,'Index Web'!A$3:L$234,3,FALSE),"""",",")</f>
        <v>"titulo": "No resistáis al mal ",</v>
      </c>
      <c r="F150" t="str">
        <f>_xlfn.CONCAT("""salmo""",": ","""",VLOOKUP(B150,'Index Web'!A$3:L$234,4,FALSE),"""",",")</f>
        <v>"salmo": "Mateo 5,38ss",</v>
      </c>
      <c r="G150" t="str">
        <f>_xlfn.CONCAT("""letra""",": ","""",Table46[[#This Row],[Pg]],"|",VLOOKUP(B150,'Index Web'!A$3:O$234,15,FALSE)," ",VLOOKUP(B150,'Index Web'!A$3:O$234,13,FALSE),"""",",")</f>
        <v>"letra":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H150" t="str">
        <f>_xlfn.CONCAT("""archivo""",": ","""/resucito/src/index.html?canto=",VLOOKUP(B150,'Index Web'!A$3:N$234,13,FALSE),"""","}," )</f>
        <v>"archivo": "/resucito/src/index.html?canto=noresistaisalmal"},</v>
      </c>
      <c r="I150" s="36" t="str">
        <f>_xlfn.CONCAT(Table46[[#This Row],[id]:[URL]])</f>
        <v>{"id":"noresistaisalmal","titulo": "No resistáis al mal ","salmo": "Mateo 5,38ss","letra":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noresistaisalmal","archivo": "/resucito/src/index.html?canto=noresistaisalmal"},</v>
      </c>
    </row>
    <row r="151" spans="2:9" x14ac:dyDescent="0.25">
      <c r="B151" s="30">
        <v>231</v>
      </c>
      <c r="C151" t="s">
        <v>975</v>
      </c>
      <c r="D151" t="str">
        <f>_xlfn.CONCAT("""",VLOOKUP(B151,'Index Web'!A$3:O$234,13,FALSE),"""",",")</f>
        <v>"nosufrasporlosmalvados",</v>
      </c>
      <c r="E151" t="str">
        <f>_xlfn.CONCAT("""titulo""",": ","""",VLOOKUP(B151,'Index Web'!A$3:L$234,3,FALSE),"""",",")</f>
        <v>"titulo": "No sufras por los malvados",</v>
      </c>
      <c r="F151" t="str">
        <f>_xlfn.CONCAT("""salmo""",": ","""",VLOOKUP(B151,'Index Web'!A$3:L$234,4,FALSE),"""",",")</f>
        <v>"salmo": "Salmo 37 (36)",</v>
      </c>
      <c r="G151" t="str">
        <f>_xlfn.CONCAT("""letra""",": ","""",Table46[[#This Row],[Pg]],"|",VLOOKUP(B151,'Index Web'!A$3:O$234,15,FALSE)," ",VLOOKUP(B151,'Index Web'!A$3:O$234,13,FALSE),"""",",")</f>
        <v>"letra":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H151" t="str">
        <f>_xlfn.CONCAT("""archivo""",": ","""/resucito/src/index.html?canto=",VLOOKUP(B151,'Index Web'!A$3:N$234,13,FALSE),"""","}," )</f>
        <v>"archivo": "/resucito/src/index.html?canto=nosufrasporlosmalvados"},</v>
      </c>
      <c r="I151" s="36" t="str">
        <f>_xlfn.CONCAT(Table46[[#This Row],[id]:[URL]])</f>
        <v>{"id":"nosufrasporlosmalvados","titulo": "No sufras por los malvados","salmo": "Salmo 37 (36)","letra":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nosufrasporlosmalvados","archivo": "/resucito/src/index.html?canto=nosufrasporlosmalvados"},</v>
      </c>
    </row>
    <row r="152" spans="2:9" x14ac:dyDescent="0.25">
      <c r="B152" s="25">
        <v>122</v>
      </c>
      <c r="C152" t="s">
        <v>975</v>
      </c>
      <c r="D152" t="str">
        <f>_xlfn.CONCAT("""",VLOOKUP(B152,'Index Web'!A$3:O$234,13,FALSE),"""",",")</f>
        <v>"nolimetangere",</v>
      </c>
      <c r="E152" t="str">
        <f>_xlfn.CONCAT("""titulo""",": ","""",VLOOKUP(B152,'Index Web'!A$3:L$234,3,FALSE),"""",",")</f>
        <v>"titulo": "Noli me tangere",</v>
      </c>
      <c r="F152" t="str">
        <f>_xlfn.CONCAT("""salmo""",": ","""",VLOOKUP(B152,'Index Web'!A$3:L$234,4,FALSE),"""",",")</f>
        <v>"salmo": "Juan 20,15-17",</v>
      </c>
      <c r="G152" t="str">
        <f>_xlfn.CONCAT("""letra""",": ","""",Table46[[#This Row],[Pg]],"|",VLOOKUP(B152,'Index Web'!A$3:O$234,15,FALSE)," ",VLOOKUP(B152,'Index Web'!A$3:O$234,13,FALSE),"""",",")</f>
        <v>"letra":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H152" t="str">
        <f>_xlfn.CONCAT("""archivo""",": ","""/resucito/src/index.html?canto=",VLOOKUP(B152,'Index Web'!A$3:N$234,13,FALSE),"""","}," )</f>
        <v>"archivo": "/resucito/src/index.html?canto=nolimetangere"},</v>
      </c>
      <c r="I152" s="36" t="str">
        <f>_xlfn.CONCAT(Table46[[#This Row],[id]:[URL]])</f>
        <v>{"id":"nolimetangere","titulo": "Noli me tangere","salmo": "Juan 20,15-17","letra":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nolimetangere","archivo": "/resucito/src/index.html?canto=nolimetangere"},</v>
      </c>
    </row>
    <row r="153" spans="2:9" x14ac:dyDescent="0.25">
      <c r="B153" s="26">
        <v>123</v>
      </c>
      <c r="C153" t="s">
        <v>975</v>
      </c>
      <c r="D153" t="str">
        <f>_xlfn.CONCAT("""",VLOOKUP(B153,'Index Web'!A$3:O$234,13,FALSE),"""",",")</f>
        <v>"ohcieloslloveddeloalto",</v>
      </c>
      <c r="E153" t="str">
        <f>_xlfn.CONCAT("""titulo""",": ","""",VLOOKUP(B153,'Index Web'!A$3:L$234,3,FALSE),"""",",")</f>
        <v>"titulo": "Oh cielos, lloved de lo alto",</v>
      </c>
      <c r="F153" t="str">
        <f>_xlfn.CONCAT("""salmo""",": ","""",VLOOKUP(B153,'Index Web'!A$3:L$234,4,FALSE),"""",",")</f>
        <v>"salmo": "Isaías 45,8",</v>
      </c>
      <c r="G153" t="str">
        <f>_xlfn.CONCAT("""letra""",": ","""",Table46[[#This Row],[Pg]],"|",VLOOKUP(B153,'Index Web'!A$3:O$234,15,FALSE)," ",VLOOKUP(B153,'Index Web'!A$3:O$234,13,FALSE),"""",",")</f>
        <v>"letra":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H153" t="str">
        <f>_xlfn.CONCAT("""archivo""",": ","""/resucito/src/index.html?canto=",VLOOKUP(B153,'Index Web'!A$3:N$234,13,FALSE),"""","}," )</f>
        <v>"archivo": "/resucito/src/index.html?canto=ohcieloslloveddeloalto"},</v>
      </c>
      <c r="I153" s="36" t="str">
        <f>_xlfn.CONCAT(Table46[[#This Row],[id]:[URL]])</f>
        <v>{"id":"ohcieloslloveddeloalto","titulo": "Oh cielos, lloved de lo alto","salmo": "Isaías 45,8","letra":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ohcieloslloveddeloalto","archivo": "/resucito/src/index.html?canto=ohcieloslloveddeloalto"},</v>
      </c>
    </row>
    <row r="154" spans="2:9" x14ac:dyDescent="0.25">
      <c r="B154" s="25">
        <v>124</v>
      </c>
      <c r="C154" t="s">
        <v>975</v>
      </c>
      <c r="D154" t="str">
        <f>_xlfn.CONCAT("""",VLOOKUP(B154,'Index Web'!A$3:O$234,13,FALSE),"""",",")</f>
        <v>"ohdiosportunombre",</v>
      </c>
      <c r="E154" t="str">
        <f>_xlfn.CONCAT("""titulo""",": ","""",VLOOKUP(B154,'Index Web'!A$3:L$234,3,FALSE),"""",",")</f>
        <v>"titulo": "Oh Dios, por tu nombre ",</v>
      </c>
      <c r="F154" t="str">
        <f>_xlfn.CONCAT("""salmo""",": ","""",VLOOKUP(B154,'Index Web'!A$3:L$234,4,FALSE),"""",",")</f>
        <v>"salmo": "Salmo 54 (53)",</v>
      </c>
      <c r="G154" t="str">
        <f>_xlfn.CONCAT("""letra""",": ","""",Table46[[#This Row],[Pg]],"|",VLOOKUP(B154,'Index Web'!A$3:O$234,15,FALSE)," ",VLOOKUP(B154,'Index Web'!A$3:O$234,13,FALSE),"""",",")</f>
        <v>"letra":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H154" t="str">
        <f>_xlfn.CONCAT("""archivo""",": ","""/resucito/src/index.html?canto=",VLOOKUP(B154,'Index Web'!A$3:N$234,13,FALSE),"""","}," )</f>
        <v>"archivo": "/resucito/src/index.html?canto=ohdiosportunombre"},</v>
      </c>
      <c r="I154" s="36" t="str">
        <f>_xlfn.CONCAT(Table46[[#This Row],[id]:[URL]])</f>
        <v>{"id":"ohdiosportunombre","titulo": "Oh Dios, por tu nombre ","salmo": "Salmo 54 (53)","letra":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ohdiosportunombre","archivo": "/resucito/src/index.html?canto=ohdiosportunombre"},</v>
      </c>
    </row>
    <row r="155" spans="2:9" x14ac:dyDescent="0.25">
      <c r="B155" s="26">
        <v>125</v>
      </c>
      <c r="C155" t="s">
        <v>975</v>
      </c>
      <c r="D155" t="str">
        <f>_xlfn.CONCAT("""",VLOOKUP(B155,'Index Web'!A$3:O$234,13,FALSE),"""",",")</f>
        <v>"ohdiostueresmidios",</v>
      </c>
      <c r="E155" t="str">
        <f>_xlfn.CONCAT("""titulo""",": ","""",VLOOKUP(B155,'Index Web'!A$3:L$234,3,FALSE),"""",",")</f>
        <v>"titulo": "Oh Dios, tú eres mi Dios ",</v>
      </c>
      <c r="F155" t="str">
        <f>_xlfn.CONCAT("""salmo""",": ","""",VLOOKUP(B155,'Index Web'!A$3:L$234,4,FALSE),"""",",")</f>
        <v>"salmo": "Salmo 63 (62)",</v>
      </c>
      <c r="G155" t="str">
        <f>_xlfn.CONCAT("""letra""",": ","""",Table46[[#This Row],[Pg]],"|",VLOOKUP(B155,'Index Web'!A$3:O$234,15,FALSE)," ",VLOOKUP(B155,'Index Web'!A$3:O$234,13,FALSE),"""",",")</f>
        <v>"letra":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H155" t="str">
        <f>_xlfn.CONCAT("""archivo""",": ","""/resucito/src/index.html?canto=",VLOOKUP(B155,'Index Web'!A$3:N$234,13,FALSE),"""","}," )</f>
        <v>"archivo": "/resucito/src/index.html?canto=ohdiostueresmidios"},</v>
      </c>
      <c r="I155" s="36" t="str">
        <f>_xlfn.CONCAT(Table46[[#This Row],[id]:[URL]])</f>
        <v>{"id":"ohdiostueresmidios","titulo": "Oh Dios, tú eres mi Dios ","salmo": "Salmo 63 (62)","letra":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ohdiostueresmidios","archivo": "/resucito/src/index.html?canto=ohdiostueresmidios"},</v>
      </c>
    </row>
    <row r="156" spans="2:9" x14ac:dyDescent="0.25">
      <c r="B156" s="25">
        <v>126</v>
      </c>
      <c r="C156" t="s">
        <v>975</v>
      </c>
      <c r="D156" t="str">
        <f>_xlfn.CONCAT("""",VLOOKUP(B156,'Index Web'!A$3:O$234,13,FALSE),"""",",")</f>
        <v>"ohjesusamormio",</v>
      </c>
      <c r="E156" t="str">
        <f>_xlfn.CONCAT("""titulo""",": ","""",VLOOKUP(B156,'Index Web'!A$3:L$234,3,FALSE),"""",",")</f>
        <v>"titulo": "Oh Jesús, amor mío",</v>
      </c>
      <c r="F156" t="str">
        <f>_xlfn.CONCAT("""salmo""",": ","""",VLOOKUP(B156,'Index Web'!A$3:L$234,4,FALSE),"""",",")</f>
        <v>"salmo": "(Kiko Argüello)",</v>
      </c>
      <c r="G156" t="str">
        <f>_xlfn.CONCAT("""letra""",": ","""",Table46[[#This Row],[Pg]],"|",VLOOKUP(B156,'Index Web'!A$3:O$234,15,FALSE)," ",VLOOKUP(B156,'Index Web'!A$3:O$234,13,FALSE),"""",",")</f>
        <v>"letra":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H156" t="str">
        <f>_xlfn.CONCAT("""archivo""",": ","""/resucito/src/index.html?canto=",VLOOKUP(B156,'Index Web'!A$3:N$234,13,FALSE),"""","}," )</f>
        <v>"archivo": "/resucito/src/index.html?canto=ohjesusamormio"},</v>
      </c>
      <c r="I156" s="36" t="str">
        <f>_xlfn.CONCAT(Table46[[#This Row],[id]:[URL]])</f>
        <v>{"id":"ohjesusamormio","titulo": "Oh Jesús, amor mío","salmo": "(Kiko Argüello)","letra":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ohjesusamormio","archivo": "/resucito/src/index.html?canto=ohjesusamormio"},</v>
      </c>
    </row>
    <row r="157" spans="2:9" x14ac:dyDescent="0.25">
      <c r="B157" s="26">
        <v>127</v>
      </c>
      <c r="C157" t="s">
        <v>975</v>
      </c>
      <c r="D157" t="str">
        <f>_xlfn.CONCAT("""",VLOOKUP(B157,'Index Web'!A$3:O$234,13,FALSE),"""",",")</f>
        <v>"ohmuerte¿dondeestatuvictoria?",</v>
      </c>
      <c r="E157" t="str">
        <f>_xlfn.CONCAT("""titulo""",": ","""",VLOOKUP(B157,'Index Web'!A$3:L$234,3,FALSE),"""",",")</f>
        <v>"titulo": "Oh muerte ¿dónde está tu victoria?",</v>
      </c>
      <c r="F157" t="str">
        <f>_xlfn.CONCAT("""salmo""",": ","""",VLOOKUP(B157,'Index Web'!A$3:L$234,4,FALSE),"""",",")</f>
        <v>"salmo": "1 Corintios 15",</v>
      </c>
      <c r="G157" t="str">
        <f>_xlfn.CONCAT("""letra""",": ","""",Table46[[#This Row],[Pg]],"|",VLOOKUP(B157,'Index Web'!A$3:O$234,15,FALSE)," ",VLOOKUP(B157,'Index Web'!A$3:O$234,13,FALSE),"""",",")</f>
        <v>"letra":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H157" t="str">
        <f>_xlfn.CONCAT("""archivo""",": ","""/resucito/src/index.html?canto=",VLOOKUP(B157,'Index Web'!A$3:N$234,13,FALSE),"""","}," )</f>
        <v>"archivo": "/resucito/src/index.html?canto=ohmuerte¿dondeestatuvictoria?"},</v>
      </c>
      <c r="I157" s="36" t="str">
        <f>_xlfn.CONCAT(Table46[[#This Row],[id]:[URL]])</f>
        <v>{"id":"ohmuerte¿dondeestatuvictoria?","titulo": "Oh muerte ¿dónde está tu victoria?","salmo": "1 Corintios 15","letra":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ohmuerte¿dondeestatuvictoria?","archivo": "/resucito/src/index.html?canto=ohmuerte¿dondeestatuvictoria?"},</v>
      </c>
    </row>
    <row r="158" spans="2:9" x14ac:dyDescent="0.25">
      <c r="B158" s="31">
        <v>232</v>
      </c>
      <c r="C158" t="s">
        <v>975</v>
      </c>
      <c r="D158" t="str">
        <f>_xlfn.CONCAT("""",VLOOKUP(B158,'Index Web'!A$3:O$234,13,FALSE),"""",",")</f>
        <v>"ohsenormicorazonyanoesambicioso",</v>
      </c>
      <c r="E158" t="str">
        <f>_xlfn.CONCAT("""titulo""",": ","""",VLOOKUP(B158,'Index Web'!A$3:L$234,3,FALSE),"""",",")</f>
        <v>"titulo": "Oh Señor, mi corazón ya no es ambicioso",</v>
      </c>
      <c r="F158" t="str">
        <f>_xlfn.CONCAT("""salmo""",": ","""",VLOOKUP(B158,'Index Web'!A$3:L$234,4,FALSE),"""",",")</f>
        <v>"salmo": "Salmo 131 (130)",</v>
      </c>
      <c r="G158" t="str">
        <f>_xlfn.CONCAT("""letra""",": ","""",Table46[[#This Row],[Pg]],"|",VLOOKUP(B158,'Index Web'!A$3:O$234,15,FALSE)," ",VLOOKUP(B158,'Index Web'!A$3:O$234,13,FALSE),"""",",")</f>
        <v>"letra":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H158" t="str">
        <f>_xlfn.CONCAT("""archivo""",": ","""/resucito/src/index.html?canto=",VLOOKUP(B158,'Index Web'!A$3:N$234,13,FALSE),"""","}," )</f>
        <v>"archivo": "/resucito/src/index.html?canto=ohsenormicorazonyanoesambicioso"},</v>
      </c>
      <c r="I158" s="36" t="str">
        <f>_xlfn.CONCAT(Table46[[#This Row],[id]:[URL]])</f>
        <v>{"id":"ohsenormicorazonyanoesambicioso","titulo": "Oh Señor, mi corazón ya no es ambicioso","salmo": "Salmo 131 (130)","letra":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ohsenormicorazonyanoesambicioso","archivo": "/resucito/src/index.html?canto=ohsenormicorazonyanoesambicioso"},</v>
      </c>
    </row>
    <row r="159" spans="2:9" x14ac:dyDescent="0.25">
      <c r="B159" s="26">
        <v>128</v>
      </c>
      <c r="C159" t="s">
        <v>975</v>
      </c>
      <c r="D159" t="str">
        <f>_xlfn.CONCAT("""",VLOOKUP(B159,'Index Web'!A$3:O$234,13,FALSE),"""",",")</f>
        <v>"ohsenornuestrodios",</v>
      </c>
      <c r="E159" t="str">
        <f>_xlfn.CONCAT("""titulo""",": ","""",VLOOKUP(B159,'Index Web'!A$3:L$234,3,FALSE),"""",",")</f>
        <v>"titulo": "Oh Señor, nuestro Dios",</v>
      </c>
      <c r="F159" t="str">
        <f>_xlfn.CONCAT("""salmo""",": ","""",VLOOKUP(B159,'Index Web'!A$3:L$234,4,FALSE),"""",",")</f>
        <v>"salmo": "Salmo 8",</v>
      </c>
      <c r="G159" t="str">
        <f>_xlfn.CONCAT("""letra""",": ","""",Table46[[#This Row],[Pg]],"|",VLOOKUP(B159,'Index Web'!A$3:O$234,15,FALSE)," ",VLOOKUP(B159,'Index Web'!A$3:O$234,13,FALSE),"""",",")</f>
        <v>"letra":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H159" t="str">
        <f>_xlfn.CONCAT("""archivo""",": ","""/resucito/src/index.html?canto=",VLOOKUP(B159,'Index Web'!A$3:N$234,13,FALSE),"""","}," )</f>
        <v>"archivo": "/resucito/src/index.html?canto=ohsenornuestrodios"},</v>
      </c>
      <c r="I159" s="36" t="str">
        <f>_xlfn.CONCAT(Table46[[#This Row],[id]:[URL]])</f>
        <v>{"id":"ohsenornuestrodios","titulo": "Oh Señor, nuestro Dios","salmo": "Salmo 8","letra":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ohsenornuestrodios","archivo": "/resucito/src/index.html?canto=ohsenornuestrodios"},</v>
      </c>
    </row>
    <row r="160" spans="2:9" x14ac:dyDescent="0.25">
      <c r="B160" s="25">
        <v>129</v>
      </c>
      <c r="C160" t="s">
        <v>975</v>
      </c>
      <c r="D160" t="str">
        <f>_xlfn.CONCAT("""",VLOOKUP(B160,'Index Web'!A$3:O$234,13,FALSE),"""",",")</f>
        <v>"ostomaredeentrelasnaciones",</v>
      </c>
      <c r="E160" t="str">
        <f>_xlfn.CONCAT("""titulo""",": ","""",VLOOKUP(B160,'Index Web'!A$3:L$234,3,FALSE),"""",",")</f>
        <v>"titulo": "Os tomaré de entre las naciones",</v>
      </c>
      <c r="F160" t="str">
        <f>_xlfn.CONCAT("""salmo""",": ","""",VLOOKUP(B160,'Index Web'!A$3:L$234,4,FALSE),"""",",")</f>
        <v>"salmo": "Ezequiel 36,24-28",</v>
      </c>
      <c r="G160" t="str">
        <f>_xlfn.CONCAT("""letra""",": ","""",Table46[[#This Row],[Pg]],"|",VLOOKUP(B160,'Index Web'!A$3:O$234,15,FALSE)," ",VLOOKUP(B160,'Index Web'!A$3:O$234,13,FALSE),"""",",")</f>
        <v>"letra":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H160" t="str">
        <f>_xlfn.CONCAT("""archivo""",": ","""/resucito/src/index.html?canto=",VLOOKUP(B160,'Index Web'!A$3:N$234,13,FALSE),"""","}," )</f>
        <v>"archivo": "/resucito/src/index.html?canto=ostomaredeentrelasnaciones"},</v>
      </c>
      <c r="I160" s="36" t="str">
        <f>_xlfn.CONCAT(Table46[[#This Row],[id]:[URL]])</f>
        <v>{"id":"ostomaredeentrelasnaciones","titulo": "Os tomaré de entre las naciones","salmo": "Ezequiel 36,24-28","letra":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ostomaredeentrelasnaciones","archivo": "/resucito/src/index.html?canto=ostomaredeentrelasnaciones"},</v>
      </c>
    </row>
    <row r="161" spans="2:9" x14ac:dyDescent="0.25">
      <c r="B161" s="27">
        <v>193</v>
      </c>
      <c r="C161" t="s">
        <v>975</v>
      </c>
      <c r="D161" t="str">
        <f>_xlfn.CONCAT("""",VLOOKUP(B161,'Index Web'!A$3:O$234,13,FALSE),"""",",")</f>
        <v>"padrenuestro",</v>
      </c>
      <c r="E161" t="str">
        <f>_xlfn.CONCAT("""titulo""",": ","""",VLOOKUP(B161,'Index Web'!A$3:L$234,3,FALSE),"""",",")</f>
        <v>"titulo": "Padre nuestro",</v>
      </c>
      <c r="F161" t="str">
        <f>_xlfn.CONCAT("""salmo""",": ","""",VLOOKUP(B161,'Index Web'!A$3:L$234,4,FALSE),"""",",")</f>
        <v>"salmo": "Tiempo de la Elección",</v>
      </c>
      <c r="G161" t="str">
        <f>_xlfn.CONCAT("""letra""",": ","""",Table46[[#This Row],[Pg]],"|",VLOOKUP(B161,'Index Web'!A$3:O$234,15,FALSE)," ",VLOOKUP(B161,'Index Web'!A$3:O$234,13,FALSE),"""",",")</f>
        <v>"letra":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H161" t="str">
        <f>_xlfn.CONCAT("""archivo""",": ","""/resucito/src/index.html?canto=",VLOOKUP(B161,'Index Web'!A$3:N$234,13,FALSE),"""","}," )</f>
        <v>"archivo": "/resucito/src/index.html?canto=padrenuestro"},</v>
      </c>
      <c r="I161" s="36" t="str">
        <f>_xlfn.CONCAT(Table46[[#This Row],[id]:[URL]])</f>
        <v>{"id":"padrenuestro","titulo": "Padre nuestro","salmo": "Tiempo de la Elección","letra":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padrenuestro","archivo": "/resucito/src/index.html?canto=padrenuestro"},</v>
      </c>
    </row>
    <row r="162" spans="2:9" x14ac:dyDescent="0.25">
      <c r="B162" s="25">
        <v>130</v>
      </c>
      <c r="C162" t="s">
        <v>975</v>
      </c>
      <c r="D162" t="str">
        <f>_xlfn.CONCAT("""",VLOOKUP(B162,'Index Web'!A$3:O$234,13,FALSE),"""",",")</f>
        <v>"palomaincorrupta",</v>
      </c>
      <c r="E162" t="str">
        <f>_xlfn.CONCAT("""titulo""",": ","""",VLOOKUP(B162,'Index Web'!A$3:L$234,3,FALSE),"""",",")</f>
        <v>"titulo": "Paloma incorrupta",</v>
      </c>
      <c r="F162" t="str">
        <f>_xlfn.CONCAT("""salmo""",": ","""",VLOOKUP(B162,'Index Web'!A$3:L$234,4,FALSE),"""",",")</f>
        <v>"salmo": "Kontákion (Romano el Meloda)",</v>
      </c>
      <c r="G162" t="str">
        <f>_xlfn.CONCAT("""letra""",": ","""",Table46[[#This Row],[Pg]],"|",VLOOKUP(B162,'Index Web'!A$3:O$234,15,FALSE)," ",VLOOKUP(B162,'Index Web'!A$3:O$234,13,FALSE),"""",",")</f>
        <v>"letra":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H162" t="str">
        <f>_xlfn.CONCAT("""archivo""",": ","""/resucito/src/index.html?canto=",VLOOKUP(B162,'Index Web'!A$3:N$234,13,FALSE),"""","}," )</f>
        <v>"archivo": "/resucito/src/index.html?canto=palomaincorrupta"},</v>
      </c>
      <c r="I162" s="36" t="str">
        <f>_xlfn.CONCAT(Table46[[#This Row],[id]:[URL]])</f>
        <v>{"id":"palomaincorrupta","titulo": "Paloma incorrupta","salmo": "Kontákion (Romano el Meloda)","letra":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palomaincorrupta","archivo": "/resucito/src/index.html?canto=palomaincorrupta"},</v>
      </c>
    </row>
    <row r="163" spans="2:9" x14ac:dyDescent="0.25">
      <c r="B163" s="26">
        <v>131</v>
      </c>
      <c r="C163" t="s">
        <v>975</v>
      </c>
      <c r="D163" t="str">
        <f>_xlfn.CONCAT("""",VLOOKUP(B163,'Index Web'!A$3:O$234,13,FALSE),"""",",")</f>
        <v>"pentecostes",</v>
      </c>
      <c r="E163" t="str">
        <f>_xlfn.CONCAT("""titulo""",": ","""",VLOOKUP(B163,'Index Web'!A$3:L$234,3,FALSE),"""",",")</f>
        <v>"titulo": "Pentecostés",</v>
      </c>
      <c r="F163" t="str">
        <f>_xlfn.CONCAT("""salmo""",": ","""",VLOOKUP(B163,'Index Web'!A$3:L$234,4,FALSE),"""",",")</f>
        <v>"salmo": "Hchos de los Apostoles 2,1-13 ",</v>
      </c>
      <c r="G163" t="str">
        <f>_xlfn.CONCAT("""letra""",": ","""",Table46[[#This Row],[Pg]],"|",VLOOKUP(B163,'Index Web'!A$3:O$234,15,FALSE)," ",VLOOKUP(B163,'Index Web'!A$3:O$234,13,FALSE),"""",",")</f>
        <v>"letra":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H163" t="str">
        <f>_xlfn.CONCAT("""archivo""",": ","""/resucito/src/index.html?canto=",VLOOKUP(B163,'Index Web'!A$3:N$234,13,FALSE),"""","}," )</f>
        <v>"archivo": "/resucito/src/index.html?canto=pentecostes"},</v>
      </c>
      <c r="I163" s="36" t="str">
        <f>_xlfn.CONCAT(Table46[[#This Row],[id]:[URL]])</f>
        <v>{"id":"pentecostes","titulo": "Pentecostés","salmo": "Hchos de los Apostoles 2,1-13 ","letra":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pentecostes","archivo": "/resucito/src/index.html?canto=pentecostes"},</v>
      </c>
    </row>
    <row r="164" spans="2:9" x14ac:dyDescent="0.25">
      <c r="B164" s="29">
        <v>194</v>
      </c>
      <c r="C164" t="s">
        <v>975</v>
      </c>
      <c r="D164" t="str">
        <f>_xlfn.CONCAT("""",VLOOKUP(B164,'Index Web'!A$3:O$234,13,FALSE),"""",",")</f>
        <v>"plegariaeucaristicaiimodeloi",</v>
      </c>
      <c r="E164" t="str">
        <f>_xlfn.CONCAT("""titulo""",": ","""",VLOOKUP(B164,'Index Web'!A$3:L$234,3,FALSE),"""",",")</f>
        <v>"titulo": "Plegaria eucarística ii Modelo I",</v>
      </c>
      <c r="F164" t="str">
        <f>_xlfn.CONCAT("""salmo""",": ","""",VLOOKUP(B164,'Index Web'!A$3:L$234,4,FALSE),"""",",")</f>
        <v>"salmo": "Modelo I",</v>
      </c>
      <c r="G164" t="str">
        <f>_xlfn.CONCAT("""letra""",": ","""",Table46[[#This Row],[Pg]],"|",VLOOKUP(B164,'Index Web'!A$3:O$234,15,FALSE)," ",VLOOKUP(B164,'Index Web'!A$3:O$234,13,FALSE),"""",",")</f>
        <v>"letra":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H164" t="str">
        <f>_xlfn.CONCAT("""archivo""",": ","""/resucito/src/index.html?canto=",VLOOKUP(B164,'Index Web'!A$3:N$234,13,FALSE),"""","}," )</f>
        <v>"archivo": "/resucito/src/index.html?canto=plegariaeucaristicaiimodeloi"},</v>
      </c>
      <c r="I164" s="36" t="str">
        <f>_xlfn.CONCAT(Table46[[#This Row],[id]:[URL]])</f>
        <v>{"id":"plegariaeucaristicaiimodeloi","titulo": "Plegaria eucarística ii Modelo I","salmo": "Modelo I","letra":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plegariaeucaristicaiimodeloi","archivo": "/resucito/src/index.html?canto=plegariaeucaristicaiimodeloi"},</v>
      </c>
    </row>
    <row r="165" spans="2:9" x14ac:dyDescent="0.25">
      <c r="B165" s="27">
        <v>197</v>
      </c>
      <c r="C165" t="s">
        <v>975</v>
      </c>
      <c r="D165" t="str">
        <f>_xlfn.CONCAT("""",VLOOKUP(B165,'Index Web'!A$3:O$234,13,FALSE),"""",",")</f>
        <v>"plegariaeucaristicaiimodeloii",</v>
      </c>
      <c r="E165" t="str">
        <f>_xlfn.CONCAT("""titulo""",": ","""",VLOOKUP(B165,'Index Web'!A$3:L$234,3,FALSE),"""",",")</f>
        <v>"titulo": "Plegaria eucarística ii Modelo II",</v>
      </c>
      <c r="F165" t="str">
        <f>_xlfn.CONCAT("""salmo""",": ","""",VLOOKUP(B165,'Index Web'!A$3:L$234,4,FALSE),"""",",")</f>
        <v>"salmo": "Modelo II (1987)",</v>
      </c>
      <c r="G165" t="str">
        <f>_xlfn.CONCAT("""letra""",": ","""",Table46[[#This Row],[Pg]],"|",VLOOKUP(B165,'Index Web'!A$3:O$234,15,FALSE)," ",VLOOKUP(B165,'Index Web'!A$3:O$234,13,FALSE),"""",",")</f>
        <v>"letra":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H165" t="str">
        <f>_xlfn.CONCAT("""archivo""",": ","""/resucito/src/index.html?canto=",VLOOKUP(B165,'Index Web'!A$3:N$234,13,FALSE),"""","}," )</f>
        <v>"archivo": "/resucito/src/index.html?canto=plegariaeucaristicaiimodeloii"},</v>
      </c>
      <c r="I165" s="36" t="str">
        <f>_xlfn.CONCAT(Table46[[#This Row],[id]:[URL]])</f>
        <v>{"id":"plegariaeucaristicaiimodeloii","titulo": "Plegaria eucarística ii Modelo II","salmo": "Modelo II (1987)","letra":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plegariaeucaristicaiimodeloii","archivo": "/resucito/src/index.html?canto=plegariaeucaristicaiimodeloii"},</v>
      </c>
    </row>
    <row r="166" spans="2:9" x14ac:dyDescent="0.25">
      <c r="B166" s="29">
        <v>200</v>
      </c>
      <c r="C166" t="s">
        <v>975</v>
      </c>
      <c r="D166" t="str">
        <f>_xlfn.CONCAT("""",VLOOKUP(B166,'Index Web'!A$3:O$234,13,FALSE),"""",",")</f>
        <v>"plegariaeucaristicaiv",</v>
      </c>
      <c r="E166" t="str">
        <f>_xlfn.CONCAT("""titulo""",": ","""",VLOOKUP(B166,'Index Web'!A$3:L$234,3,FALSE),"""",",")</f>
        <v>"titulo": "Plegaria eucarística iv ",</v>
      </c>
      <c r="F166" t="str">
        <f>_xlfn.CONCAT("""salmo""",": ","""",VLOOKUP(B166,'Index Web'!A$3:L$234,4,FALSE),"""",",")</f>
        <v>"salmo": "(1988)",</v>
      </c>
      <c r="G166" t="str">
        <f>_xlfn.CONCAT("""letra""",": ","""",Table46[[#This Row],[Pg]],"|",VLOOKUP(B166,'Index Web'!A$3:O$234,15,FALSE)," ",VLOOKUP(B166,'Index Web'!A$3:O$234,13,FALSE),"""",",")</f>
        <v>"letra":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H166" t="str">
        <f>_xlfn.CONCAT("""archivo""",": ","""/resucito/src/index.html?canto=",VLOOKUP(B166,'Index Web'!A$3:N$234,13,FALSE),"""","}," )</f>
        <v>"archivo": "/resucito/src/index.html?canto=plegariaeucaristicaiv"},</v>
      </c>
      <c r="I166" s="36" t="str">
        <f>_xlfn.CONCAT(Table46[[#This Row],[id]:[URL]])</f>
        <v>{"id":"plegariaeucaristicaiv","titulo": "Plegaria eucarística iv ","salmo": "(1988)","letra":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plegariaeucaristicaiv","archivo": "/resucito/src/index.html?canto=plegariaeucaristicaiv"},</v>
      </c>
    </row>
    <row r="167" spans="2:9" x14ac:dyDescent="0.25">
      <c r="B167" s="26">
        <v>132</v>
      </c>
      <c r="C167" t="s">
        <v>975</v>
      </c>
      <c r="D167" t="str">
        <f>_xlfn.CONCAT("""",VLOOKUP(B167,'Index Web'!A$3:O$234,13,FALSE),"""",",")</f>
        <v>"porelamordemisamigos",</v>
      </c>
      <c r="E167" t="str">
        <f>_xlfn.CONCAT("""titulo""",": ","""",VLOOKUP(B167,'Index Web'!A$3:L$234,3,FALSE),"""",",")</f>
        <v>"titulo": "Por el amor de mis amigos",</v>
      </c>
      <c r="F167" t="str">
        <f>_xlfn.CONCAT("""salmo""",": ","""",VLOOKUP(B167,'Index Web'!A$3:L$234,4,FALSE),"""",",")</f>
        <v>"salmo": "Salmo 122 (121) - Melodía hebraica ",</v>
      </c>
      <c r="G167" t="str">
        <f>_xlfn.CONCAT("""letra""",": ","""",Table46[[#This Row],[Pg]],"|",VLOOKUP(B167,'Index Web'!A$3:O$234,15,FALSE)," ",VLOOKUP(B167,'Index Web'!A$3:O$234,13,FALSE),"""",",")</f>
        <v>"letra":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H167" t="str">
        <f>_xlfn.CONCAT("""archivo""",": ","""/resucito/src/index.html?canto=",VLOOKUP(B167,'Index Web'!A$3:N$234,13,FALSE),"""","}," )</f>
        <v>"archivo": "/resucito/src/index.html?canto=porelamordemisamigos"},</v>
      </c>
      <c r="I167" s="36" t="str">
        <f>_xlfn.CONCAT(Table46[[#This Row],[id]:[URL]])</f>
        <v>{"id":"porelamordemisamigos","titulo": "Por el amor de mis amigos","salmo": "Salmo 122 (121) - Melodía hebraica ","letra":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porelamordemisamigos","archivo": "/resucito/src/index.html?canto=porelamordemisamigos"},</v>
      </c>
    </row>
    <row r="168" spans="2:9" x14ac:dyDescent="0.25">
      <c r="B168" s="25">
        <v>133</v>
      </c>
      <c r="C168" t="s">
        <v>975</v>
      </c>
      <c r="D168" t="str">
        <f>_xlfn.CONCAT("""",VLOOKUP(B168,'Index Web'!A$3:O$234,13,FALSE),"""",",")</f>
        <v>"porqueestanocheesdiferente",</v>
      </c>
      <c r="E168" t="str">
        <f>_xlfn.CONCAT("""titulo""",": ","""",VLOOKUP(B168,'Index Web'!A$3:L$234,3,FALSE),"""",",")</f>
        <v>"titulo": "Por qué esta noche es diferente",</v>
      </c>
      <c r="F168" t="str">
        <f>_xlfn.CONCAT("""salmo""",": ","""",VLOOKUP(B168,'Index Web'!A$3:L$234,4,FALSE),"""",",")</f>
        <v>"salmo": "Haggadá de Pesaj - Melodía hebraica",</v>
      </c>
      <c r="G168" t="str">
        <f>_xlfn.CONCAT("""letra""",": ","""",Table46[[#This Row],[Pg]],"|",VLOOKUP(B168,'Index Web'!A$3:O$234,15,FALSE)," ",VLOOKUP(B168,'Index Web'!A$3:O$234,13,FALSE),"""",",")</f>
        <v>"letra":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H168" t="str">
        <f>_xlfn.CONCAT("""archivo""",": ","""/resucito/src/index.html?canto=",VLOOKUP(B168,'Index Web'!A$3:N$234,13,FALSE),"""","}," )</f>
        <v>"archivo": "/resucito/src/index.html?canto=porqueestanocheesdiferente"},</v>
      </c>
      <c r="I168" s="36" t="str">
        <f>_xlfn.CONCAT(Table46[[#This Row],[id]:[URL]])</f>
        <v>{"id":"porqueestanocheesdiferente","titulo": "Por qué esta noche es diferente","salmo": "Haggadá de Pesaj - Melodía hebraica","letra":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porqueestanocheesdiferente","archivo": "/resucito/src/index.html?canto=porqueestanocheesdiferente"},</v>
      </c>
    </row>
    <row r="169" spans="2:9" x14ac:dyDescent="0.25">
      <c r="B169" s="26">
        <v>134</v>
      </c>
      <c r="C169" t="s">
        <v>975</v>
      </c>
      <c r="D169" t="str">
        <f>_xlfn.CONCAT("""",VLOOKUP(B169,'Index Web'!A$3:O$234,13,FALSE),"""",",")</f>
        <v>"porquelasgentesconjuran",</v>
      </c>
      <c r="E169" t="str">
        <f>_xlfn.CONCAT("""titulo""",": ","""",VLOOKUP(B169,'Index Web'!A$3:L$234,3,FALSE),"""",",")</f>
        <v>"titulo": "Por qué las gentes conjuran",</v>
      </c>
      <c r="F169" t="str">
        <f>_xlfn.CONCAT("""salmo""",": ","""",VLOOKUP(B169,'Index Web'!A$3:L$234,4,FALSE),"""",",")</f>
        <v>"salmo": "Salmo 2",</v>
      </c>
      <c r="G169" t="str">
        <f>_xlfn.CONCAT("""letra""",": ","""",Table46[[#This Row],[Pg]],"|",VLOOKUP(B169,'Index Web'!A$3:O$234,15,FALSE)," ",VLOOKUP(B169,'Index Web'!A$3:O$234,13,FALSE),"""",",")</f>
        <v>"letra":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H169" t="str">
        <f>_xlfn.CONCAT("""archivo""",": ","""/resucito/src/index.html?canto=",VLOOKUP(B169,'Index Web'!A$3:N$234,13,FALSE),"""","}," )</f>
        <v>"archivo": "/resucito/src/index.html?canto=porquelasgentesconjuran"},</v>
      </c>
      <c r="I169" s="36" t="str">
        <f>_xlfn.CONCAT(Table46[[#This Row],[id]:[URL]])</f>
        <v>{"id":"porquelasgentesconjuran","titulo": "Por qué las gentes conjuran","salmo": "Salmo 2","letra":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porquelasgentesconjuran","archivo": "/resucito/src/index.html?canto=porquelasgentesconjuran"},</v>
      </c>
    </row>
    <row r="170" spans="2:9" x14ac:dyDescent="0.25">
      <c r="B170" s="25">
        <v>135</v>
      </c>
      <c r="C170" t="s">
        <v>975</v>
      </c>
      <c r="D170" t="str">
        <f>_xlfn.CONCAT("""",VLOOKUP(B170,'Index Web'!A$3:O$234,13,FALSE),"""",",")</f>
        <v>"porquemiyugoessuave",</v>
      </c>
      <c r="E170" t="str">
        <f>_xlfn.CONCAT("""titulo""",": ","""",VLOOKUP(B170,'Index Web'!A$3:L$234,3,FALSE),"""",",")</f>
        <v>"titulo": "Porque mi yugo es suave",</v>
      </c>
      <c r="F170" t="str">
        <f>_xlfn.CONCAT("""salmo""",": ","""",VLOOKUP(B170,'Index Web'!A$3:L$234,4,FALSE),"""",",")</f>
        <v>"salmo": "Mateo 11,28ss",</v>
      </c>
      <c r="G170" t="str">
        <f>_xlfn.CONCAT("""letra""",": ","""",Table46[[#This Row],[Pg]],"|",VLOOKUP(B170,'Index Web'!A$3:O$234,15,FALSE)," ",VLOOKUP(B170,'Index Web'!A$3:O$234,13,FALSE),"""",",")</f>
        <v>"letra":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H170" t="str">
        <f>_xlfn.CONCAT("""archivo""",": ","""/resucito/src/index.html?canto=",VLOOKUP(B170,'Index Web'!A$3:N$234,13,FALSE),"""","}," )</f>
        <v>"archivo": "/resucito/src/index.html?canto=porquemiyugoessuave"},</v>
      </c>
      <c r="I170" s="36" t="str">
        <f>_xlfn.CONCAT(Table46[[#This Row],[id]:[URL]])</f>
        <v>{"id":"porquemiyugoessuave","titulo": "Porque mi yugo es suave","salmo": "Mateo 11,28ss","letra":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porquemiyugoessuave","archivo": "/resucito/src/index.html?canto=porquemiyugoessuave"},</v>
      </c>
    </row>
    <row r="171" spans="2:9" x14ac:dyDescent="0.25">
      <c r="B171" s="27">
        <v>204</v>
      </c>
      <c r="C171" t="s">
        <v>975</v>
      </c>
      <c r="D171" t="str">
        <f>_xlfn.CONCAT("""",VLOOKUP(B171,'Index Web'!A$3:O$234,13,FALSE),"""",",")</f>
        <v>"prefacioparaadvientoynavidad",</v>
      </c>
      <c r="E171" t="str">
        <f>_xlfn.CONCAT("""titulo""",": ","""",VLOOKUP(B171,'Index Web'!A$3:L$234,3,FALSE),"""",",")</f>
        <v>"titulo": "Prefacio para Adviento y Navidad",</v>
      </c>
      <c r="F171" t="str">
        <f>_xlfn.CONCAT("""salmo""",": ","""",VLOOKUP(B171,'Index Web'!A$3:L$234,4,FALSE),"""",",")</f>
        <v>"salmo": "Prefacio IV de Adviento*",</v>
      </c>
      <c r="G171" t="str">
        <f>_xlfn.CONCAT("""letra""",": ","""",Table46[[#This Row],[Pg]],"|",VLOOKUP(B171,'Index Web'!A$3:O$234,15,FALSE)," ",VLOOKUP(B171,'Index Web'!A$3:O$234,13,FALSE),"""",",")</f>
        <v>"letra":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H171" t="str">
        <f>_xlfn.CONCAT("""archivo""",": ","""/resucito/src/index.html?canto=",VLOOKUP(B171,'Index Web'!A$3:N$234,13,FALSE),"""","}," )</f>
        <v>"archivo": "/resucito/src/index.html?canto=prefacioparaadvientoynavidad"},</v>
      </c>
      <c r="I171" s="36" t="str">
        <f>_xlfn.CONCAT(Table46[[#This Row],[id]:[URL]])</f>
        <v>{"id":"prefacioparaadvientoynavidad","titulo": "Prefacio para Adviento y Navidad","salmo": "Prefacio IV de Adviento*","letra":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prefacioparaadvientoynavidad","archivo": "/resucito/src/index.html?canto=prefacioparaadvientoynavidad"},</v>
      </c>
    </row>
    <row r="172" spans="2:9" x14ac:dyDescent="0.25">
      <c r="B172" s="29">
        <v>205</v>
      </c>
      <c r="C172" t="s">
        <v>975</v>
      </c>
      <c r="D172" t="str">
        <f>_xlfn.CONCAT("""",VLOOKUP(B172,'Index Web'!A$3:O$234,13,FALSE),"""",",")</f>
        <v>"prefacioparaeltiempopascual",</v>
      </c>
      <c r="E172" t="str">
        <f>_xlfn.CONCAT("""titulo""",": ","""",VLOOKUP(B172,'Index Web'!A$3:L$234,3,FALSE),"""",",")</f>
        <v>"titulo": "Prefacio para el tiempo Pascual",</v>
      </c>
      <c r="F172" t="str">
        <f>_xlfn.CONCAT("""salmo""",": ","""",VLOOKUP(B172,'Index Web'!A$3:L$234,4,FALSE),"""",",")</f>
        <v>"salmo": "Prefacio I de Pascua*",</v>
      </c>
      <c r="G172" t="str">
        <f>_xlfn.CONCAT("""letra""",": ","""",Table46[[#This Row],[Pg]],"|",VLOOKUP(B172,'Index Web'!A$3:O$234,15,FALSE)," ",VLOOKUP(B172,'Index Web'!A$3:O$234,13,FALSE),"""",",")</f>
        <v>"letra":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H172" t="str">
        <f>_xlfn.CONCAT("""archivo""",": ","""/resucito/src/index.html?canto=",VLOOKUP(B172,'Index Web'!A$3:N$234,13,FALSE),"""","}," )</f>
        <v>"archivo": "/resucito/src/index.html?canto=prefacioparaeltiempopascual"},</v>
      </c>
      <c r="I172" s="36" t="str">
        <f>_xlfn.CONCAT(Table46[[#This Row],[id]:[URL]])</f>
        <v>{"id":"prefacioparaeltiempopascual","titulo": "Prefacio para el tiempo Pascual","salmo": "Prefacio I de Pascua*","letra":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prefacioparaeltiempopascual","archivo": "/resucito/src/index.html?canto=prefacioparaeltiempopascual"},</v>
      </c>
    </row>
    <row r="173" spans="2:9" x14ac:dyDescent="0.25">
      <c r="B173" s="27">
        <v>206</v>
      </c>
      <c r="C173" t="s">
        <v>975</v>
      </c>
      <c r="D173" t="str">
        <f>_xlfn.CONCAT("""",VLOOKUP(B173,'Index Web'!A$3:O$234,13,FALSE),"""",",")</f>
        <v>"pregonpascual",</v>
      </c>
      <c r="E173" t="str">
        <f>_xlfn.CONCAT("""titulo""",": ","""",VLOOKUP(B173,'Index Web'!A$3:L$234,3,FALSE),"""",",")</f>
        <v>"titulo": "Pregón Pascual",</v>
      </c>
      <c r="F173" t="str">
        <f>_xlfn.CONCAT("""salmo""",": ","""",VLOOKUP(B173,'Index Web'!A$3:L$234,4,FALSE),"""",",")</f>
        <v>"salmo": "«Exsultet»",</v>
      </c>
      <c r="G173" t="str">
        <f>_xlfn.CONCAT("""letra""",": ","""",Table46[[#This Row],[Pg]],"|",VLOOKUP(B173,'Index Web'!A$3:O$234,15,FALSE)," ",VLOOKUP(B173,'Index Web'!A$3:O$234,13,FALSE),"""",",")</f>
        <v>"letra":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H173" t="str">
        <f>_xlfn.CONCAT("""archivo""",": ","""/resucito/src/index.html?canto=",VLOOKUP(B173,'Index Web'!A$3:N$234,13,FALSE),"""","}," )</f>
        <v>"archivo": "/resucito/src/index.html?canto=pregonpascual"},</v>
      </c>
      <c r="I173" s="36" t="str">
        <f>_xlfn.CONCAT(Table46[[#This Row],[id]:[URL]])</f>
        <v>{"id":"pregonpascual","titulo": "Pregón Pascual","salmo": "«Exsultet»","letra":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pregonpascual","archivo": "/resucito/src/index.html?canto=pregonpascual"},</v>
      </c>
    </row>
    <row r="174" spans="2:9" x14ac:dyDescent="0.25">
      <c r="B174" s="25">
        <v>136</v>
      </c>
      <c r="C174" t="s">
        <v>975</v>
      </c>
      <c r="D174" t="str">
        <f>_xlfn.CONCAT("""",VLOOKUP(B174,'Index Web'!A$3:O$234,13,FALSE),"""",",")</f>
        <v>"queamablessontusmoradas",</v>
      </c>
      <c r="E174" t="str">
        <f>_xlfn.CONCAT("""titulo""",": ","""",VLOOKUP(B174,'Index Web'!A$3:L$234,3,FALSE),"""",",")</f>
        <v>"titulo": "Qué amables son tus moradas",</v>
      </c>
      <c r="F174" t="str">
        <f>_xlfn.CONCAT("""salmo""",": ","""",VLOOKUP(B174,'Index Web'!A$3:L$234,4,FALSE),"""",",")</f>
        <v>"salmo": "Salmo 84 (83)",</v>
      </c>
      <c r="G174" t="str">
        <f>_xlfn.CONCAT("""letra""",": ","""",Table46[[#This Row],[Pg]],"|",VLOOKUP(B174,'Index Web'!A$3:O$234,15,FALSE)," ",VLOOKUP(B174,'Index Web'!A$3:O$234,13,FALSE),"""",",")</f>
        <v>"letra":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H174" t="str">
        <f>_xlfn.CONCAT("""archivo""",": ","""/resucito/src/index.html?canto=",VLOOKUP(B174,'Index Web'!A$3:N$234,13,FALSE),"""","}," )</f>
        <v>"archivo": "/resucito/src/index.html?canto=queamablessontusmoradas"},</v>
      </c>
      <c r="I174" s="36" t="str">
        <f>_xlfn.CONCAT(Table46[[#This Row],[id]:[URL]])</f>
        <v>{"id":"queamablessontusmoradas","titulo": "Qué amables son tus moradas","salmo": "Salmo 84 (83)","letra":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queamablessontusmoradas","archivo": "/resucito/src/index.html?canto=queamablessontusmoradas"},</v>
      </c>
    </row>
    <row r="175" spans="2:9" x14ac:dyDescent="0.25">
      <c r="B175" s="26">
        <v>137</v>
      </c>
      <c r="C175" t="s">
        <v>975</v>
      </c>
      <c r="D175" t="str">
        <f>_xlfn.CONCAT("""",VLOOKUP(B175,'Index Web'!A$3:O$234,13,FALSE),"""",",")</f>
        <v>"queestupendoquealegria",</v>
      </c>
      <c r="E175" t="str">
        <f>_xlfn.CONCAT("""titulo""",": ","""",VLOOKUP(B175,'Index Web'!A$3:L$234,3,FALSE),"""",",")</f>
        <v>"titulo": "Qué estupendo, qué alegría ",</v>
      </c>
      <c r="F175" t="str">
        <f>_xlfn.CONCAT("""salmo""",": ","""",VLOOKUP(B175,'Index Web'!A$3:L$234,4,FALSE),"""",",")</f>
        <v>"salmo": "Salmo 133 (132)",</v>
      </c>
      <c r="G175" t="str">
        <f>_xlfn.CONCAT("""letra""",": ","""",Table46[[#This Row],[Pg]],"|",VLOOKUP(B175,'Index Web'!A$3:O$234,15,FALSE)," ",VLOOKUP(B175,'Index Web'!A$3:O$234,13,FALSE),"""",",")</f>
        <v>"letra":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H175" t="str">
        <f>_xlfn.CONCAT("""archivo""",": ","""/resucito/src/index.html?canto=",VLOOKUP(B175,'Index Web'!A$3:N$234,13,FALSE),"""","}," )</f>
        <v>"archivo": "/resucito/src/index.html?canto=queestupendoquealegria"},</v>
      </c>
      <c r="I175" s="36" t="str">
        <f>_xlfn.CONCAT(Table46[[#This Row],[id]:[URL]])</f>
        <v>{"id":"queestupendoquealegria","titulo": "Qué estupendo, qué alegría ","salmo": "Salmo 133 (132)","letra":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queestupendoquealegria","archivo": "/resucito/src/index.html?canto=queestupendoquealegria"},</v>
      </c>
    </row>
    <row r="176" spans="2:9" x14ac:dyDescent="0.25">
      <c r="B176" s="25">
        <v>138</v>
      </c>
      <c r="C176" t="s">
        <v>975</v>
      </c>
      <c r="D176" t="str">
        <f>_xlfn.CONCAT("""",VLOOKUP(B176,'Index Web'!A$3:O$234,13,FALSE),"""",",")</f>
        <v>"quienesestaquesubedeldesierto",</v>
      </c>
      <c r="E176" t="str">
        <f>_xlfn.CONCAT("""titulo""",": ","""",VLOOKUP(B176,'Index Web'!A$3:L$234,3,FALSE),"""",",")</f>
        <v>"titulo": "Quién es esta que sube del desierto",</v>
      </c>
      <c r="F176" t="str">
        <f>_xlfn.CONCAT("""salmo""",": ","""",VLOOKUP(B176,'Index Web'!A$3:L$234,4,FALSE),"""",",")</f>
        <v>"salmo": "Cantar de los Cantares 8,5-7",</v>
      </c>
      <c r="G176" t="str">
        <f>_xlfn.CONCAT("""letra""",": ","""",Table46[[#This Row],[Pg]],"|",VLOOKUP(B176,'Index Web'!A$3:O$234,15,FALSE)," ",VLOOKUP(B176,'Index Web'!A$3:O$234,13,FALSE),"""",",")</f>
        <v>"letra":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H176" t="str">
        <f>_xlfn.CONCAT("""archivo""",": ","""/resucito/src/index.html?canto=",VLOOKUP(B176,'Index Web'!A$3:N$234,13,FALSE),"""","}," )</f>
        <v>"archivo": "/resucito/src/index.html?canto=quienesestaquesubedeldesierto"},</v>
      </c>
      <c r="I176" s="36" t="str">
        <f>_xlfn.CONCAT(Table46[[#This Row],[id]:[URL]])</f>
        <v>{"id":"quienesestaquesubedeldesierto","titulo": "Quién es esta que sube del desierto","salmo": "Cantar de los Cantares 8,5-7","letra":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quienesestaquesubedeldesierto","archivo": "/resucito/src/index.html?canto=quienesestaquesubedeldesierto"},</v>
      </c>
    </row>
    <row r="177" spans="2:9" x14ac:dyDescent="0.25">
      <c r="B177" s="26">
        <v>139</v>
      </c>
      <c r="C177" t="s">
        <v>975</v>
      </c>
      <c r="D177" t="str">
        <f>_xlfn.CONCAT("""",VLOOKUP(B177,'Index Web'!A$3:O$234,13,FALSE),"""",",")</f>
        <v>"quiennosseparara",</v>
      </c>
      <c r="E177" t="str">
        <f>_xlfn.CONCAT("""titulo""",": ","""",VLOOKUP(B177,'Index Web'!A$3:L$234,3,FALSE),"""",",")</f>
        <v>"titulo": "Quién nos separará",</v>
      </c>
      <c r="F177" t="str">
        <f>_xlfn.CONCAT("""salmo""",": ","""",VLOOKUP(B177,'Index Web'!A$3:L$234,4,FALSE),"""",",")</f>
        <v>"salmo": "Romanos 8,34-39",</v>
      </c>
      <c r="G177" t="str">
        <f>_xlfn.CONCAT("""letra""",": ","""",Table46[[#This Row],[Pg]],"|",VLOOKUP(B177,'Index Web'!A$3:O$234,15,FALSE)," ",VLOOKUP(B177,'Index Web'!A$3:O$234,13,FALSE),"""",",")</f>
        <v>"letra":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H177" t="str">
        <f>_xlfn.CONCAT("""archivo""",": ","""/resucito/src/index.html?canto=",VLOOKUP(B177,'Index Web'!A$3:N$234,13,FALSE),"""","}," )</f>
        <v>"archivo": "/resucito/src/index.html?canto=quiennosseparara"},</v>
      </c>
      <c r="I177" s="36" t="str">
        <f>_xlfn.CONCAT(Table46[[#This Row],[id]:[URL]])</f>
        <v>{"id":"quiennosseparara","titulo": "Quién nos separará","salmo": "Romanos 8,34-39","letra":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quiennosseparara","archivo": "/resucito/src/index.html?canto=quiennosseparara"},</v>
      </c>
    </row>
    <row r="178" spans="2:9" x14ac:dyDescent="0.25">
      <c r="B178" s="25">
        <v>140</v>
      </c>
      <c r="C178" t="s">
        <v>975</v>
      </c>
      <c r="D178" t="str">
        <f>_xlfn.CONCAT("""",VLOOKUP(B178,'Index Web'!A$3:O$234,13,FALSE),"""",",")</f>
        <v>"quieroandarmadreajerusalen",</v>
      </c>
      <c r="E178" t="str">
        <f>_xlfn.CONCAT("""titulo""",": ","""",VLOOKUP(B178,'Index Web'!A$3:L$234,3,FALSE),"""",",")</f>
        <v>"titulo": "Quiero andar, madre, a Jerusalén",</v>
      </c>
      <c r="F178" t="str">
        <f>_xlfn.CONCAT("""salmo""",": ","""",VLOOKUP(B178,'Index Web'!A$3:L$234,4,FALSE),"""",",")</f>
        <v>"salmo": "Canto sefardí",</v>
      </c>
      <c r="G178" t="str">
        <f>_xlfn.CONCAT("""letra""",": ","""",Table46[[#This Row],[Pg]],"|",VLOOKUP(B178,'Index Web'!A$3:O$234,15,FALSE)," ",VLOOKUP(B178,'Index Web'!A$3:O$234,13,FALSE),"""",",")</f>
        <v>"letra":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H178" t="str">
        <f>_xlfn.CONCAT("""archivo""",": ","""/resucito/src/index.html?canto=",VLOOKUP(B178,'Index Web'!A$3:N$234,13,FALSE),"""","}," )</f>
        <v>"archivo": "/resucito/src/index.html?canto=quieroandarmadreajerusalen"},</v>
      </c>
      <c r="I178" s="36" t="str">
        <f>_xlfn.CONCAT(Table46[[#This Row],[id]:[URL]])</f>
        <v>{"id":"quieroandarmadreajerusalen","titulo": "Quiero andar, madre, a Jerusalén","salmo": "Canto sefardí","letra":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quieroandarmadreajerusalen","archivo": "/resucito/src/index.html?canto=quieroandarmadreajerusalen"},</v>
      </c>
    </row>
    <row r="179" spans="2:9" x14ac:dyDescent="0.25">
      <c r="B179" s="26">
        <v>141</v>
      </c>
      <c r="C179" t="s">
        <v>975</v>
      </c>
      <c r="D179" t="str">
        <f>_xlfn.CONCAT("""",VLOOKUP(B179,'Index Web'!A$3:O$234,13,FALSE),"""",",")</f>
        <v>"quierocantar",</v>
      </c>
      <c r="E179" t="str">
        <f>_xlfn.CONCAT("""titulo""",": ","""",VLOOKUP(B179,'Index Web'!A$3:L$234,3,FALSE),"""",",")</f>
        <v>"titulo": "Quiero cantar",</v>
      </c>
      <c r="F179" t="str">
        <f>_xlfn.CONCAT("""salmo""",": ","""",VLOOKUP(B179,'Index Web'!A$3:L$234,4,FALSE),"""",",")</f>
        <v>"salmo": "Salmo 57 (56)",</v>
      </c>
      <c r="G179" t="str">
        <f>_xlfn.CONCAT("""letra""",": ","""",Table46[[#This Row],[Pg]],"|",VLOOKUP(B179,'Index Web'!A$3:O$234,15,FALSE)," ",VLOOKUP(B179,'Index Web'!A$3:O$234,13,FALSE),"""",",")</f>
        <v>"letra":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H179" t="str">
        <f>_xlfn.CONCAT("""archivo""",": ","""/resucito/src/index.html?canto=",VLOOKUP(B179,'Index Web'!A$3:N$234,13,FALSE),"""","}," )</f>
        <v>"archivo": "/resucito/src/index.html?canto=quierocantar"},</v>
      </c>
      <c r="I179" s="36" t="str">
        <f>_xlfn.CONCAT(Table46[[#This Row],[id]:[URL]])</f>
        <v>{"id":"quierocantar","titulo": "Quiero cantar","salmo": "Salmo 57 (56)","letra":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quierocantar","archivo": "/resucito/src/index.html?canto=quierocantar"},</v>
      </c>
    </row>
    <row r="180" spans="2:9" x14ac:dyDescent="0.25">
      <c r="B180" s="25">
        <v>142</v>
      </c>
      <c r="C180" t="s">
        <v>975</v>
      </c>
      <c r="D180" t="str">
        <f>_xlfn.CONCAT("""",VLOOKUP(B180,'Index Web'!A$3:O$234,13,FALSE),"""",",")</f>
        <v>"resucito",</v>
      </c>
      <c r="E180" t="str">
        <f>_xlfn.CONCAT("""titulo""",": ","""",VLOOKUP(B180,'Index Web'!A$3:L$234,3,FALSE),"""",",")</f>
        <v>"titulo": "Resucitó",</v>
      </c>
      <c r="F180" t="str">
        <f>_xlfn.CONCAT("""salmo""",": ","""",VLOOKUP(B180,'Index Web'!A$3:L$234,4,FALSE),"""",",")</f>
        <v>"salmo": "(Kiko Argüello)",</v>
      </c>
      <c r="G180" t="str">
        <f>_xlfn.CONCAT("""letra""",": ","""",Table46[[#This Row],[Pg]],"|",VLOOKUP(B180,'Index Web'!A$3:O$234,15,FALSE)," ",VLOOKUP(B180,'Index Web'!A$3:O$234,13,FALSE),"""",",")</f>
        <v>"letra":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H180" t="str">
        <f>_xlfn.CONCAT("""archivo""",": ","""/resucito/src/index.html?canto=",VLOOKUP(B180,'Index Web'!A$3:N$234,13,FALSE),"""","}," )</f>
        <v>"archivo": "/resucito/src/index.html?canto=resucito"},</v>
      </c>
      <c r="I180" s="36" t="str">
        <f>_xlfn.CONCAT(Table46[[#This Row],[id]:[URL]])</f>
        <v>{"id":"resucito","titulo": "Resucitó","salmo": "(Kiko Argüello)","letra":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resucito","archivo": "/resucito/src/index.html?canto=resucito"},</v>
      </c>
    </row>
    <row r="181" spans="2:9" x14ac:dyDescent="0.25">
      <c r="B181" s="26">
        <v>143</v>
      </c>
      <c r="C181" t="s">
        <v>975</v>
      </c>
      <c r="D181" t="str">
        <f>_xlfn.CONCAT("""",VLOOKUP(B181,'Index Web'!A$3:O$234,13,FALSE),"""",",")</f>
        <v>"resurrexit",</v>
      </c>
      <c r="E181" t="str">
        <f>_xlfn.CONCAT("""titulo""",": ","""",VLOOKUP(B181,'Index Web'!A$3:L$234,3,FALSE),"""",",")</f>
        <v>"titulo": "Resurrexit",</v>
      </c>
      <c r="F181" t="str">
        <f>_xlfn.CONCAT("""salmo""",": ","""",VLOOKUP(B181,'Index Web'!A$3:L$234,4,FALSE),"""",",")</f>
        <v>"salmo": "Juan 11,25s",</v>
      </c>
      <c r="G181" t="str">
        <f>_xlfn.CONCAT("""letra""",": ","""",Table46[[#This Row],[Pg]],"|",VLOOKUP(B181,'Index Web'!A$3:O$234,15,FALSE)," ",VLOOKUP(B181,'Index Web'!A$3:O$234,13,FALSE),"""",",")</f>
        <v>"letra":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H181" t="str">
        <f>_xlfn.CONCAT("""archivo""",": ","""/resucito/src/index.html?canto=",VLOOKUP(B181,'Index Web'!A$3:N$234,13,FALSE),"""","}," )</f>
        <v>"archivo": "/resucito/src/index.html?canto=resurrexit"},</v>
      </c>
      <c r="I181" s="36" t="str">
        <f>_xlfn.CONCAT(Table46[[#This Row],[id]:[URL]])</f>
        <v>{"id":"resurrexit","titulo": "Resurrexit","salmo": "Juan 11,25s","letra":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resurrexit","archivo": "/resucito/src/index.html?canto=resurrexit"},</v>
      </c>
    </row>
    <row r="182" spans="2:9" x14ac:dyDescent="0.25">
      <c r="B182" s="29">
        <v>208</v>
      </c>
      <c r="C182" t="s">
        <v>975</v>
      </c>
      <c r="D182" t="str">
        <f>_xlfn.CONCAT("""",VLOOKUP(B182,'Index Web'!A$3:O$234,13,FALSE),"""",",")</f>
        <v>"salmodiaparaelevangelio",</v>
      </c>
      <c r="E182" t="str">
        <f>_xlfn.CONCAT("""titulo""",": ","""",VLOOKUP(B182,'Index Web'!A$3:L$234,3,FALSE),"""",",")</f>
        <v>"titulo": "Salmodia para el evangelio",</v>
      </c>
      <c r="F182" t="str">
        <f>_xlfn.CONCAT("""salmo""",": ","""",VLOOKUP(B182,'Index Web'!A$3:L$234,4,FALSE),"""",",")</f>
        <v>"salmo": "Juan 3,11-20 ",</v>
      </c>
      <c r="G182" t="str">
        <f>_xlfn.CONCAT("""letra""",": ","""",Table46[[#This Row],[Pg]],"|",VLOOKUP(B182,'Index Web'!A$3:O$234,15,FALSE)," ",VLOOKUP(B182,'Index Web'!A$3:O$234,13,FALSE),"""",",")</f>
        <v>"letra":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H182" t="str">
        <f>_xlfn.CONCAT("""archivo""",": ","""/resucito/src/index.html?canto=",VLOOKUP(B182,'Index Web'!A$3:N$234,13,FALSE),"""","}," )</f>
        <v>"archivo": "/resucito/src/index.html?canto=salmodiaparaelevangelio"},</v>
      </c>
      <c r="I182" s="36" t="str">
        <f>_xlfn.CONCAT(Table46[[#This Row],[id]:[URL]])</f>
        <v>{"id":"salmodiaparaelevangelio","titulo": "Salmodia para el evangelio","salmo": "Juan 3,11-20 ","letra":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salmodiaparaelevangelio","archivo": "/resucito/src/index.html?canto=salmodiaparaelevangelio"},</v>
      </c>
    </row>
    <row r="183" spans="2:9" x14ac:dyDescent="0.25">
      <c r="B183" s="27">
        <v>209</v>
      </c>
      <c r="C183" t="s">
        <v>975</v>
      </c>
      <c r="D183" t="str">
        <f>_xlfn.CONCAT("""",VLOOKUP(B183,'Index Web'!A$3:O$234,13,FALSE),"""",",")</f>
        <v>"salmodiaparaelrosario",</v>
      </c>
      <c r="E183" t="str">
        <f>_xlfn.CONCAT("""titulo""",": ","""",VLOOKUP(B183,'Index Web'!A$3:L$234,3,FALSE),"""",",")</f>
        <v>"titulo": "Salmodia para el rosario",</v>
      </c>
      <c r="F183" t="str">
        <f>_xlfn.CONCAT("""salmo""",": ","""",VLOOKUP(B183,'Index Web'!A$3:L$234,4,FALSE),"""",",")</f>
        <v>"salmo": "Santo Rosario",</v>
      </c>
      <c r="G183" t="str">
        <f>_xlfn.CONCAT("""letra""",": ","""",Table46[[#This Row],[Pg]],"|",VLOOKUP(B183,'Index Web'!A$3:O$234,15,FALSE)," ",VLOOKUP(B183,'Index Web'!A$3:O$234,13,FALSE),"""",",")</f>
        <v>"letra":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H183" t="str">
        <f>_xlfn.CONCAT("""archivo""",": ","""/resucito/src/index.html?canto=",VLOOKUP(B183,'Index Web'!A$3:N$234,13,FALSE),"""","}," )</f>
        <v>"archivo": "/resucito/src/index.html?canto=salmodiaparaelrosario"},</v>
      </c>
      <c r="I183" s="36" t="str">
        <f>_xlfn.CONCAT(Table46[[#This Row],[id]:[URL]])</f>
        <v>{"id":"salmodiaparaelrosario","titulo": "Salmodia para el rosario","salmo": "Santo Rosario","letra":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salmodiaparaelrosario","archivo": "/resucito/src/index.html?canto=salmodiaparaelrosario"},</v>
      </c>
    </row>
    <row r="184" spans="2:9" x14ac:dyDescent="0.25">
      <c r="B184" s="29">
        <v>210</v>
      </c>
      <c r="C184" t="s">
        <v>975</v>
      </c>
      <c r="D184" t="str">
        <f>_xlfn.CONCAT("""",VLOOKUP(B184,'Index Web'!A$3:O$234,13,FALSE),"""",",")</f>
        <v>"salmodiaparaelsalmoresponsorial",</v>
      </c>
      <c r="E184" t="str">
        <f>_xlfn.CONCAT("""titulo""",": ","""",VLOOKUP(B184,'Index Web'!A$3:L$234,3,FALSE),"""",",")</f>
        <v>"titulo": "Salmodia para el salmo responsorial",</v>
      </c>
      <c r="F184" t="str">
        <f>_xlfn.CONCAT("""salmo""",": ","""",VLOOKUP(B184,'Index Web'!A$3:L$234,4,FALSE),"""",",")</f>
        <v>"salmo": "Modelo I, II, III",</v>
      </c>
      <c r="G184" t="str">
        <f>_xlfn.CONCAT("""letra""",": ","""",Table46[[#This Row],[Pg]],"|",VLOOKUP(B184,'Index Web'!A$3:O$234,15,FALSE)," ",VLOOKUP(B184,'Index Web'!A$3:O$234,13,FALSE),"""",",")</f>
        <v>"letra":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H184" t="str">
        <f>_xlfn.CONCAT("""archivo""",": ","""/resucito/src/index.html?canto=",VLOOKUP(B184,'Index Web'!A$3:N$234,13,FALSE),"""","}," )</f>
        <v>"archivo": "/resucito/src/index.html?canto=salmodiaparaelsalmoresponsorial"},</v>
      </c>
      <c r="I184" s="36" t="str">
        <f>_xlfn.CONCAT(Table46[[#This Row],[id]:[URL]])</f>
        <v>{"id":"salmodiaparaelsalmoresponsorial","titulo": "Salmodia para el salmo responsorial","salmo": "Modelo I, II, III","letra":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salmodiaparaelsalmoresponsorial","archivo": "/resucito/src/index.html?canto=salmodiaparaelsalmoresponsorial"},</v>
      </c>
    </row>
    <row r="185" spans="2:9" x14ac:dyDescent="0.25">
      <c r="B185" s="27">
        <v>211</v>
      </c>
      <c r="C185" t="s">
        <v>975</v>
      </c>
      <c r="D185" t="str">
        <f>_xlfn.CONCAT("""",VLOOKUP(B185,'Index Web'!A$3:O$234,13,FALSE),"""",",")</f>
        <v>"salmodiasparalaoraciondelosfieles",</v>
      </c>
      <c r="E185" t="str">
        <f>_xlfn.CONCAT("""titulo""",": ","""",VLOOKUP(B185,'Index Web'!A$3:L$234,3,FALSE),"""",",")</f>
        <v>"titulo": "Salmodias para la oración de los fieles",</v>
      </c>
      <c r="F185" t="str">
        <f>_xlfn.CONCAT("""salmo""",": ","""",VLOOKUP(B185,'Index Web'!A$3:L$234,4,FALSE),"""",",")</f>
        <v>"salmo": "Para las solemnidades",</v>
      </c>
      <c r="G185" t="str">
        <f>_xlfn.CONCAT("""letra""",": ","""",Table46[[#This Row],[Pg]],"|",VLOOKUP(B185,'Index Web'!A$3:O$234,15,FALSE)," ",VLOOKUP(B185,'Index Web'!A$3:O$234,13,FALSE),"""",",")</f>
        <v>"letra":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H185" t="str">
        <f>_xlfn.CONCAT("""archivo""",": ","""/resucito/src/index.html?canto=",VLOOKUP(B185,'Index Web'!A$3:N$234,13,FALSE),"""","}," )</f>
        <v>"archivo": "/resucito/src/index.html?canto=salmodiasparalaoraciondelosfieles"},</v>
      </c>
      <c r="I185" s="36" t="str">
        <f>_xlfn.CONCAT(Table46[[#This Row],[id]:[URL]])</f>
        <v>{"id":"salmodiasparalaoraciondelosfieles","titulo": "Salmodias para la oración de los fieles","salmo": "Para las solemnidades","letra":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salmodiasparalaoraciondelosfieles","archivo": "/resucito/src/index.html?canto=salmodiasparalaoraciondelosfieles"},</v>
      </c>
    </row>
    <row r="186" spans="2:9" x14ac:dyDescent="0.25">
      <c r="B186" s="29">
        <v>212</v>
      </c>
      <c r="C186" t="s">
        <v>975</v>
      </c>
      <c r="D186" t="str">
        <f>_xlfn.CONCAT("""",VLOOKUP(B186,'Index Web'!A$3:O$234,13,FALSE),"""",",")</f>
        <v>"salmodiasparalaudes",</v>
      </c>
      <c r="E186" t="str">
        <f>_xlfn.CONCAT("""titulo""",": ","""",VLOOKUP(B186,'Index Web'!A$3:L$234,3,FALSE),"""",",")</f>
        <v>"titulo": "Salmodias para laudes",</v>
      </c>
      <c r="F186" t="str">
        <f>_xlfn.CONCAT("""salmo""",": ","""",VLOOKUP(B186,'Index Web'!A$3:L$234,4,FALSE),"""",",")</f>
        <v>"salmo": "Modelo I, II, III, IV, V",</v>
      </c>
      <c r="G186" t="str">
        <f>_xlfn.CONCAT("""letra""",": ","""",Table46[[#This Row],[Pg]],"|",VLOOKUP(B186,'Index Web'!A$3:O$234,15,FALSE)," ",VLOOKUP(B186,'Index Web'!A$3:O$234,13,FALSE),"""",",")</f>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H186" t="str">
        <f>_xlfn.CONCAT("""archivo""",": ","""/resucito/src/index.html?canto=",VLOOKUP(B186,'Index Web'!A$3:N$234,13,FALSE),"""","}," )</f>
        <v>"archivo": "/resucito/src/index.html?canto=salmodiasparalaudes"},</v>
      </c>
      <c r="I186" s="36" t="str">
        <f>_xlfn.CONCAT(Table46[[#This Row],[id]:[URL]])</f>
        <v>{"id":"salmodiasparalaudes","titulo": "Salmodias para laudes","salmo": "Modelo I, II, III, IV,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salmodiasparalaudes","archivo": "/resucito/src/index.html?canto=salmodiasparalaudes"},</v>
      </c>
    </row>
    <row r="187" spans="2:9" x14ac:dyDescent="0.25">
      <c r="B187" s="26">
        <v>144</v>
      </c>
      <c r="C187" t="s">
        <v>975</v>
      </c>
      <c r="D187" t="str">
        <f>_xlfn.CONCAT("""",VLOOKUP(B187,'Index Web'!A$3:O$234,13,FALSE),"""",",")</f>
        <v>"salvereinadeloscielos",</v>
      </c>
      <c r="E187" t="str">
        <f>_xlfn.CONCAT("""titulo""",": ","""",VLOOKUP(B187,'Index Web'!A$3:L$234,3,FALSE),"""",",")</f>
        <v>"titulo": "Salve, reina de los cielos",</v>
      </c>
      <c r="F187" t="str">
        <f>_xlfn.CONCAT("""salmo""",": ","""",VLOOKUP(B187,'Index Web'!A$3:L$234,4,FALSE),"""",",")</f>
        <v>"salmo": "Himno lat. «Ave, Regina Caelorum»",</v>
      </c>
      <c r="G187" t="str">
        <f>_xlfn.CONCAT("""letra""",": ","""",Table46[[#This Row],[Pg]],"|",VLOOKUP(B187,'Index Web'!A$3:O$234,15,FALSE)," ",VLOOKUP(B187,'Index Web'!A$3:O$234,13,FALSE),"""",",")</f>
        <v>"letra":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H187" t="str">
        <f>_xlfn.CONCAT("""archivo""",": ","""/resucito/src/index.html?canto=",VLOOKUP(B187,'Index Web'!A$3:N$234,13,FALSE),"""","}," )</f>
        <v>"archivo": "/resucito/src/index.html?canto=salvereinadeloscielos"},</v>
      </c>
      <c r="I187" s="36" t="str">
        <f>_xlfn.CONCAT(Table46[[#This Row],[id]:[URL]])</f>
        <v>{"id":"salvereinadeloscielos","titulo": "Salve, reina de los cielos","salmo": "Himno lat. «Ave, Regina Caelorum»","letra":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salvereinadeloscielos","archivo": "/resucito/src/index.html?canto=salvereinadeloscielos"},</v>
      </c>
    </row>
    <row r="188" spans="2:9" x14ac:dyDescent="0.25">
      <c r="B188" s="27">
        <v>218</v>
      </c>
      <c r="C188" t="s">
        <v>975</v>
      </c>
      <c r="D188" t="str">
        <f>_xlfn.CONCAT("""",VLOOKUP(B188,'Index Web'!A$3:O$234,13,FALSE),"""",",")</f>
        <v>"santo1982",</v>
      </c>
      <c r="E188" t="str">
        <f>_xlfn.CONCAT("""titulo""",": ","""",VLOOKUP(B188,'Index Web'!A$3:L$234,3,FALSE),"""",",")</f>
        <v>"titulo": "Santo 1982",</v>
      </c>
      <c r="F188" t="str">
        <f>_xlfn.CONCAT("""salmo""",": ","""",VLOOKUP(B188,'Index Web'!A$3:L$234,4,FALSE),"""",",")</f>
        <v>"salmo": "1982",</v>
      </c>
      <c r="G188" t="str">
        <f>_xlfn.CONCAT("""letra""",": ","""",Table46[[#This Row],[Pg]],"|",VLOOKUP(B188,'Index Web'!A$3:O$234,15,FALSE)," ",VLOOKUP(B188,'Index Web'!A$3:O$234,13,FALSE),"""",",")</f>
        <v>"letra":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H188" t="str">
        <f>_xlfn.CONCAT("""archivo""",": ","""/resucito/src/index.html?canto=",VLOOKUP(B188,'Index Web'!A$3:N$234,13,FALSE),"""","}," )</f>
        <v>"archivo": "/resucito/src/index.html?canto=santo1982"},</v>
      </c>
      <c r="I188" s="36" t="str">
        <f>_xlfn.CONCAT(Table46[[#This Row],[id]:[URL]])</f>
        <v>{"id":"santo1982","titulo": "Santo 1982","salmo": "1982","letra":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santo1982","archivo": "/resucito/src/index.html?canto=santo1982"},</v>
      </c>
    </row>
    <row r="189" spans="2:9" x14ac:dyDescent="0.25">
      <c r="B189" s="29">
        <v>219</v>
      </c>
      <c r="C189" t="s">
        <v>975</v>
      </c>
      <c r="D189" t="str">
        <f>_xlfn.CONCAT("""",VLOOKUP(B189,'Index Web'!A$3:O$234,13,FALSE),"""",",")</f>
        <v>"santo1988",</v>
      </c>
      <c r="E189" t="str">
        <f>_xlfn.CONCAT("""titulo""",": ","""",VLOOKUP(B189,'Index Web'!A$3:L$234,3,FALSE),"""",",")</f>
        <v>"titulo": "Santo 1988",</v>
      </c>
      <c r="F189" t="str">
        <f>_xlfn.CONCAT("""salmo""",": ","""",VLOOKUP(B189,'Index Web'!A$3:L$234,4,FALSE),"""",",")</f>
        <v>"salmo": "1988",</v>
      </c>
      <c r="G189" t="str">
        <f>_xlfn.CONCAT("""letra""",": ","""",Table46[[#This Row],[Pg]],"|",VLOOKUP(B189,'Index Web'!A$3:O$234,15,FALSE)," ",VLOOKUP(B189,'Index Web'!A$3:O$234,13,FALSE),"""",",")</f>
        <v>"letra":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H189" t="str">
        <f>_xlfn.CONCAT("""archivo""",": ","""/resucito/src/index.html?canto=",VLOOKUP(B189,'Index Web'!A$3:N$234,13,FALSE),"""","}," )</f>
        <v>"archivo": "/resucito/src/index.html?canto=santo1988"},</v>
      </c>
      <c r="I189" s="36" t="str">
        <f>_xlfn.CONCAT(Table46[[#This Row],[id]:[URL]])</f>
        <v>{"id":"santo1988","titulo": "Santo 1988","salmo": "1988","letra":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santo1988","archivo": "/resucito/src/index.html?canto=santo1988"},</v>
      </c>
    </row>
    <row r="190" spans="2:9" x14ac:dyDescent="0.25">
      <c r="B190" s="29">
        <v>215</v>
      </c>
      <c r="C190" t="s">
        <v>975</v>
      </c>
      <c r="D190" t="str">
        <f>_xlfn.CONCAT("""",VLOOKUP(B190,'Index Web'!A$3:O$234,13,FALSE),"""",",")</f>
        <v>"santomelodiahebraica",</v>
      </c>
      <c r="E190" t="str">
        <f>_xlfn.CONCAT("""titulo""",": ","""",VLOOKUP(B190,'Index Web'!A$3:L$234,3,FALSE),"""",",")</f>
        <v>"titulo": "Santo Melodía hebraica",</v>
      </c>
      <c r="F190" t="str">
        <f>_xlfn.CONCAT("""salmo""",": ","""",VLOOKUP(B190,'Index Web'!A$3:L$234,4,FALSE),"""",",")</f>
        <v>"salmo": "Melodía hebraica ",</v>
      </c>
      <c r="G190" t="str">
        <f>_xlfn.CONCAT("""letra""",": ","""",Table46[[#This Row],[Pg]],"|",VLOOKUP(B190,'Index Web'!A$3:O$234,15,FALSE)," ",VLOOKUP(B190,'Index Web'!A$3:O$234,13,FALSE),"""",",")</f>
        <v>"letra":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H190" t="str">
        <f>_xlfn.CONCAT("""archivo""",": ","""/resucito/src/index.html?canto=",VLOOKUP(B190,'Index Web'!A$3:N$234,13,FALSE),"""","}," )</f>
        <v>"archivo": "/resucito/src/index.html?canto=santomelodiahebraica"},</v>
      </c>
      <c r="I190" s="36" t="str">
        <f>_xlfn.CONCAT(Table46[[#This Row],[id]:[URL]])</f>
        <v>{"id":"santomelodiahebraica","titulo": "Santo Melodía hebraica","salmo": "Melodía hebraica ","letra":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santomelodiahebraica","archivo": "/resucito/src/index.html?canto=santomelodiahebraica"},</v>
      </c>
    </row>
    <row r="191" spans="2:9" x14ac:dyDescent="0.25">
      <c r="B191" s="27">
        <v>216</v>
      </c>
      <c r="C191" t="s">
        <v>975</v>
      </c>
      <c r="D191" t="str">
        <f>_xlfn.CONCAT("""",VLOOKUP(B191,'Index Web'!A$3:O$234,13,FALSE),"""",",")</f>
        <v>"santopalestina74",</v>
      </c>
      <c r="E191" t="str">
        <f>_xlfn.CONCAT("""titulo""",": ","""",VLOOKUP(B191,'Index Web'!A$3:L$234,3,FALSE),"""",",")</f>
        <v>"titulo": "Santo Palestina 74",</v>
      </c>
      <c r="F191" t="str">
        <f>_xlfn.CONCAT("""salmo""",": ","""",VLOOKUP(B191,'Index Web'!A$3:L$234,4,FALSE),"""",",")</f>
        <v>"salmo": "Palestina 74",</v>
      </c>
      <c r="G191" t="str">
        <f>_xlfn.CONCAT("""letra""",": ","""",Table46[[#This Row],[Pg]],"|",VLOOKUP(B191,'Index Web'!A$3:O$234,15,FALSE)," ",VLOOKUP(B191,'Index Web'!A$3:O$234,13,FALSE),"""",",")</f>
        <v>"letra":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H191" t="str">
        <f>_xlfn.CONCAT("""archivo""",": ","""/resucito/src/index.html?canto=",VLOOKUP(B191,'Index Web'!A$3:N$234,13,FALSE),"""","}," )</f>
        <v>"archivo": "/resucito/src/index.html?canto=santopalestina74"},</v>
      </c>
      <c r="I191" s="36" t="str">
        <f>_xlfn.CONCAT(Table46[[#This Row],[id]:[URL]])</f>
        <v>{"id":"santopalestina74","titulo": "Santo Palestina 74","salmo": "Palestina 74","letra":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santopalestina74","archivo": "/resucito/src/index.html?canto=santopalestina74"},</v>
      </c>
    </row>
    <row r="192" spans="2:9" x14ac:dyDescent="0.25">
      <c r="B192" s="27">
        <v>214</v>
      </c>
      <c r="C192" t="s">
        <v>975</v>
      </c>
      <c r="D192" t="str">
        <f>_xlfn.CONCAT("""",VLOOKUP(B192,'Index Web'!A$3:O$234,13,FALSE),"""",",")</f>
        <v>"santopalomeras65",</v>
      </c>
      <c r="E192" t="str">
        <f>_xlfn.CONCAT("""titulo""",": ","""",VLOOKUP(B192,'Index Web'!A$3:L$234,3,FALSE),"""",",")</f>
        <v>"titulo": "Santo Palomeras 65 ",</v>
      </c>
      <c r="F192" t="str">
        <f>_xlfn.CONCAT("""salmo""",": ","""",VLOOKUP(B192,'Index Web'!A$3:L$234,4,FALSE),"""",",")</f>
        <v>"salmo": "Palomeras 65",</v>
      </c>
      <c r="G192" t="str">
        <f>_xlfn.CONCAT("""letra""",": ","""",Table46[[#This Row],[Pg]],"|",VLOOKUP(B192,'Index Web'!A$3:O$234,15,FALSE)," ",VLOOKUP(B192,'Index Web'!A$3:O$234,13,FALSE),"""",",")</f>
        <v>"letra":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H192" t="str">
        <f>_xlfn.CONCAT("""archivo""",": ","""/resucito/src/index.html?canto=",VLOOKUP(B192,'Index Web'!A$3:N$234,13,FALSE),"""","}," )</f>
        <v>"archivo": "/resucito/src/index.html?canto=santopalomeras65"},</v>
      </c>
      <c r="I192" s="36" t="str">
        <f>_xlfn.CONCAT(Table46[[#This Row],[id]:[URL]])</f>
        <v>{"id":"santopalomeras65","titulo": "Santo Palomeras 65 ","salmo": "Palomeras 65","letra":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santopalomeras65","archivo": "/resucito/src/index.html?canto=santopalomeras65"},</v>
      </c>
    </row>
    <row r="193" spans="2:9" x14ac:dyDescent="0.25">
      <c r="B193" s="29">
        <v>217</v>
      </c>
      <c r="C193" t="s">
        <v>975</v>
      </c>
      <c r="D193" t="str">
        <f>_xlfn.CONCAT("""",VLOOKUP(B193,'Index Web'!A$3:O$234,13,FALSE),"""",",")</f>
        <v>"santoroma77",</v>
      </c>
      <c r="E193" t="str">
        <f>_xlfn.CONCAT("""titulo""",": ","""",VLOOKUP(B193,'Index Web'!A$3:L$234,3,FALSE),"""",",")</f>
        <v>"titulo": "Santo Roma 77",</v>
      </c>
      <c r="F193" t="str">
        <f>_xlfn.CONCAT("""salmo""",": ","""",VLOOKUP(B193,'Index Web'!A$3:L$234,4,FALSE),"""",",")</f>
        <v>"salmo": "Roma 77",</v>
      </c>
      <c r="G193" t="str">
        <f>_xlfn.CONCAT("""letra""",": ","""",Table46[[#This Row],[Pg]],"|",VLOOKUP(B193,'Index Web'!A$3:O$234,15,FALSE)," ",VLOOKUP(B193,'Index Web'!A$3:O$234,13,FALSE),"""",",")</f>
        <v>"letra":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H193" t="str">
        <f>_xlfn.CONCAT("""archivo""",": ","""/resucito/src/index.html?canto=",VLOOKUP(B193,'Index Web'!A$3:N$234,13,FALSE),"""","}," )</f>
        <v>"archivo": "/resucito/src/index.html?canto=santoroma77"},</v>
      </c>
      <c r="I193" s="36" t="str">
        <f>_xlfn.CONCAT(Table46[[#This Row],[id]:[URL]])</f>
        <v>{"id":"santoroma77","titulo": "Santo Roma 77","salmo": "Roma 77","letra":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santoroma77","archivo": "/resucito/src/index.html?canto=santoroma77"},</v>
      </c>
    </row>
    <row r="194" spans="2:9" x14ac:dyDescent="0.25">
      <c r="B194" s="25">
        <v>145</v>
      </c>
      <c r="C194" t="s">
        <v>975</v>
      </c>
      <c r="D194" t="str">
        <f>_xlfn.CONCAT("""",VLOOKUP(B194,'Index Web'!A$3:O$234,13,FALSE),"""",",")</f>
        <v>"seencontrarondosangeles",</v>
      </c>
      <c r="E194" t="str">
        <f>_xlfn.CONCAT("""titulo""",": ","""",VLOOKUP(B194,'Index Web'!A$3:L$234,3,FALSE),"""",",")</f>
        <v>"titulo": "Se encontraron dos ángeles",</v>
      </c>
      <c r="F194" t="str">
        <f>_xlfn.CONCAT("""salmo""",": ","""",VLOOKUP(B194,'Index Web'!A$3:L$234,4,FALSE),"""",",")</f>
        <v>"salmo": "Melodía hebraica",</v>
      </c>
      <c r="G194" t="str">
        <f>_xlfn.CONCAT("""letra""",": ","""",Table46[[#This Row],[Pg]],"|",VLOOKUP(B194,'Index Web'!A$3:O$234,15,FALSE)," ",VLOOKUP(B194,'Index Web'!A$3:O$234,13,FALSE),"""",",")</f>
        <v>"letra":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H194" t="str">
        <f>_xlfn.CONCAT("""archivo""",": ","""/resucito/src/index.html?canto=",VLOOKUP(B194,'Index Web'!A$3:N$234,13,FALSE),"""","}," )</f>
        <v>"archivo": "/resucito/src/index.html?canto=seencontrarondosangeles"},</v>
      </c>
      <c r="I194" s="36" t="str">
        <f>_xlfn.CONCAT(Table46[[#This Row],[id]:[URL]])</f>
        <v>{"id":"seencontrarondosangeles","titulo": "Se encontraron dos ángeles","salmo": "Melodía hebraica","letra":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seencontrarondosangeles","archivo": "/resucito/src/index.html?canto=seencontrarondosangeles"},</v>
      </c>
    </row>
    <row r="195" spans="2:9" x14ac:dyDescent="0.25">
      <c r="B195" s="26">
        <v>146</v>
      </c>
      <c r="C195" t="s">
        <v>975</v>
      </c>
      <c r="D195" t="str">
        <f>_xlfn.CONCAT("""",VLOOKUP(B195,'Index Web'!A$3:O$234,13,FALSE),"""",",")</f>
        <v>"senorayudameanodudardeti",</v>
      </c>
      <c r="E195" t="str">
        <f>_xlfn.CONCAT("""titulo""",": ","""",VLOOKUP(B195,'Index Web'!A$3:L$234,3,FALSE),"""",",")</f>
        <v>"titulo": "Señor, ayúdame a no dudar de ti",</v>
      </c>
      <c r="F195" t="str">
        <f>_xlfn.CONCAT("""salmo""",": ","""",VLOOKUP(B195,'Index Web'!A$3:L$234,4,FALSE),"""",",")</f>
        <v>"salmo": "(Kiko Argüello)",</v>
      </c>
      <c r="G195" t="str">
        <f>_xlfn.CONCAT("""letra""",": ","""",Table46[[#This Row],[Pg]],"|",VLOOKUP(B195,'Index Web'!A$3:O$234,15,FALSE)," ",VLOOKUP(B195,'Index Web'!A$3:O$234,13,FALSE),"""",",")</f>
        <v>"letra":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H195" t="str">
        <f>_xlfn.CONCAT("""archivo""",": ","""/resucito/src/index.html?canto=",VLOOKUP(B195,'Index Web'!A$3:N$234,13,FALSE),"""","}," )</f>
        <v>"archivo": "/resucito/src/index.html?canto=senorayudameanodudardeti"},</v>
      </c>
      <c r="I195" s="36" t="str">
        <f>_xlfn.CONCAT(Table46[[#This Row],[id]:[URL]])</f>
        <v>{"id":"senorayudameanodudardeti","titulo": "Señor, ayúdame a no dudar de ti","salmo": "(Kiko Argüello)","letra":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senorayudameanodudardeti","archivo": "/resucito/src/index.html?canto=senorayudameanodudardeti"},</v>
      </c>
    </row>
    <row r="196" spans="2:9" x14ac:dyDescent="0.25">
      <c r="B196" s="25">
        <v>147</v>
      </c>
      <c r="C196" t="s">
        <v>975</v>
      </c>
      <c r="D196" t="str">
        <f>_xlfn.CONCAT("""",VLOOKUP(B196,'Index Web'!A$3:O$234,13,FALSE),"""",",")</f>
        <v>"senornomecorrijasentucolera",</v>
      </c>
      <c r="E196" t="str">
        <f>_xlfn.CONCAT("""titulo""",": ","""",VLOOKUP(B196,'Index Web'!A$3:L$234,3,FALSE),"""",",")</f>
        <v>"titulo": "Señor, no me corrijas en tu cólera",</v>
      </c>
      <c r="F196" t="str">
        <f>_xlfn.CONCAT("""salmo""",": ","""",VLOOKUP(B196,'Index Web'!A$3:L$234,4,FALSE),"""",",")</f>
        <v>"salmo": "Salmo 6",</v>
      </c>
      <c r="G196" t="str">
        <f>_xlfn.CONCAT("""letra""",": ","""",Table46[[#This Row],[Pg]],"|",VLOOKUP(B196,'Index Web'!A$3:O$234,15,FALSE)," ",VLOOKUP(B196,'Index Web'!A$3:O$234,13,FALSE),"""",",")</f>
        <v>"letra":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H196" t="str">
        <f>_xlfn.CONCAT("""archivo""",": ","""/resucito/src/index.html?canto=",VLOOKUP(B196,'Index Web'!A$3:N$234,13,FALSE),"""","}," )</f>
        <v>"archivo": "/resucito/src/index.html?canto=senornomecorrijasentucolera"},</v>
      </c>
      <c r="I196" s="36" t="str">
        <f>_xlfn.CONCAT(Table46[[#This Row],[id]:[URL]])</f>
        <v>{"id":"senornomecorrijasentucolera","titulo": "Señor, no me corrijas en tu cólera","salmo": "Salmo 6","letra":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senornomecorrijasentucolera","archivo": "/resucito/src/index.html?canto=senornomecorrijasentucolera"},</v>
      </c>
    </row>
    <row r="197" spans="2:9" x14ac:dyDescent="0.25">
      <c r="B197" s="30">
        <v>233</v>
      </c>
      <c r="C197" t="s">
        <v>975</v>
      </c>
      <c r="D197" t="str">
        <f>_xlfn.CONCAT("""",VLOOKUP(B197,'Index Web'!A$3:O$234,13,FALSE),"""",",")</f>
        <v>"senortumeescrutasyconoces",</v>
      </c>
      <c r="E197" t="str">
        <f>_xlfn.CONCAT("""titulo""",": ","""",VLOOKUP(B197,'Index Web'!A$3:L$234,3,FALSE),"""",",")</f>
        <v>"titulo": "Señor, tú me escrutas y conoces",</v>
      </c>
      <c r="F197" t="str">
        <f>_xlfn.CONCAT("""salmo""",": ","""",VLOOKUP(B197,'Index Web'!A$3:L$234,4,FALSE),"""",",")</f>
        <v>"salmo": "Salmo 139 (138)",</v>
      </c>
      <c r="G197" t="str">
        <f>_xlfn.CONCAT("""letra""",": ","""",Table46[[#This Row],[Pg]],"|",VLOOKUP(B197,'Index Web'!A$3:O$234,15,FALSE)," ",VLOOKUP(B197,'Index Web'!A$3:O$234,13,FALSE),"""",",")</f>
        <v>"letra":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H197" t="str">
        <f>_xlfn.CONCAT("""archivo""",": ","""/resucito/src/index.html?canto=",VLOOKUP(B197,'Index Web'!A$3:N$234,13,FALSE),"""","}," )</f>
        <v>"archivo": "/resucito/src/index.html?canto=senortumeescrutasyconoces"},</v>
      </c>
      <c r="I197" s="36" t="str">
        <f>_xlfn.CONCAT(Table46[[#This Row],[id]:[URL]])</f>
        <v>{"id":"senortumeescrutasyconoces","titulo": "Señor, tú me escrutas y conoces","salmo": "Salmo 139 (138)","letra":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senortumeescrutasyconoces","archivo": "/resucito/src/index.html?canto=senortumeescrutasyconoces"},</v>
      </c>
    </row>
    <row r="198" spans="2:9" x14ac:dyDescent="0.25">
      <c r="B198" s="25">
        <v>148</v>
      </c>
      <c r="C198" t="s">
        <v>975</v>
      </c>
      <c r="D198" t="str">
        <f>_xlfn.CONCAT("""",VLOOKUP(B198,'Index Web'!A$3:O$234,13,FALSE),"""",",")</f>
        <v>"sermondelamontana",</v>
      </c>
      <c r="E198" t="str">
        <f>_xlfn.CONCAT("""titulo""",": ","""",VLOOKUP(B198,'Index Web'!A$3:L$234,3,FALSE),"""",",")</f>
        <v>"titulo": "Sermón de la montaña ",</v>
      </c>
      <c r="F198" t="str">
        <f>_xlfn.CONCAT("""salmo""",": ","""",VLOOKUP(B198,'Index Web'!A$3:L$234,4,FALSE),"""",",")</f>
        <v>"salmo": "Lucas 6,20-38",</v>
      </c>
      <c r="G198" t="str">
        <f>_xlfn.CONCAT("""letra""",": ","""",Table46[[#This Row],[Pg]],"|",VLOOKUP(B198,'Index Web'!A$3:O$234,15,FALSE)," ",VLOOKUP(B198,'Index Web'!A$3:O$234,13,FALSE),"""",",")</f>
        <v>"letra":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H198" t="str">
        <f>_xlfn.CONCAT("""archivo""",": ","""/resucito/src/index.html?canto=",VLOOKUP(B198,'Index Web'!A$3:N$234,13,FALSE),"""","}," )</f>
        <v>"archivo": "/resucito/src/index.html?canto=sermondelamontana"},</v>
      </c>
      <c r="I198" s="36" t="str">
        <f>_xlfn.CONCAT(Table46[[#This Row],[id]:[URL]])</f>
        <v>{"id":"sermondelamontana","titulo": "Sermón de la montaña ","salmo": "Lucas 6,20-38","letra":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sermondelamontana","archivo": "/resucito/src/index.html?canto=sermondelamontana"},</v>
      </c>
    </row>
    <row r="199" spans="2:9" x14ac:dyDescent="0.25">
      <c r="B199" s="31">
        <v>234</v>
      </c>
      <c r="C199" t="s">
        <v>975</v>
      </c>
      <c r="D199" t="str">
        <f>_xlfn.CONCAT("""",VLOOKUP(B199,'Index Web'!A$3:O$234,13,FALSE),"""",",")</f>
        <v>"shemaisrael",</v>
      </c>
      <c r="E199" t="str">
        <f>_xlfn.CONCAT("""titulo""",": ","""",VLOOKUP(B199,'Index Web'!A$3:L$234,3,FALSE),"""",",")</f>
        <v>"titulo": "Shemá Israel ",</v>
      </c>
      <c r="F199" t="str">
        <f>_xlfn.CONCAT("""salmo""",": ","""",VLOOKUP(B199,'Index Web'!A$3:L$234,4,FALSE),"""",",")</f>
        <v>"salmo": "Deuteronomio 6,4-9",</v>
      </c>
      <c r="G199" t="str">
        <f>_xlfn.CONCAT("""letra""",": ","""",Table46[[#This Row],[Pg]],"|",VLOOKUP(B199,'Index Web'!A$3:O$234,15,FALSE)," ",VLOOKUP(B199,'Index Web'!A$3:O$234,13,FALSE),"""",",")</f>
        <v>"letra":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H199" t="str">
        <f>_xlfn.CONCAT("""archivo""",": ","""/resucito/src/index.html?canto=",VLOOKUP(B199,'Index Web'!A$3:N$234,13,FALSE),"""","}," )</f>
        <v>"archivo": "/resucito/src/index.html?canto=shemaisrael"},</v>
      </c>
      <c r="I199" s="36" t="str">
        <f>_xlfn.CONCAT(Table46[[#This Row],[id]:[URL]])</f>
        <v>{"id":"shemaisrael","titulo": "Shemá Israel ","salmo": "Deuteronomio 6,4-9","letra":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shemaisrael","archivo": "/resucito/src/index.html?canto=shemaisrael"},</v>
      </c>
    </row>
    <row r="200" spans="2:9" x14ac:dyDescent="0.25">
      <c r="B200" s="25">
        <v>149</v>
      </c>
      <c r="C200" t="s">
        <v>975</v>
      </c>
      <c r="D200" t="str">
        <f>_xlfn.CONCAT("""",VLOOKUP(B200,'Index Web'!A$3:O$234,13,FALSE),"""",",")</f>
        <v>"shlomlejmariam",</v>
      </c>
      <c r="E200" t="str">
        <f>_xlfn.CONCAT("""titulo""",": ","""",VLOOKUP(B200,'Index Web'!A$3:L$234,3,FALSE),"""",",")</f>
        <v>"titulo": "Shlom lej Mariam",</v>
      </c>
      <c r="F200" t="str">
        <f>_xlfn.CONCAT("""salmo""",": ","""",VLOOKUP(B200,'Index Web'!A$3:L$234,4,FALSE),"""",",")</f>
        <v>"salmo": "Ave María en arameo antiguo",</v>
      </c>
      <c r="G200" t="str">
        <f>_xlfn.CONCAT("""letra""",": ","""",Table46[[#This Row],[Pg]],"|",VLOOKUP(B200,'Index Web'!A$3:O$234,15,FALSE)," ",VLOOKUP(B200,'Index Web'!A$3:O$234,13,FALSE),"""",",")</f>
        <v>"letra":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H200" t="str">
        <f>_xlfn.CONCAT("""archivo""",": ","""/resucito/src/index.html?canto=",VLOOKUP(B200,'Index Web'!A$3:N$234,13,FALSE),"""","}," )</f>
        <v>"archivo": "/resucito/src/index.html?canto=shlomlejmariam"},</v>
      </c>
      <c r="I200" s="36" t="str">
        <f>_xlfn.CONCAT(Table46[[#This Row],[id]:[URL]])</f>
        <v>{"id":"shlomlejmariam","titulo": "Shlom lej Mariam","salmo": "Ave María en arameo antiguo","letra":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shlomlejmariam","archivo": "/resucito/src/index.html?canto=shlomlejmariam"},</v>
      </c>
    </row>
    <row r="201" spans="2:9" x14ac:dyDescent="0.25">
      <c r="B201" s="26">
        <v>150</v>
      </c>
      <c r="C201" t="s">
        <v>975</v>
      </c>
      <c r="D201" t="str">
        <f>_xlfn.CONCAT("""",VLOOKUP(B201,'Index Web'!A$3:O$234,13,FALSE),"""",",")</f>
        <v>"sielsenornoconstruyelacasa",</v>
      </c>
      <c r="E201" t="str">
        <f>_xlfn.CONCAT("""titulo""",": ","""",VLOOKUP(B201,'Index Web'!A$3:L$234,3,FALSE),"""",",")</f>
        <v>"titulo": "Si el Señor no construye la casa",</v>
      </c>
      <c r="F201" t="str">
        <f>_xlfn.CONCAT("""salmo""",": ","""",VLOOKUP(B201,'Index Web'!A$3:L$234,4,FALSE),"""",",")</f>
        <v>"salmo": "Salmo 127 (126)",</v>
      </c>
      <c r="G201" t="str">
        <f>_xlfn.CONCAT("""letra""",": ","""",Table46[[#This Row],[Pg]],"|",VLOOKUP(B201,'Index Web'!A$3:O$234,15,FALSE)," ",VLOOKUP(B201,'Index Web'!A$3:O$234,13,FALSE),"""",",")</f>
        <v>"letra":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H201" t="str">
        <f>_xlfn.CONCAT("""archivo""",": ","""/resucito/src/index.html?canto=",VLOOKUP(B201,'Index Web'!A$3:N$234,13,FALSE),"""","}," )</f>
        <v>"archivo": "/resucito/src/index.html?canto=sielsenornoconstruyelacasa"},</v>
      </c>
      <c r="I201" s="36" t="str">
        <f>_xlfn.CONCAT(Table46[[#This Row],[id]:[URL]])</f>
        <v>{"id":"sielsenornoconstruyelacasa","titulo": "Si el Señor no construye la casa","salmo": "Salmo 127 (126)","letra":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sielsenornoconstruyelacasa","archivo": "/resucito/src/index.html?canto=sielsenornoconstruyelacasa"},</v>
      </c>
    </row>
    <row r="202" spans="2:9" x14ac:dyDescent="0.25">
      <c r="B202" s="25">
        <v>151</v>
      </c>
      <c r="C202" t="s">
        <v>975</v>
      </c>
      <c r="D202" t="str">
        <f>_xlfn.CONCAT("""",VLOOKUP(B202,'Index Web'!A$3:O$234,13,FALSE),"""",",")</f>
        <v>"sihabeisresucitadoconcristo",</v>
      </c>
      <c r="E202" t="str">
        <f>_xlfn.CONCAT("""titulo""",": ","""",VLOOKUP(B202,'Index Web'!A$3:L$234,3,FALSE),"""",",")</f>
        <v>"titulo": "Si habéis resucitado con Cristo",</v>
      </c>
      <c r="F202" t="str">
        <f>_xlfn.CONCAT("""salmo""",": ","""",VLOOKUP(B202,'Index Web'!A$3:L$234,4,FALSE),"""",",")</f>
        <v>"salmo": "Colosense 3,1-4",</v>
      </c>
      <c r="G202" t="str">
        <f>_xlfn.CONCAT("""letra""",": ","""",Table46[[#This Row],[Pg]],"|",VLOOKUP(B202,'Index Web'!A$3:O$234,15,FALSE)," ",VLOOKUP(B202,'Index Web'!A$3:O$234,13,FALSE),"""",",")</f>
        <v>"letra":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H202" t="str">
        <f>_xlfn.CONCAT("""archivo""",": ","""/resucito/src/index.html?canto=",VLOOKUP(B202,'Index Web'!A$3:N$234,13,FALSE),"""","}," )</f>
        <v>"archivo": "/resucito/src/index.html?canto=sihabeisresucitadoconcristo"},</v>
      </c>
      <c r="I202" s="36" t="str">
        <f>_xlfn.CONCAT(Table46[[#This Row],[id]:[URL]])</f>
        <v>{"id":"sihabeisresucitadoconcristo","titulo": "Si habéis resucitado con Cristo","salmo": "Colosense 3,1-4","letra":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sihabeisresucitadoconcristo","archivo": "/resucito/src/index.html?canto=sihabeisresucitadoconcristo"},</v>
      </c>
    </row>
    <row r="203" spans="2:9" x14ac:dyDescent="0.25">
      <c r="B203" s="26">
        <v>152</v>
      </c>
      <c r="C203" t="s">
        <v>975</v>
      </c>
      <c r="D203" t="str">
        <f>_xlfn.CONCAT("""",VLOOKUP(B203,'Index Web'!A$3:O$234,13,FALSE),"""",",")</f>
        <v>"sihoyescuchaissuvoz",</v>
      </c>
      <c r="E203" t="str">
        <f>_xlfn.CONCAT("""titulo""",": ","""",VLOOKUP(B203,'Index Web'!A$3:L$234,3,FALSE),"""",",")</f>
        <v>"titulo": "Si hoy escucháis su voz ",</v>
      </c>
      <c r="F203" t="str">
        <f>_xlfn.CONCAT("""salmo""",": ","""",VLOOKUP(B203,'Index Web'!A$3:L$234,4,FALSE),"""",",")</f>
        <v>"salmo": "Salmo 95 (94)",</v>
      </c>
      <c r="G203" t="str">
        <f>_xlfn.CONCAT("""letra""",": ","""",Table46[[#This Row],[Pg]],"|",VLOOKUP(B203,'Index Web'!A$3:O$234,15,FALSE)," ",VLOOKUP(B203,'Index Web'!A$3:O$234,13,FALSE),"""",",")</f>
        <v>"letra":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H203" t="str">
        <f>_xlfn.CONCAT("""archivo""",": ","""/resucito/src/index.html?canto=",VLOOKUP(B203,'Index Web'!A$3:N$234,13,FALSE),"""","}," )</f>
        <v>"archivo": "/resucito/src/index.html?canto=sihoyescuchaissuvoz"},</v>
      </c>
      <c r="I203" s="36" t="str">
        <f>_xlfn.CONCAT(Table46[[#This Row],[id]:[URL]])</f>
        <v>{"id":"sihoyescuchaissuvoz","titulo": "Si hoy escucháis su voz ","salmo": "Salmo 95 (94)","letra":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sihoyescuchaissuvoz","archivo": "/resucito/src/index.html?canto=sihoyescuchaissuvoz"},</v>
      </c>
    </row>
    <row r="204" spans="2:9" x14ac:dyDescent="0.25">
      <c r="B204" s="25">
        <v>153</v>
      </c>
      <c r="C204" t="s">
        <v>975</v>
      </c>
      <c r="D204" t="str">
        <f>_xlfn.CONCAT("""",VLOOKUP(B204,'Index Web'!A$3:O$234,13,FALSE),"""",",")</f>
        <v>"simeherefugiadoenelsenor",</v>
      </c>
      <c r="E204" t="str">
        <f>_xlfn.CONCAT("""titulo""",": ","""",VLOOKUP(B204,'Index Web'!A$3:L$234,3,FALSE),"""",",")</f>
        <v>"titulo": "Si me he refugiado en el Señor",</v>
      </c>
      <c r="F204" t="str">
        <f>_xlfn.CONCAT("""salmo""",": ","""",VLOOKUP(B204,'Index Web'!A$3:L$234,4,FALSE),"""",",")</f>
        <v>"salmo": "Salmo 11(10)",</v>
      </c>
      <c r="G204" t="str">
        <f>_xlfn.CONCAT("""letra""",": ","""",Table46[[#This Row],[Pg]],"|",VLOOKUP(B204,'Index Web'!A$3:O$234,15,FALSE)," ",VLOOKUP(B204,'Index Web'!A$3:O$234,13,FALSE),"""",",")</f>
        <v>"letra":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H204" t="str">
        <f>_xlfn.CONCAT("""archivo""",": ","""/resucito/src/index.html?canto=",VLOOKUP(B204,'Index Web'!A$3:N$234,13,FALSE),"""","}," )</f>
        <v>"archivo": "/resucito/src/index.html?canto=simeherefugiadoenelsenor"},</v>
      </c>
      <c r="I204" s="36" t="str">
        <f>_xlfn.CONCAT(Table46[[#This Row],[id]:[URL]])</f>
        <v>{"id":"simeherefugiadoenelsenor","titulo": "Si me he refugiado en el Señor","salmo": "Salmo 11(10)","letra":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simeherefugiadoenelsenor","archivo": "/resucito/src/index.html?canto=simeherefugiadoenelsenor"},</v>
      </c>
    </row>
    <row r="205" spans="2:9" x14ac:dyDescent="0.25">
      <c r="B205" s="30">
        <v>235</v>
      </c>
      <c r="C205" t="s">
        <v>975</v>
      </c>
      <c r="D205" t="str">
        <f>_xlfn.CONCAT("""",VLOOKUP(B205,'Index Web'!A$3:O$234,13,FALSE),"""",",")</f>
        <v>"sientatesolitarioysilencioso",</v>
      </c>
      <c r="E205" t="str">
        <f>_xlfn.CONCAT("""titulo""",": ","""",VLOOKUP(B205,'Index Web'!A$3:L$234,3,FALSE),"""",",")</f>
        <v>"titulo": "Sientate solitario y silencioso",</v>
      </c>
      <c r="F205" t="str">
        <f>_xlfn.CONCAT("""salmo""",": ","""",VLOOKUP(B205,'Index Web'!A$3:L$234,4,FALSE),"""",",")</f>
        <v>"salmo": "Lamentaciones 3",</v>
      </c>
      <c r="G205" t="str">
        <f>_xlfn.CONCAT("""letra""",": ","""",Table46[[#This Row],[Pg]],"|",VLOOKUP(B205,'Index Web'!A$3:O$234,15,FALSE)," ",VLOOKUP(B205,'Index Web'!A$3:O$234,13,FALSE),"""",",")</f>
        <v>"letra":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H205" t="str">
        <f>_xlfn.CONCAT("""archivo""",": ","""/resucito/src/index.html?canto=",VLOOKUP(B205,'Index Web'!A$3:N$234,13,FALSE),"""","}," )</f>
        <v>"archivo": "/resucito/src/index.html?canto=sientatesolitarioysilencioso"},</v>
      </c>
      <c r="I205" s="36" t="str">
        <f>_xlfn.CONCAT(Table46[[#This Row],[id]:[URL]])</f>
        <v>{"id":"sientatesolitarioysilencioso","titulo": "Sientate solitario y silencioso","salmo": "Lamentaciones 3","letra":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sientatesolitarioysilencioso","archivo": "/resucito/src/index.html?canto=sientatesolitarioysilencioso"},</v>
      </c>
    </row>
    <row r="206" spans="2:9" x14ac:dyDescent="0.25">
      <c r="B206" s="25">
        <v>154</v>
      </c>
      <c r="C206" t="s">
        <v>975</v>
      </c>
      <c r="D206" t="str">
        <f>_xlfn.CONCAT("""",VLOOKUP(B206,'Index Web'!A$3:O$234,13,FALSE),"""",",")</f>
        <v>"sionmadredetodoslospueblos",</v>
      </c>
      <c r="E206" t="str">
        <f>_xlfn.CONCAT("""titulo""",": ","""",VLOOKUP(B206,'Index Web'!A$3:L$234,3,FALSE),"""",",")</f>
        <v>"titulo": "Sión, madre de todos los pueblos",</v>
      </c>
      <c r="F206" t="str">
        <f>_xlfn.CONCAT("""salmo""",": ","""",VLOOKUP(B206,'Index Web'!A$3:L$234,4,FALSE),"""",",")</f>
        <v>"salmo": "Salmo 87 (86)",</v>
      </c>
      <c r="G206" t="str">
        <f>_xlfn.CONCAT("""letra""",": ","""",Table46[[#This Row],[Pg]],"|",VLOOKUP(B206,'Index Web'!A$3:O$234,15,FALSE)," ",VLOOKUP(B206,'Index Web'!A$3:O$234,13,FALSE),"""",",")</f>
        <v>"letra":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H206" t="str">
        <f>_xlfn.CONCAT("""archivo""",": ","""/resucito/src/index.html?canto=",VLOOKUP(B206,'Index Web'!A$3:N$234,13,FALSE),"""","}," )</f>
        <v>"archivo": "/resucito/src/index.html?canto=sionmadredetodoslospueblos"},</v>
      </c>
      <c r="I206" s="36" t="str">
        <f>_xlfn.CONCAT(Table46[[#This Row],[id]:[URL]])</f>
        <v>{"id":"sionmadredetodoslospueblos","titulo": "Sión, madre de todos los pueblos","salmo": "Salmo 87 (86)","letra":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sionmadredetodoslospueblos","archivo": "/resucito/src/index.html?canto=sionmadredetodoslospueblos"},</v>
      </c>
    </row>
    <row r="207" spans="2:9" x14ac:dyDescent="0.25">
      <c r="B207" s="26">
        <v>155</v>
      </c>
      <c r="C207" t="s">
        <v>975</v>
      </c>
      <c r="D207" t="str">
        <f>_xlfn.CONCAT("""",VLOOKUP(B207,'Index Web'!A$3:O$234,13,FALSE),"""",",")</f>
        <v>"solaasolo",</v>
      </c>
      <c r="E207" t="str">
        <f>_xlfn.CONCAT("""titulo""",": ","""",VLOOKUP(B207,'Index Web'!A$3:L$234,3,FALSE),"""",",")</f>
        <v>"titulo": "Sola a Solo",</v>
      </c>
      <c r="F207" t="str">
        <f>_xlfn.CONCAT("""salmo""",": ","""",VLOOKUP(B207,'Index Web'!A$3:L$234,4,FALSE),"""",",")</f>
        <v>"salmo": "(Kiko Argüello)",</v>
      </c>
      <c r="G207" t="str">
        <f>_xlfn.CONCAT("""letra""",": ","""",Table46[[#This Row],[Pg]],"|",VLOOKUP(B207,'Index Web'!A$3:O$234,15,FALSE)," ",VLOOKUP(B207,'Index Web'!A$3:O$234,13,FALSE),"""",",")</f>
        <v>"letra":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H207" t="str">
        <f>_xlfn.CONCAT("""archivo""",": ","""/resucito/src/index.html?canto=",VLOOKUP(B207,'Index Web'!A$3:N$234,13,FALSE),"""","}," )</f>
        <v>"archivo": "/resucito/src/index.html?canto=solaasolo"},</v>
      </c>
      <c r="I207" s="36" t="str">
        <f>_xlfn.CONCAT(Table46[[#This Row],[id]:[URL]])</f>
        <v>{"id":"solaasolo","titulo": "Sola a Solo","salmo": "(Kiko Argüello)","letra":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solaasolo","archivo": "/resucito/src/index.html?canto=solaasolo"},</v>
      </c>
    </row>
    <row r="208" spans="2:9" x14ac:dyDescent="0.25">
      <c r="B208" s="25">
        <v>156</v>
      </c>
      <c r="C208" t="s">
        <v>975</v>
      </c>
      <c r="D208" t="str">
        <f>_xlfn.CONCAT("""",VLOOKUP(B208,'Index Web'!A$3:O$234,13,FALSE),"""",",")</f>
        <v>"stabatmaterdolorosa",</v>
      </c>
      <c r="E208" t="str">
        <f>_xlfn.CONCAT("""titulo""",": ","""",VLOOKUP(B208,'Index Web'!A$3:L$234,3,FALSE),"""",",")</f>
        <v>"titulo": "Stabat Mater dolorosa",</v>
      </c>
      <c r="F208" t="str">
        <f>_xlfn.CONCAT("""salmo""",": ","""",VLOOKUP(B208,'Index Web'!A$3:L$234,4,FALSE),"""",",")</f>
        <v>"salmo": "Himno latin",</v>
      </c>
      <c r="G208" t="str">
        <f>_xlfn.CONCAT("""letra""",": ","""",Table46[[#This Row],[Pg]],"|",VLOOKUP(B208,'Index Web'!A$3:O$234,15,FALSE)," ",VLOOKUP(B208,'Index Web'!A$3:O$234,13,FALSE),"""",",")</f>
        <v>"letra":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H208" t="str">
        <f>_xlfn.CONCAT("""archivo""",": ","""/resucito/src/index.html?canto=",VLOOKUP(B208,'Index Web'!A$3:N$234,13,FALSE),"""","}," )</f>
        <v>"archivo": "/resucito/src/index.html?canto=stabatmaterdolorosa"},</v>
      </c>
      <c r="I208" s="36" t="str">
        <f>_xlfn.CONCAT(Table46[[#This Row],[id]:[URL]])</f>
        <v>{"id":"stabatmaterdolorosa","titulo": "Stabat Mater dolorosa","salmo": "Himno latin","letra":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stabatmaterdolorosa","archivo": "/resucito/src/index.html?canto=stabatmaterdolorosa"},</v>
      </c>
    </row>
    <row r="209" spans="2:9" x14ac:dyDescent="0.25">
      <c r="B209" s="28">
        <v>244</v>
      </c>
      <c r="C209" t="s">
        <v>975</v>
      </c>
      <c r="D209" t="str">
        <f>_xlfn.CONCAT("""",VLOOKUP(B209,'Index Web'!A$3:O$234,13,FALSE),"""",",")</f>
        <v>"subaelesposoallenodesutalamo",</v>
      </c>
      <c r="E209" t="str">
        <f>_xlfn.CONCAT("""titulo""",": ","""",VLOOKUP(B209,'Index Web'!A$3:L$234,3,FALSE),"""",",")</f>
        <v>"titulo": "Suba el esposo al leño de su tálamo ",</v>
      </c>
      <c r="F209" t="str">
        <f>_xlfn.CONCAT("""salmo""",": ","""",VLOOKUP(B209,'Index Web'!A$3:L$234,4,FALSE),"""",",")</f>
        <v>"salmo": "Himno (San Quodvultdeus)",</v>
      </c>
      <c r="G209" t="str">
        <f>_xlfn.CONCAT("""letra""",": ","""",Table46[[#This Row],[Pg]],"|",VLOOKUP(B209,'Index Web'!A$3:O$234,15,FALSE)," ",VLOOKUP(B209,'Index Web'!A$3:O$234,13,FALSE),"""",",")</f>
        <v>"letra":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H209" t="str">
        <f>_xlfn.CONCAT("""archivo""",": ","""/resucito/src/index.html?canto=",VLOOKUP(B209,'Index Web'!A$3:N$234,13,FALSE),"""","}," )</f>
        <v>"archivo": "/resucito/src/index.html?canto=subaelesposoallenodesutalamo"},</v>
      </c>
      <c r="I209" s="36" t="str">
        <f>_xlfn.CONCAT(Table46[[#This Row],[id]:[URL]])</f>
        <v>{"id":"subaelesposoallenodesutalamo","titulo": "Suba el esposo al leño de su tálamo ","salmo": "Himno (San Quodvultdeus)","letra":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subaelesposoallenodesutalamo","archivo": "/resucito/src/index.html?canto=subaelesposoallenodesutalamo"},</v>
      </c>
    </row>
    <row r="210" spans="2:9" x14ac:dyDescent="0.25">
      <c r="B210" s="25">
        <v>157</v>
      </c>
      <c r="C210" t="s">
        <v>975</v>
      </c>
      <c r="D210" t="str">
        <f>_xlfn.CONCAT("""",VLOOKUP(B210,'Index Web'!A$3:O$234,13,FALSE),"""",",")</f>
        <v>"subediosentreaclamaciones",</v>
      </c>
      <c r="E210" t="str">
        <f>_xlfn.CONCAT("""titulo""",": ","""",VLOOKUP(B210,'Index Web'!A$3:L$234,3,FALSE),"""",",")</f>
        <v>"titulo": "Sube Dios entre aclamaciones",</v>
      </c>
      <c r="F210" t="str">
        <f>_xlfn.CONCAT("""salmo""",": ","""",VLOOKUP(B210,'Index Web'!A$3:L$234,4,FALSE),"""",",")</f>
        <v>"salmo": "Salmo 47 (46)",</v>
      </c>
      <c r="G210" t="str">
        <f>_xlfn.CONCAT("""letra""",": ","""",Table46[[#This Row],[Pg]],"|",VLOOKUP(B210,'Index Web'!A$3:O$234,15,FALSE)," ",VLOOKUP(B210,'Index Web'!A$3:O$234,13,FALSE),"""",",")</f>
        <v>"letra":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H210" t="str">
        <f>_xlfn.CONCAT("""archivo""",": ","""/resucito/src/index.html?canto=",VLOOKUP(B210,'Index Web'!A$3:N$234,13,FALSE),"""","}," )</f>
        <v>"archivo": "/resucito/src/index.html?canto=subediosentreaclamaciones"},</v>
      </c>
      <c r="I210" s="36" t="str">
        <f>_xlfn.CONCAT(Table46[[#This Row],[id]:[URL]])</f>
        <v>{"id":"subediosentreaclamaciones","titulo": "Sube Dios entre aclamaciones","salmo": "Salmo 47 (46)","letra":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subediosentreaclamaciones","archivo": "/resucito/src/index.html?canto=subediosentreaclamaciones"},</v>
      </c>
    </row>
    <row r="211" spans="2:9" x14ac:dyDescent="0.25">
      <c r="B211" s="27">
        <v>220</v>
      </c>
      <c r="C211" t="s">
        <v>975</v>
      </c>
      <c r="D211" t="str">
        <f>_xlfn.CONCAT("""",VLOOKUP(B211,'Index Web'!A$3:O$234,13,FALSE),"""",",")</f>
        <v>"tedeum",</v>
      </c>
      <c r="E211" t="str">
        <f>_xlfn.CONCAT("""titulo""",": ","""",VLOOKUP(B211,'Index Web'!A$3:L$234,3,FALSE),"""",",")</f>
        <v>"titulo": "Te deum",</v>
      </c>
      <c r="F211" t="str">
        <f>_xlfn.CONCAT("""salmo""",": ","""",VLOOKUP(B211,'Index Web'!A$3:L$234,4,FALSE),"""",",")</f>
        <v>"salmo": "Himno",</v>
      </c>
      <c r="G211" t="str">
        <f>_xlfn.CONCAT("""letra""",": ","""",Table46[[#This Row],[Pg]],"|",VLOOKUP(B211,'Index Web'!A$3:O$234,15,FALSE)," ",VLOOKUP(B211,'Index Web'!A$3:O$234,13,FALSE),"""",",")</f>
        <v>"letra":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H211" t="str">
        <f>_xlfn.CONCAT("""archivo""",": ","""/resucito/src/index.html?canto=",VLOOKUP(B211,'Index Web'!A$3:N$234,13,FALSE),"""","}," )</f>
        <v>"archivo": "/resucito/src/index.html?canto=tedeum"},</v>
      </c>
      <c r="I211" s="36" t="str">
        <f>_xlfn.CONCAT(Table46[[#This Row],[id]:[URL]])</f>
        <v>{"id":"tedeum","titulo": "Te deum","salmo": "Himno","letra":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tedeum","archivo": "/resucito/src/index.html?canto=tedeum"},</v>
      </c>
    </row>
    <row r="212" spans="2:9" x14ac:dyDescent="0.25">
      <c r="B212" s="25">
        <v>158</v>
      </c>
      <c r="C212" t="s">
        <v>975</v>
      </c>
      <c r="D212" t="str">
        <f>_xlfn.CONCAT("""",VLOOKUP(B212,'Index Web'!A$3:O$234,13,FALSE),"""",",")</f>
        <v>"teestoyllamandosenor",</v>
      </c>
      <c r="E212" t="str">
        <f>_xlfn.CONCAT("""titulo""",": ","""",VLOOKUP(B212,'Index Web'!A$3:L$234,3,FALSE),"""",",")</f>
        <v>"titulo": "Te estoy llamando, Señor",</v>
      </c>
      <c r="F212" t="str">
        <f>_xlfn.CONCAT("""salmo""",": ","""",VLOOKUP(B212,'Index Web'!A$3:L$234,4,FALSE),"""",",")</f>
        <v>"salmo": "Salmo 141 (140)",</v>
      </c>
      <c r="G212" t="str">
        <f>_xlfn.CONCAT("""letra""",": ","""",Table46[[#This Row],[Pg]],"|",VLOOKUP(B212,'Index Web'!A$3:O$234,15,FALSE)," ",VLOOKUP(B212,'Index Web'!A$3:O$234,13,FALSE),"""",",")</f>
        <v>"letra":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H212" t="str">
        <f>_xlfn.CONCAT("""archivo""",": ","""/resucito/src/index.html?canto=",VLOOKUP(B212,'Index Web'!A$3:N$234,13,FALSE),"""","}," )</f>
        <v>"archivo": "/resucito/src/index.html?canto=teestoyllamandosenor"},</v>
      </c>
      <c r="I212" s="36" t="str">
        <f>_xlfn.CONCAT(Table46[[#This Row],[id]:[URL]])</f>
        <v>{"id":"teestoyllamandosenor","titulo": "Te estoy llamando, Señor","salmo": "Salmo 141 (140)","letra":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teestoyllamandosenor","archivo": "/resucito/src/index.html?canto=teestoyllamandosenor"},</v>
      </c>
    </row>
    <row r="213" spans="2:9" x14ac:dyDescent="0.25">
      <c r="B213" s="26">
        <v>159</v>
      </c>
      <c r="C213" t="s">
        <v>975</v>
      </c>
      <c r="D213" t="str">
        <f>_xlfn.CONCAT("""",VLOOKUP(B213,'Index Web'!A$3:O$234,13,FALSE),"""",",")</f>
        <v>"tehemanifestadomipecado",</v>
      </c>
      <c r="E213" t="str">
        <f>_xlfn.CONCAT("""titulo""",": ","""",VLOOKUP(B213,'Index Web'!A$3:L$234,3,FALSE),"""",",")</f>
        <v>"titulo": "Te he manifestado mi pecado",</v>
      </c>
      <c r="F213" t="str">
        <f>_xlfn.CONCAT("""salmo""",": ","""",VLOOKUP(B213,'Index Web'!A$3:L$234,4,FALSE),"""",",")</f>
        <v>"salmo": "Salmo 32 (31)",</v>
      </c>
      <c r="G213" t="str">
        <f>_xlfn.CONCAT("""letra""",": ","""",Table46[[#This Row],[Pg]],"|",VLOOKUP(B213,'Index Web'!A$3:O$234,15,FALSE)," ",VLOOKUP(B213,'Index Web'!A$3:O$234,13,FALSE),"""",",")</f>
        <v>"letra":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H213" t="str">
        <f>_xlfn.CONCAT("""archivo""",": ","""/resucito/src/index.html?canto=",VLOOKUP(B213,'Index Web'!A$3:N$234,13,FALSE),"""","}," )</f>
        <v>"archivo": "/resucito/src/index.html?canto=tehemanifestadomipecado"},</v>
      </c>
      <c r="I213" s="36" t="str">
        <f>_xlfn.CONCAT(Table46[[#This Row],[id]:[URL]])</f>
        <v>{"id":"tehemanifestadomipecado","titulo": "Te he manifestado mi pecado","salmo": "Salmo 32 (31)","letra":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tehemanifestadomipecado","archivo": "/resucito/src/index.html?canto=tehemanifestadomipecado"},</v>
      </c>
    </row>
    <row r="214" spans="2:9" x14ac:dyDescent="0.25">
      <c r="B214" s="31">
        <v>236</v>
      </c>
      <c r="C214" t="s">
        <v>975</v>
      </c>
      <c r="D214" t="str">
        <f>_xlfn.CONCAT("""",VLOOKUP(B214,'Index Web'!A$3:O$234,13,FALSE),"""",",")</f>
        <v>"tueresmiesperanzasenor",</v>
      </c>
      <c r="E214" t="str">
        <f>_xlfn.CONCAT("""titulo""",": ","""",VLOOKUP(B214,'Index Web'!A$3:L$234,3,FALSE),"""",",")</f>
        <v>"titulo": "Tú eres mi esperanza, Señor",</v>
      </c>
      <c r="F214" t="str">
        <f>_xlfn.CONCAT("""salmo""",": ","""",VLOOKUP(B214,'Index Web'!A$3:L$234,4,FALSE),"""",",")</f>
        <v>"salmo": "Oda XXIX de Salomón",</v>
      </c>
      <c r="G214" t="str">
        <f>_xlfn.CONCAT("""letra""",": ","""",Table46[[#This Row],[Pg]],"|",VLOOKUP(B214,'Index Web'!A$3:O$234,15,FALSE)," ",VLOOKUP(B214,'Index Web'!A$3:O$234,13,FALSE),"""",",")</f>
        <v>"letra":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H214" t="str">
        <f>_xlfn.CONCAT("""archivo""",": ","""/resucito/src/index.html?canto=",VLOOKUP(B214,'Index Web'!A$3:N$234,13,FALSE),"""","}," )</f>
        <v>"archivo": "/resucito/src/index.html?canto=tueresmiesperanzasenor"},</v>
      </c>
      <c r="I214" s="36" t="str">
        <f>_xlfn.CONCAT(Table46[[#This Row],[id]:[URL]])</f>
        <v>{"id":"tueresmiesperanzasenor","titulo": "Tú eres mi esperanza, Señor","salmo": "Oda XXIX de Salomón","letra":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tueresmiesperanzasenor","archivo": "/resucito/src/index.html?canto=tueresmiesperanzasenor"},</v>
      </c>
    </row>
    <row r="215" spans="2:9" x14ac:dyDescent="0.25">
      <c r="B215" s="26">
        <v>160</v>
      </c>
      <c r="C215" t="s">
        <v>975</v>
      </c>
      <c r="D215" t="str">
        <f>_xlfn.CONCAT("""",VLOOKUP(B215,'Index Web'!A$3:O$234,13,FALSE),"""",",")</f>
        <v>"tuhascubiertodevergüenzalamuerte",</v>
      </c>
      <c r="E215" t="str">
        <f>_xlfn.CONCAT("""titulo""",": ","""",VLOOKUP(B215,'Index Web'!A$3:L$234,3,FALSE),"""",",")</f>
        <v>"titulo": "Tú has cubierto de vergüenza la muerte",</v>
      </c>
      <c r="F215" t="str">
        <f>_xlfn.CONCAT("""salmo""",": ","""",VLOOKUP(B215,'Index Web'!A$3:L$234,4,FALSE),"""",",")</f>
        <v>"salmo": "Homilía Pascual (Melltón de Sardes)",</v>
      </c>
      <c r="G215" t="str">
        <f>_xlfn.CONCAT("""letra""",": ","""",Table46[[#This Row],[Pg]],"|",VLOOKUP(B215,'Index Web'!A$3:O$234,15,FALSE)," ",VLOOKUP(B215,'Index Web'!A$3:O$234,13,FALSE),"""",",")</f>
        <v>"letra":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H215" t="str">
        <f>_xlfn.CONCAT("""archivo""",": ","""/resucito/src/index.html?canto=",VLOOKUP(B215,'Index Web'!A$3:N$234,13,FALSE),"""","}," )</f>
        <v>"archivo": "/resucito/src/index.html?canto=tuhascubiertodevergüenzalamuerte"},</v>
      </c>
      <c r="I215" s="36" t="str">
        <f>_xlfn.CONCAT(Table46[[#This Row],[id]:[URL]])</f>
        <v>{"id":"tuhascubiertodevergüenzalamuerte","titulo": "Tú has cubierto de vergüenza la muerte","salmo": "Homilía Pascual (Melltón de Sardes)","letra":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tuhascubiertodevergüenzalamuerte","archivo": "/resucito/src/index.html?canto=tuhascubiertodevergüenzalamuerte"},</v>
      </c>
    </row>
    <row r="216" spans="2:9" x14ac:dyDescent="0.25">
      <c r="B216" s="25">
        <v>161</v>
      </c>
      <c r="C216" t="s">
        <v>975</v>
      </c>
      <c r="D216" t="str">
        <f>_xlfn.CONCAT("""",VLOOKUP(B216,'Index Web'!A$3:O$234,13,FALSE),"""",",")</f>
        <v>"tuqueeresfiel",</v>
      </c>
      <c r="E216" t="str">
        <f>_xlfn.CONCAT("""titulo""",": ","""",VLOOKUP(B216,'Index Web'!A$3:L$234,3,FALSE),"""",",")</f>
        <v>"titulo": "Tú que eres fiel",</v>
      </c>
      <c r="F216" t="str">
        <f>_xlfn.CONCAT("""salmo""",": ","""",VLOOKUP(B216,'Index Web'!A$3:L$234,4,FALSE),"""",",")</f>
        <v>"salmo": "Salmo 143 (142)",</v>
      </c>
      <c r="G216" t="str">
        <f>_xlfn.CONCAT("""letra""",": ","""",Table46[[#This Row],[Pg]],"|",VLOOKUP(B216,'Index Web'!A$3:O$234,15,FALSE)," ",VLOOKUP(B216,'Index Web'!A$3:O$234,13,FALSE),"""",",")</f>
        <v>"letra":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H216" t="str">
        <f>_xlfn.CONCAT("""archivo""",": ","""/resucito/src/index.html?canto=",VLOOKUP(B216,'Index Web'!A$3:N$234,13,FALSE),"""","}," )</f>
        <v>"archivo": "/resucito/src/index.html?canto=tuqueeresfiel"},</v>
      </c>
      <c r="I216" s="36" t="str">
        <f>_xlfn.CONCAT(Table46[[#This Row],[id]:[URL]])</f>
        <v>{"id":"tuqueeresfiel","titulo": "Tú que eres fiel","salmo": "Salmo 143 (142)","letra":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tuqueeresfiel","archivo": "/resucito/src/index.html?canto=tuqueeresfiel"},</v>
      </c>
    </row>
    <row r="217" spans="2:9" x14ac:dyDescent="0.25">
      <c r="B217" s="26">
        <v>162</v>
      </c>
      <c r="C217" t="s">
        <v>975</v>
      </c>
      <c r="D217" t="str">
        <f>_xlfn.CONCAT("""",VLOOKUP(B217,'Index Web'!A$3:O$234,13,FALSE),"""",",")</f>
        <v>"unretonobrotadeltroncodejese",</v>
      </c>
      <c r="E217" t="str">
        <f>_xlfn.CONCAT("""titulo""",": ","""",VLOOKUP(B217,'Index Web'!A$3:L$234,3,FALSE),"""",",")</f>
        <v>"titulo": "Un retoño brota del tronco de Jesé",</v>
      </c>
      <c r="F217" t="str">
        <f>_xlfn.CONCAT("""salmo""",": ","""",VLOOKUP(B217,'Index Web'!A$3:L$234,4,FALSE),"""",",")</f>
        <v>"salmo": "Isaías 11,1-11",</v>
      </c>
      <c r="G217" t="str">
        <f>_xlfn.CONCAT("""letra""",": ","""",Table46[[#This Row],[Pg]],"|",VLOOKUP(B217,'Index Web'!A$3:O$234,15,FALSE)," ",VLOOKUP(B217,'Index Web'!A$3:O$234,13,FALSE),"""",",")</f>
        <v>"letra":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H217" t="str">
        <f>_xlfn.CONCAT("""archivo""",": ","""/resucito/src/index.html?canto=",VLOOKUP(B217,'Index Web'!A$3:N$234,13,FALSE),"""","}," )</f>
        <v>"archivo": "/resucito/src/index.html?canto=unretonobrotadeltroncodejese"},</v>
      </c>
      <c r="I217" s="36" t="str">
        <f>_xlfn.CONCAT(Table46[[#This Row],[id]:[URL]])</f>
        <v>{"id":"unretonobrotadeltroncodejese","titulo": "Un retoño brota del tronco de Jesé","salmo": "Isaías 11,1-11","letra":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unretonobrotadeltroncodejese","archivo": "/resucito/src/index.html?canto=unretonobrotadeltroncodejese"},</v>
      </c>
    </row>
    <row r="218" spans="2:9" x14ac:dyDescent="0.25">
      <c r="B218" s="25">
        <v>163</v>
      </c>
      <c r="C218" t="s">
        <v>975</v>
      </c>
      <c r="D218" t="str">
        <f>_xlfn.CONCAT("""",VLOOKUP(B218,'Index Web'!A$3:O$234,13,FALSE),"""",",")</f>
        <v>"unagransenal",</v>
      </c>
      <c r="E218" t="str">
        <f>_xlfn.CONCAT("""titulo""",": ","""",VLOOKUP(B218,'Index Web'!A$3:L$234,3,FALSE),"""",",")</f>
        <v>"titulo": "Una gran señal",</v>
      </c>
      <c r="F218" t="str">
        <f>_xlfn.CONCAT("""salmo""",": ","""",VLOOKUP(B218,'Index Web'!A$3:L$234,4,FALSE),"""",",")</f>
        <v>"salmo": "Apocalipsis 12",</v>
      </c>
      <c r="G218" t="str">
        <f>_xlfn.CONCAT("""letra""",": ","""",Table46[[#This Row],[Pg]],"|",VLOOKUP(B218,'Index Web'!A$3:O$234,15,FALSE)," ",VLOOKUP(B218,'Index Web'!A$3:O$234,13,FALSE),"""",",")</f>
        <v>"letra":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H218" t="str">
        <f>_xlfn.CONCAT("""archivo""",": ","""/resucito/src/index.html?canto=",VLOOKUP(B218,'Index Web'!A$3:N$234,13,FALSE),"""","}," )</f>
        <v>"archivo": "/resucito/src/index.html?canto=unagransenal"},</v>
      </c>
      <c r="I218" s="36" t="str">
        <f>_xlfn.CONCAT(Table46[[#This Row],[id]:[URL]])</f>
        <v>{"id":"unagransenal","titulo": "Una gran señal","salmo": "Apocalipsis 12","letra":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unagransenal","archivo": "/resucito/src/index.html?canto=unagransenal"},</v>
      </c>
    </row>
    <row r="219" spans="2:9" x14ac:dyDescent="0.25">
      <c r="B219" s="26">
        <v>164</v>
      </c>
      <c r="C219" t="s">
        <v>975</v>
      </c>
      <c r="D219" t="str">
        <f>_xlfn.CONCAT("""",VLOOKUP(B219,'Index Web'!A$3:O$234,13,FALSE),"""",",")</f>
        <v>"uriuriura",</v>
      </c>
      <c r="E219" t="str">
        <f>_xlfn.CONCAT("""titulo""",": ","""",VLOOKUP(B219,'Index Web'!A$3:L$234,3,FALSE),"""",",")</f>
        <v>"titulo": "Urí, urí, urá",</v>
      </c>
      <c r="F219" t="str">
        <f>_xlfn.CONCAT("""salmo""",": ","""",VLOOKUP(B219,'Index Web'!A$3:L$234,4,FALSE),"""",",")</f>
        <v>"salmo": "Villancico (Kiko Argüello)",</v>
      </c>
      <c r="G219" t="str">
        <f>_xlfn.CONCAT("""letra""",": ","""",Table46[[#This Row],[Pg]],"|",VLOOKUP(B219,'Index Web'!A$3:O$234,15,FALSE)," ",VLOOKUP(B219,'Index Web'!A$3:O$234,13,FALSE),"""",",")</f>
        <v>"letra":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H219" t="str">
        <f>_xlfn.CONCAT("""archivo""",": ","""/resucito/src/index.html?canto=",VLOOKUP(B219,'Index Web'!A$3:N$234,13,FALSE),"""","}," )</f>
        <v>"archivo": "/resucito/src/index.html?canto=uriuriura"},</v>
      </c>
      <c r="I219" s="36" t="str">
        <f>_xlfn.CONCAT(Table46[[#This Row],[id]:[URL]])</f>
        <v>{"id":"uriuriura","titulo": "Urí, urí, urá","salmo": "Villancico (Kiko Argüello)","letra":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uriuriura","archivo": "/resucito/src/index.html?canto=uriuriura"},</v>
      </c>
    </row>
    <row r="220" spans="2:9" x14ac:dyDescent="0.25">
      <c r="B220" s="25">
        <v>165</v>
      </c>
      <c r="C220" t="s">
        <v>975</v>
      </c>
      <c r="D220" t="str">
        <f>_xlfn.CONCAT("""",VLOOKUP(B220,'Index Web'!A$3:O$234,13,FALSE),"""",",")</f>
        <v>"vamosyapastores",</v>
      </c>
      <c r="E220" t="str">
        <f>_xlfn.CONCAT("""titulo""",": ","""",VLOOKUP(B220,'Index Web'!A$3:L$234,3,FALSE),"""",",")</f>
        <v>"titulo": "Vamos ya, pastores",</v>
      </c>
      <c r="F220" t="str">
        <f>_xlfn.CONCAT("""salmo""",": ","""",VLOOKUP(B220,'Index Web'!A$3:L$234,4,FALSE),"""",",")</f>
        <v>"salmo": "Villancico (Kiko Argüello)",</v>
      </c>
      <c r="G220" t="str">
        <f>_xlfn.CONCAT("""letra""",": ","""",Table46[[#This Row],[Pg]],"|",VLOOKUP(B220,'Index Web'!A$3:O$234,15,FALSE)," ",VLOOKUP(B220,'Index Web'!A$3:O$234,13,FALSE),"""",",")</f>
        <v>"letra":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H220" t="str">
        <f>_xlfn.CONCAT("""archivo""",": ","""/resucito/src/index.html?canto=",VLOOKUP(B220,'Index Web'!A$3:N$234,13,FALSE),"""","}," )</f>
        <v>"archivo": "/resucito/src/index.html?canto=vamosyapastores"},</v>
      </c>
      <c r="I220" s="36" t="str">
        <f>_xlfn.CONCAT(Table46[[#This Row],[id]:[URL]])</f>
        <v>{"id":"vamosyapastores","titulo": "Vamos ya, pastores","salmo": "Villancico (Kiko Argüello)","letra":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vamosyapastores","archivo": "/resucito/src/index.html?canto=vamosyapastores"},</v>
      </c>
    </row>
    <row r="221" spans="2:9" x14ac:dyDescent="0.25">
      <c r="B221" s="26">
        <v>166</v>
      </c>
      <c r="C221" t="s">
        <v>975</v>
      </c>
      <c r="D221" t="str">
        <f>_xlfn.CONCAT("""",VLOOKUP(B221,'Index Web'!A$3:O$234,13,FALSE),"""",",")</f>
        <v>"vendellibano",</v>
      </c>
      <c r="E221" t="str">
        <f>_xlfn.CONCAT("""titulo""",": ","""",VLOOKUP(B221,'Index Web'!A$3:L$234,3,FALSE),"""",",")</f>
        <v>"titulo": "Ven del Líbano",</v>
      </c>
      <c r="F221" t="str">
        <f>_xlfn.CONCAT("""salmo""",": ","""",VLOOKUP(B221,'Index Web'!A$3:L$234,4,FALSE),"""",",")</f>
        <v>"salmo": "Cantar de los cantares 4,8ss",</v>
      </c>
      <c r="G221" t="str">
        <f>_xlfn.CONCAT("""letra""",": ","""",Table46[[#This Row],[Pg]],"|",VLOOKUP(B221,'Index Web'!A$3:O$234,15,FALSE)," ",VLOOKUP(B221,'Index Web'!A$3:O$234,13,FALSE),"""",",")</f>
        <v>"letra":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H221" t="str">
        <f>_xlfn.CONCAT("""archivo""",": ","""/resucito/src/index.html?canto=",VLOOKUP(B221,'Index Web'!A$3:N$234,13,FALSE),"""","}," )</f>
        <v>"archivo": "/resucito/src/index.html?canto=vendellibano"},</v>
      </c>
      <c r="I221" s="36" t="str">
        <f>_xlfn.CONCAT(Table46[[#This Row],[id]:[URL]])</f>
        <v>{"id":"vendellibano","titulo": "Ven del Líbano","salmo": "Cantar de los cantares 4,8ss","letra":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vendellibano","archivo": "/resucito/src/index.html?canto=vendellibano"},</v>
      </c>
    </row>
    <row r="222" spans="2:9" x14ac:dyDescent="0.25">
      <c r="B222" s="25">
        <v>167</v>
      </c>
      <c r="C222" t="s">
        <v>975</v>
      </c>
      <c r="D222" t="str">
        <f>_xlfn.CONCAT("""",VLOOKUP(B222,'Index Web'!A$3:O$234,13,FALSE),"""",",")</f>
        <v>"venespiritusanto",</v>
      </c>
      <c r="E222" t="str">
        <f>_xlfn.CONCAT("""titulo""",": ","""",VLOOKUP(B222,'Index Web'!A$3:L$234,3,FALSE),"""",",")</f>
        <v>"titulo": "Ven, Espíritu Santo",</v>
      </c>
      <c r="F222" t="str">
        <f>_xlfn.CONCAT("""salmo""",": ","""",VLOOKUP(B222,'Index Web'!A$3:L$234,4,FALSE),"""",",")</f>
        <v>"salmo": "Secuencia de Pentecostés - Himno latin. «Veni, Sancte Spiritus»",</v>
      </c>
      <c r="G222" t="str">
        <f>_xlfn.CONCAT("""letra""",": ","""",Table46[[#This Row],[Pg]],"|",VLOOKUP(B222,'Index Web'!A$3:O$234,15,FALSE)," ",VLOOKUP(B222,'Index Web'!A$3:O$234,13,FALSE),"""",",")</f>
        <v>"letra":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H222" t="str">
        <f>_xlfn.CONCAT("""archivo""",": ","""/resucito/src/index.html?canto=",VLOOKUP(B222,'Index Web'!A$3:N$234,13,FALSE),"""","}," )</f>
        <v>"archivo": "/resucito/src/index.html?canto=venespiritusanto"},</v>
      </c>
      <c r="I222" s="36" t="str">
        <f>_xlfn.CONCAT(Table46[[#This Row],[id]:[URL]])</f>
        <v>{"id":"venespiritusanto","titulo": "Ven, Espíritu Santo","salmo": "Secuencia de Pentecostés - Himno latin. «Veni, Sancte Spiritus»","letra":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venespiritusanto","archivo": "/resucito/src/index.html?canto=venespiritusanto"},</v>
      </c>
    </row>
    <row r="223" spans="2:9" x14ac:dyDescent="0.25">
      <c r="B223" s="26">
        <v>168</v>
      </c>
      <c r="C223" t="s">
        <v>975</v>
      </c>
      <c r="D223" t="str">
        <f>_xlfn.CONCAT("""",VLOOKUP(B223,'Index Web'!A$3:O$234,13,FALSE),"""",",")</f>
        <v>"venhijodelhombre",</v>
      </c>
      <c r="E223" t="str">
        <f>_xlfn.CONCAT("""titulo""",": ","""",VLOOKUP(B223,'Index Web'!A$3:L$234,3,FALSE),"""",",")</f>
        <v>"titulo": "Ven, Hijo del Hombre",</v>
      </c>
      <c r="F223" t="str">
        <f>_xlfn.CONCAT("""salmo""",": ","""",VLOOKUP(B223,'Index Web'!A$3:L$234,4,FALSE),"""",",")</f>
        <v>"salmo": "Apocalipsis 21,17ss",</v>
      </c>
      <c r="G223" t="str">
        <f>_xlfn.CONCAT("""letra""",": ","""",Table46[[#This Row],[Pg]],"|",VLOOKUP(B223,'Index Web'!A$3:O$234,15,FALSE)," ",VLOOKUP(B223,'Index Web'!A$3:O$234,13,FALSE),"""",",")</f>
        <v>"letra":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H223" t="str">
        <f>_xlfn.CONCAT("""archivo""",": ","""/resucito/src/index.html?canto=",VLOOKUP(B223,'Index Web'!A$3:N$234,13,FALSE),"""","}," )</f>
        <v>"archivo": "/resucito/src/index.html?canto=venhijodelhombre"},</v>
      </c>
      <c r="I223" s="36" t="str">
        <f>_xlfn.CONCAT(Table46[[#This Row],[id]:[URL]])</f>
        <v>{"id":"venhijodelhombre","titulo": "Ven, Hijo del Hombre","salmo": "Apocalipsis 21,17ss","letra":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venhijodelhombre","archivo": "/resucito/src/index.html?canto=venhijodelhombre"},</v>
      </c>
    </row>
    <row r="224" spans="2:9" x14ac:dyDescent="0.25">
      <c r="B224" s="25">
        <v>169</v>
      </c>
      <c r="C224" t="s">
        <v>975</v>
      </c>
      <c r="D224" t="str">
        <f>_xlfn.CONCAT("""",VLOOKUP(B224,'Index Web'!A$3:O$234,13,FALSE),"""",",")</f>
        <v>"venicreator",</v>
      </c>
      <c r="E224" t="str">
        <f>_xlfn.CONCAT("""titulo""",": ","""",VLOOKUP(B224,'Index Web'!A$3:L$234,3,FALSE),"""",",")</f>
        <v>"titulo": "Veni creator",</v>
      </c>
      <c r="F224" t="str">
        <f>_xlfn.CONCAT("""salmo""",": ","""",VLOOKUP(B224,'Index Web'!A$3:L$234,4,FALSE),"""",",")</f>
        <v>"salmo": "Himno latin",</v>
      </c>
      <c r="G224" t="str">
        <f>_xlfn.CONCAT("""letra""",": ","""",Table46[[#This Row],[Pg]],"|",VLOOKUP(B224,'Index Web'!A$3:O$234,15,FALSE)," ",VLOOKUP(B224,'Index Web'!A$3:O$234,13,FALSE),"""",",")</f>
        <v>"letra":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H224" t="str">
        <f>_xlfn.CONCAT("""archivo""",": ","""/resucito/src/index.html?canto=",VLOOKUP(B224,'Index Web'!A$3:N$234,13,FALSE),"""","}," )</f>
        <v>"archivo": "/resucito/src/index.html?canto=venicreator"},</v>
      </c>
      <c r="I224" s="36" t="str">
        <f>_xlfn.CONCAT(Table46[[#This Row],[id]:[URL]])</f>
        <v>{"id":"venicreator","titulo": "Veni creator","salmo": "Himno latin","letra":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venicreator","archivo": "/resucito/src/index.html?canto=venicreator"},</v>
      </c>
    </row>
    <row r="225" spans="2:9" x14ac:dyDescent="0.25">
      <c r="B225" s="26">
        <v>170</v>
      </c>
      <c r="C225" t="s">
        <v>975</v>
      </c>
      <c r="D225" t="str">
        <f>_xlfn.CONCAT("""",VLOOKUP(B225,'Index Web'!A$3:O$234,13,FALSE),"""",",")</f>
        <v>"vieneelsenor",</v>
      </c>
      <c r="E225" t="str">
        <f>_xlfn.CONCAT("""titulo""",": ","""",VLOOKUP(B225,'Index Web'!A$3:L$234,3,FALSE),"""",",")</f>
        <v>"titulo": "Viene el Señor",</v>
      </c>
      <c r="F225" t="str">
        <f>_xlfn.CONCAT("""salmo""",": ","""",VLOOKUP(B225,'Index Web'!A$3:L$234,4,FALSE),"""",",")</f>
        <v>"salmo": "Salmo 93 (92) - Apocalipsis 1,5-7",</v>
      </c>
      <c r="G225" t="str">
        <f>_xlfn.CONCAT("""letra""",": ","""",Table46[[#This Row],[Pg]],"|",VLOOKUP(B225,'Index Web'!A$3:O$234,15,FALSE)," ",VLOOKUP(B225,'Index Web'!A$3:O$234,13,FALSE),"""",",")</f>
        <v>"letra":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H225" t="str">
        <f>_xlfn.CONCAT("""archivo""",": ","""/resucito/src/index.html?canto=",VLOOKUP(B225,'Index Web'!A$3:N$234,13,FALSE),"""","}," )</f>
        <v>"archivo": "/resucito/src/index.html?canto=vieneelsenor"},</v>
      </c>
      <c r="I225" s="36" t="str">
        <f>_xlfn.CONCAT(Table46[[#This Row],[id]:[URL]])</f>
        <v>{"id":"vieneelsenor","titulo": "Viene el Señor","salmo": "Salmo 93 (92) - Apocalipsis 1,5-7","letra":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vieneelsenor","archivo": "/resucito/src/index.html?canto=vieneelsenor"},</v>
      </c>
    </row>
    <row r="226" spans="2:9" x14ac:dyDescent="0.25">
      <c r="B226" s="25">
        <v>171</v>
      </c>
      <c r="C226" t="s">
        <v>975</v>
      </c>
      <c r="D226" t="str">
        <f>_xlfn.CONCAT("""",VLOOKUP(B226,'Index Web'!A$3:O$234,13,FALSE),"""",",")</f>
        <v>"virgendelamaravilla",</v>
      </c>
      <c r="E226" t="str">
        <f>_xlfn.CONCAT("""titulo""",": ","""",VLOOKUP(B226,'Index Web'!A$3:L$234,3,FALSE),"""",",")</f>
        <v>"titulo": "Virgen de la maravilla",</v>
      </c>
      <c r="F226" t="str">
        <f>_xlfn.CONCAT("""salmo""",": ","""",VLOOKUP(B226,'Index Web'!A$3:L$234,4,FALSE),"""",",")</f>
        <v>"salmo": "(Dante Allghlerl)",</v>
      </c>
      <c r="G226" t="str">
        <f>_xlfn.CONCAT("""letra""",": ","""",Table46[[#This Row],[Pg]],"|",VLOOKUP(B226,'Index Web'!A$3:O$234,15,FALSE)," ",VLOOKUP(B226,'Index Web'!A$3:O$234,13,FALSE),"""",",")</f>
        <v>"letra":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H226" t="str">
        <f>_xlfn.CONCAT("""archivo""",": ","""/resucito/src/index.html?canto=",VLOOKUP(B226,'Index Web'!A$3:N$234,13,FALSE),"""","}," )</f>
        <v>"archivo": "/resucito/src/index.html?canto=virgendelamaravilla"},</v>
      </c>
      <c r="I226" s="36" t="str">
        <f>_xlfn.CONCAT(Table46[[#This Row],[id]:[URL]])</f>
        <v>{"id":"virgendelamaravilla","titulo": "Virgen de la maravilla","salmo": "(Dante Allghlerl)","letra":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virgendelamaravilla","archivo": "/resucito/src/index.html?canto=virgendelamaravilla"},</v>
      </c>
    </row>
    <row r="227" spans="2:9" x14ac:dyDescent="0.25">
      <c r="B227" s="26">
        <v>172</v>
      </c>
      <c r="C227" t="s">
        <v>975</v>
      </c>
      <c r="D227" t="str">
        <f>_xlfn.CONCAT("""",VLOOKUP(B227,'Index Web'!A$3:O$234,13,FALSE),"""",",")</f>
        <v>"vividalegres",</v>
      </c>
      <c r="E227" t="str">
        <f>_xlfn.CONCAT("""titulo""",": ","""",VLOOKUP(B227,'Index Web'!A$3:L$234,3,FALSE),"""",",")</f>
        <v>"titulo": "Vivid alegres",</v>
      </c>
      <c r="F227" t="str">
        <f>_xlfn.CONCAT("""salmo""",": ","""",VLOOKUP(B227,'Index Web'!A$3:L$234,4,FALSE),"""",",")</f>
        <v>"salmo": "Filipenses 4,4ss",</v>
      </c>
      <c r="G227" t="str">
        <f>_xlfn.CONCAT("""letra""",": ","""",Table46[[#This Row],[Pg]],"|",VLOOKUP(B227,'Index Web'!A$3:O$234,15,FALSE)," ",VLOOKUP(B227,'Index Web'!A$3:O$234,13,FALSE),"""",",")</f>
        <v>"letra":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H227" t="str">
        <f>_xlfn.CONCAT("""archivo""",": ","""/resucito/src/index.html?canto=",VLOOKUP(B227,'Index Web'!A$3:N$234,13,FALSE),"""","}," )</f>
        <v>"archivo": "/resucito/src/index.html?canto=vividalegres"},</v>
      </c>
      <c r="I227" s="36" t="str">
        <f>_xlfn.CONCAT(Table46[[#This Row],[id]:[URL]])</f>
        <v>{"id":"vividalegres","titulo": "Vivid alegres","salmo": "Filipenses 4,4ss","letra":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vividalegres","archivo": "/resucito/src/index.html?canto=vividalegres"},</v>
      </c>
    </row>
    <row r="228" spans="2:9" x14ac:dyDescent="0.25">
      <c r="B228" s="25">
        <v>173</v>
      </c>
      <c r="C228" t="s">
        <v>975</v>
      </c>
      <c r="D228" t="str">
        <f>_xlfn.CONCAT("""",VLOOKUP(B228,'Index Web'!A$3:O$234,13,FALSE),"""",",")</f>
        <v>"vosotrossoislaluzdelmundo",</v>
      </c>
      <c r="E228" t="str">
        <f>_xlfn.CONCAT("""titulo""",": ","""",VLOOKUP(B228,'Index Web'!A$3:L$234,3,FALSE),"""",",")</f>
        <v>"titulo": "Vosotros sois la luz del mundo",</v>
      </c>
      <c r="F228" t="str">
        <f>_xlfn.CONCAT("""salmo""",": ","""",VLOOKUP(B228,'Index Web'!A$3:L$234,4,FALSE),"""",",")</f>
        <v>"salmo": "Mateo 5,14ss ",</v>
      </c>
      <c r="G228" t="str">
        <f>_xlfn.CONCAT("""letra""",": ","""",Table46[[#This Row],[Pg]],"|",VLOOKUP(B228,'Index Web'!A$3:O$234,15,FALSE)," ",VLOOKUP(B228,'Index Web'!A$3:O$234,13,FALSE),"""",",")</f>
        <v>"letra":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H228" t="str">
        <f>_xlfn.CONCAT("""archivo""",": ","""/resucito/src/index.html?canto=",VLOOKUP(B228,'Index Web'!A$3:N$234,13,FALSE),"""","}," )</f>
        <v>"archivo": "/resucito/src/index.html?canto=vosotrossoislaluzdelmundo"},</v>
      </c>
      <c r="I228" s="36" t="str">
        <f>_xlfn.CONCAT(Table46[[#This Row],[id]:[URL]])</f>
        <v>{"id":"vosotrossoislaluzdelmundo","titulo": "Vosotros sois la luz del mundo","salmo": "Mateo 5,14ss ","letra":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vosotrossoislaluzdelmundo","archivo": "/resucito/src/index.html?canto=vosotrossoislaluzdelmundo"},</v>
      </c>
    </row>
    <row r="229" spans="2:9" x14ac:dyDescent="0.25">
      <c r="B229" s="26">
        <v>174</v>
      </c>
      <c r="C229" t="s">
        <v>975</v>
      </c>
      <c r="D229" t="str">
        <f>_xlfn.CONCAT("""",VLOOKUP(B229,'Index Web'!A$3:O$234,13,FALSE),"""",",")</f>
        <v>"yavienemidios",</v>
      </c>
      <c r="E229" t="str">
        <f>_xlfn.CONCAT("""titulo""",": ","""",VLOOKUP(B229,'Index Web'!A$3:L$234,3,FALSE),"""",",")</f>
        <v>"titulo": "Ya viene mi Dios",</v>
      </c>
      <c r="F229" t="str">
        <f>_xlfn.CONCAT("""salmo""",": ","""",VLOOKUP(B229,'Index Web'!A$3:L$234,4,FALSE),"""",",")</f>
        <v>"salmo": "Villancico (Kiko Argüello)",</v>
      </c>
      <c r="G229" t="str">
        <f>_xlfn.CONCAT("""letra""",": ","""",Table46[[#This Row],[Pg]],"|",VLOOKUP(B229,'Index Web'!A$3:O$234,15,FALSE)," ",VLOOKUP(B229,'Index Web'!A$3:O$234,13,FALSE),"""",",")</f>
        <v>"letra":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H229" t="str">
        <f>_xlfn.CONCAT("""archivo""",": ","""/resucito/src/index.html?canto=",VLOOKUP(B229,'Index Web'!A$3:N$234,13,FALSE),"""","}," )</f>
        <v>"archivo": "/resucito/src/index.html?canto=yavienemidios"},</v>
      </c>
      <c r="I229" s="36" t="str">
        <f>_xlfn.CONCAT(Table46[[#This Row],[id]:[URL]])</f>
        <v>{"id":"yavienemidios","titulo": "Ya viene mi Dios","salmo": "Villancico (Kiko Argüello)","letra":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yavienemidios","archivo": "/resucito/src/index.html?canto=yavienemidios"},</v>
      </c>
    </row>
    <row r="230" spans="2:9" x14ac:dyDescent="0.25">
      <c r="B230" s="25">
        <v>175</v>
      </c>
      <c r="C230" t="s">
        <v>975</v>
      </c>
      <c r="D230" t="str">
        <f>_xlfn.CONCAT("""",VLOOKUP(B230,'Index Web'!A$3:O$234,13,FALSE),"""",",")</f>
        <v>"yahvehtueresmidios",</v>
      </c>
      <c r="E230" t="str">
        <f>_xlfn.CONCAT("""titulo""",": ","""",VLOOKUP(B230,'Index Web'!A$3:L$234,3,FALSE),"""",",")</f>
        <v>"titulo": "Yahveh, tú eres mi Dios",</v>
      </c>
      <c r="F230" t="str">
        <f>_xlfn.CONCAT("""salmo""",": ","""",VLOOKUP(B230,'Index Web'!A$3:L$234,4,FALSE),"""",",")</f>
        <v>"salmo": "Isaías 25,1-8",</v>
      </c>
      <c r="G230" t="str">
        <f>_xlfn.CONCAT("""letra""",": ","""",Table46[[#This Row],[Pg]],"|",VLOOKUP(B230,'Index Web'!A$3:O$234,15,FALSE)," ",VLOOKUP(B230,'Index Web'!A$3:O$234,13,FALSE),"""",",")</f>
        <v>"letra":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H230" t="str">
        <f>_xlfn.CONCAT("""archivo""",": ","""/resucito/src/index.html?canto=",VLOOKUP(B230,'Index Web'!A$3:N$234,13,FALSE),"""","}," )</f>
        <v>"archivo": "/resucito/src/index.html?canto=yahvehtueresmidios"},</v>
      </c>
      <c r="I230" s="36" t="str">
        <f>_xlfn.CONCAT(Table46[[#This Row],[id]:[URL]])</f>
        <v>{"id":"yahvehtueresmidios","titulo": "Yahveh, tú eres mi Dios","salmo": "Isaías 25,1-8","letra":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yahvehtueresmidios","archivo": "/resucito/src/index.html?canto=yahvehtueresmidios"},</v>
      </c>
    </row>
    <row r="231" spans="2:9" x14ac:dyDescent="0.25">
      <c r="B231" s="26">
        <v>176</v>
      </c>
      <c r="C231" t="s">
        <v>975</v>
      </c>
      <c r="D231" t="str">
        <f>_xlfn.CONCAT("""",VLOOKUP(B231,'Index Web'!A$3:O$234,13,FALSE),"""",",")</f>
        <v>"yoteamosenor",</v>
      </c>
      <c r="E231" t="str">
        <f>_xlfn.CONCAT("""titulo""",": ","""",VLOOKUP(B231,'Index Web'!A$3:L$234,3,FALSE),"""",",")</f>
        <v>"titulo": "Yo te amo, Señor",</v>
      </c>
      <c r="F231" t="str">
        <f>_xlfn.CONCAT("""salmo""",": ","""",VLOOKUP(B231,'Index Web'!A$3:L$234,4,FALSE),"""",",")</f>
        <v>"salmo": "Salmo 18 (17)",</v>
      </c>
      <c r="G231" t="str">
        <f>_xlfn.CONCAT("""letra""",": ","""",Table46[[#This Row],[Pg]],"|",VLOOKUP(B231,'Index Web'!A$3:O$234,15,FALSE)," ",VLOOKUP(B231,'Index Web'!A$3:O$234,13,FALSE),"""",",")</f>
        <v>"letra":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H231" t="str">
        <f>_xlfn.CONCAT("""archivo""",": ","""/resucito/src/index.html?canto=",VLOOKUP(B231,'Index Web'!A$3:N$234,13,FALSE),"""","}," )</f>
        <v>"archivo": "/resucito/src/index.html?canto=yoteamosenor"},</v>
      </c>
      <c r="I231" s="36" t="str">
        <f>_xlfn.CONCAT(Table46[[#This Row],[id]:[URL]])</f>
        <v>{"id":"yoteamosenor","titulo": "Yo te amo, Señor","salmo": "Salmo 18 (17)","letra":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yoteamosenor","archivo": "/resucito/src/index.html?canto=yoteamosenor"},</v>
      </c>
    </row>
    <row r="232" spans="2:9" x14ac:dyDescent="0.25">
      <c r="B232" s="25">
        <v>177</v>
      </c>
      <c r="C232" t="s">
        <v>975</v>
      </c>
      <c r="D232" t="str">
        <f>_xlfn.CONCAT("""",VLOOKUP(B232,'Index Web'!A$3:O$234,13,FALSE),"""",",")</f>
        <v>"yovengoareunir",</v>
      </c>
      <c r="E232" t="str">
        <f>_xlfn.CONCAT("""titulo""",": ","""",VLOOKUP(B232,'Index Web'!A$3:L$234,3,FALSE),"""",",")</f>
        <v>"titulo": "Yo vengo a reunir",</v>
      </c>
      <c r="F232" t="str">
        <f>_xlfn.CONCAT("""salmo""",": ","""",VLOOKUP(B232,'Index Web'!A$3:L$234,4,FALSE),"""",",")</f>
        <v>"salmo": "Isaías 66,18-21",</v>
      </c>
      <c r="G232" t="str">
        <f>_xlfn.CONCAT("""letra""",": ","""",Table46[[#This Row],[Pg]],"|",VLOOKUP(B232,'Index Web'!A$3:O$234,15,FALSE)," ",VLOOKUP(B232,'Index Web'!A$3:O$234,13,FALSE),"""",",")</f>
        <v>"letra":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H232" t="str">
        <f>_xlfn.CONCAT("""archivo""",": ","""/resucito/src/index.html?canto=",VLOOKUP(B232,'Index Web'!A$3:N$234,13,FALSE),"""","}," )</f>
        <v>"archivo": "/resucito/src/index.html?canto=yovengoareunir"},</v>
      </c>
      <c r="I232" s="36" t="str">
        <f>_xlfn.CONCAT(Table46[[#This Row],[id]:[URL]])</f>
        <v>{"id":"yovengoareunir","titulo": "Yo vengo a reunir","salmo": "Isaías 66,18-21","letra":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yovengoareunir","archivo": "/resucito/src/index.html?canto=yovengoareunir"},</v>
      </c>
    </row>
    <row r="233" spans="2:9" ht="15.75" thickBot="1" x14ac:dyDescent="0.3">
      <c r="B233" s="32">
        <v>178</v>
      </c>
      <c r="C233" t="s">
        <v>975</v>
      </c>
      <c r="D233" t="str">
        <f>_xlfn.CONCAT("""",VLOOKUP(B233,'Index Web'!A$3:O$234,13,FALSE),"""",",")</f>
        <v>"zaqueo",</v>
      </c>
      <c r="E233" t="str">
        <f>_xlfn.CONCAT("""titulo""",": ","""",VLOOKUP(B233,'Index Web'!A$3:L$234,3,FALSE),"""",",")</f>
        <v>"titulo": "Zaqueo",</v>
      </c>
      <c r="F233" t="str">
        <f>_xlfn.CONCAT("""salmo""",": ","""",VLOOKUP(B233,'Index Web'!A$3:L$234,4,FALSE),"""",",")</f>
        <v>"salmo": "Lucas 19,1-10",</v>
      </c>
      <c r="G233" t="str">
        <f>_xlfn.CONCAT("""letra""",": ","""",Table46[[#This Row],[Pg]],"|",VLOOKUP(B233,'Index Web'!A$3:O$234,15,FALSE)," ",VLOOKUP(B233,'Index Web'!A$3:O$234,13,FALSE),"""",",")</f>
        <v>"letra":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H233" t="str">
        <f>_xlfn.CONCAT("""archivo""",": ","""/resucito/src/index.html?canto=",VLOOKUP(B233,'Index Web'!A$3:N$234,13,FALSE),"""","}," )</f>
        <v>"archivo": "/resucito/src/index.html?canto=zaqueo"},</v>
      </c>
      <c r="I233" s="36" t="str">
        <f>_xlfn.CONCAT(Table46[[#This Row],[id]:[URL]])</f>
        <v>{"id":"zaqueo","titulo": "Zaqueo","salmo": "Lucas 19,1-10","letra":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zaqueo","archivo": "/resucito/src/index.html?canto=zaqueo"},</v>
      </c>
    </row>
  </sheetData>
  <mergeCells count="1">
    <mergeCell ref="D1:H1"/>
  </mergeCells>
  <phoneticPr fontId="11" type="noConversion"/>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Button 2">
              <controlPr defaultSize="0" print="0" autoFill="0" autoPict="0" macro="[0]!CodeContent_Click">
                <anchor moveWithCells="1">
                  <from>
                    <xdr:col>6</xdr:col>
                    <xdr:colOff>1885950</xdr:colOff>
                    <xdr:row>0</xdr:row>
                    <xdr:rowOff>133350</xdr:rowOff>
                  </from>
                  <to>
                    <xdr:col>6</xdr:col>
                    <xdr:colOff>2952750</xdr:colOff>
                    <xdr:row>0</xdr:row>
                    <xdr:rowOff>352425</xdr:rowOff>
                  </to>
                </anchor>
              </controlPr>
            </control>
          </mc:Choice>
        </mc:AlternateContent>
        <mc:AlternateContent xmlns:mc="http://schemas.openxmlformats.org/markup-compatibility/2006">
          <mc:Choice Requires="x14">
            <control shapeId="5124" r:id="rId5" name="Button 4">
              <controlPr defaultSize="0" print="0" autoFill="0" autoPict="0" macro="[0]!GoHome_Click">
                <anchor moveWithCells="1">
                  <from>
                    <xdr:col>1</xdr:col>
                    <xdr:colOff>152400</xdr:colOff>
                    <xdr:row>0</xdr:row>
                    <xdr:rowOff>95250</xdr:rowOff>
                  </from>
                  <to>
                    <xdr:col>2</xdr:col>
                    <xdr:colOff>47625</xdr:colOff>
                    <xdr:row>0</xdr:row>
                    <xdr:rowOff>323850</xdr:rowOff>
                  </to>
                </anchor>
              </controlPr>
            </control>
          </mc:Choice>
        </mc:AlternateContent>
      </controls>
    </mc:Choice>
  </mc:AlternateContent>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Indice</vt:lpstr>
      <vt:lpstr>Index</vt:lpstr>
      <vt:lpstr>Index Web</vt:lpstr>
      <vt:lpstr>cantosJS</vt:lpstr>
      <vt:lpstr>Find</vt:lpstr>
      <vt:lpstr>Indice!Print_Area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2025-08-19T13:09:45Z</dcterms:created>
  <dcterms:modified xsi:type="dcterms:W3CDTF">2025-08-19T17:39:49Z</dcterms:modified>
</cp:coreProperties>
</file>