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DA582D32-9E8F-4D47-AF7D-0F7520E0D78F}" xr6:coauthVersionLast="47" xr6:coauthVersionMax="47" xr10:uidLastSave="{00000000-0000-0000-0000-000000000000}"/>
  <bookViews>
    <workbookView xWindow="-120" yWindow="-120" windowWidth="51840" windowHeight="21120" tabRatio="919" firstSheet="47" activeTab="56"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BENDITO ERES, SEÑOR " sheetId="369" r:id="rId47"/>
    <sheet name="BENDITO SEA DIOS" sheetId="370" r:id="rId48"/>
    <sheet name="BENEDICTUS" sheetId="371" r:id="rId49"/>
    <sheet name="CANTAD A DIOS" sheetId="372" r:id="rId50"/>
    <sheet name="CANTAD AL SEÑOR" sheetId="373" r:id="rId51"/>
    <sheet name="CÁNTICO DE LOS TRES JÓVENES" sheetId="374" r:id="rId52"/>
    <sheet name="CANTO DE MOISÉS" sheetId="375" r:id="rId53"/>
    <sheet name="CARITAS CHRISTI URGET NOS" sheetId="376" r:id="rId54"/>
    <sheet name="CAMEN 63" sheetId="377" r:id="rId55"/>
    <sheet name="COMO CONDENADOS A MUERTE" sheetId="378" r:id="rId56"/>
    <sheet name="MARIA, MADRE MÍA" sheetId="344" r:id="rId57"/>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0" i="344" l="1"/>
  <c r="M30" i="344" s="1"/>
  <c r="N31" i="344"/>
  <c r="S31" i="344" s="1"/>
  <c r="N32" i="344"/>
  <c r="Q32" i="344" s="1"/>
  <c r="N33" i="344"/>
  <c r="M33" i="344" s="1"/>
  <c r="N34" i="344"/>
  <c r="R34" i="344" s="1"/>
  <c r="N35" i="344"/>
  <c r="M35" i="344" s="1"/>
  <c r="N37" i="344"/>
  <c r="R37" i="344" s="1"/>
  <c r="N38" i="344"/>
  <c r="M38" i="344" s="1"/>
  <c r="N39" i="344"/>
  <c r="S39" i="344" s="1"/>
  <c r="N40" i="344"/>
  <c r="M40" i="344" s="1"/>
  <c r="N41" i="344"/>
  <c r="M41" i="344" s="1"/>
  <c r="N42" i="344"/>
  <c r="M42" i="344" s="1"/>
  <c r="N44" i="344"/>
  <c r="M44" i="344" s="1"/>
  <c r="N45" i="344"/>
  <c r="M45" i="344" s="1"/>
  <c r="N46" i="344"/>
  <c r="M46" i="344" s="1"/>
  <c r="N47" i="344"/>
  <c r="M47" i="344" s="1"/>
  <c r="N48" i="344"/>
  <c r="M48" i="344" s="1"/>
  <c r="AK61" i="344"/>
  <c r="AI61" i="344"/>
  <c r="AN61" i="344" s="1"/>
  <c r="AD61" i="344"/>
  <c r="AB61" i="344"/>
  <c r="AF61" i="344" s="1"/>
  <c r="W61" i="344"/>
  <c r="U61" i="344"/>
  <c r="X61" i="344" s="1"/>
  <c r="P61" i="344"/>
  <c r="N61" i="344"/>
  <c r="S61" i="344" s="1"/>
  <c r="AK60" i="344"/>
  <c r="AI60" i="344"/>
  <c r="AL60" i="344" s="1"/>
  <c r="AD60" i="344"/>
  <c r="AB60" i="344"/>
  <c r="AC60" i="344" s="1"/>
  <c r="W60" i="344"/>
  <c r="U60" i="344"/>
  <c r="V60" i="344" s="1"/>
  <c r="S60" i="344"/>
  <c r="P60" i="344"/>
  <c r="N60" i="344"/>
  <c r="R60" i="344" s="1"/>
  <c r="AK59" i="344"/>
  <c r="AI59" i="344"/>
  <c r="AJ59" i="344" s="1"/>
  <c r="AD59" i="344"/>
  <c r="AB59" i="344"/>
  <c r="AF59" i="344" s="1"/>
  <c r="W59" i="344"/>
  <c r="U59" i="344"/>
  <c r="Z59" i="344" s="1"/>
  <c r="P59" i="344"/>
  <c r="N59" i="344"/>
  <c r="S59" i="344" s="1"/>
  <c r="AK58" i="344"/>
  <c r="AI58" i="344"/>
  <c r="AN58" i="344" s="1"/>
  <c r="AD58" i="344"/>
  <c r="AB58" i="344"/>
  <c r="AG58" i="344" s="1"/>
  <c r="W58" i="344"/>
  <c r="U58" i="344"/>
  <c r="Z58" i="344" s="1"/>
  <c r="P58" i="344"/>
  <c r="N58" i="344"/>
  <c r="R58" i="344" s="1"/>
  <c r="AK57" i="344"/>
  <c r="AI57" i="344"/>
  <c r="AN57" i="344" s="1"/>
  <c r="AD57" i="344"/>
  <c r="AB57" i="344"/>
  <c r="AF57" i="344" s="1"/>
  <c r="W57" i="344"/>
  <c r="U57" i="344"/>
  <c r="X57" i="344" s="1"/>
  <c r="P57" i="344"/>
  <c r="N57" i="344"/>
  <c r="M57" i="344" s="1"/>
  <c r="AK55" i="344"/>
  <c r="AI55" i="344"/>
  <c r="AJ55" i="344" s="1"/>
  <c r="AD55" i="344"/>
  <c r="AB55" i="344"/>
  <c r="AF55" i="344" s="1"/>
  <c r="W55" i="344"/>
  <c r="U55" i="344"/>
  <c r="Z55" i="344" s="1"/>
  <c r="P55" i="344"/>
  <c r="N55" i="344"/>
  <c r="S55" i="344" s="1"/>
  <c r="AK54" i="344"/>
  <c r="AI54" i="344"/>
  <c r="AN54" i="344" s="1"/>
  <c r="AD54" i="344"/>
  <c r="AB54" i="344"/>
  <c r="AG54" i="344" s="1"/>
  <c r="W54" i="344"/>
  <c r="U54" i="344"/>
  <c r="Z54" i="344" s="1"/>
  <c r="P54" i="344"/>
  <c r="N54" i="344"/>
  <c r="R54" i="344" s="1"/>
  <c r="AK53" i="344"/>
  <c r="AI53" i="344"/>
  <c r="AN53" i="344" s="1"/>
  <c r="AD53" i="344"/>
  <c r="AB53" i="344"/>
  <c r="AF53" i="344" s="1"/>
  <c r="W53" i="344"/>
  <c r="U53" i="344"/>
  <c r="X53" i="344" s="1"/>
  <c r="P53" i="344"/>
  <c r="N53" i="344"/>
  <c r="S53" i="344" s="1"/>
  <c r="AK52" i="344"/>
  <c r="AI52" i="344"/>
  <c r="AL52" i="344" s="1"/>
  <c r="AD52" i="344"/>
  <c r="AB52" i="344"/>
  <c r="AC52" i="344" s="1"/>
  <c r="W52" i="344"/>
  <c r="U52" i="344"/>
  <c r="V52" i="344" s="1"/>
  <c r="P52" i="344"/>
  <c r="N52" i="344"/>
  <c r="R52" i="344" s="1"/>
  <c r="AK51" i="344"/>
  <c r="AI51" i="344"/>
  <c r="AJ51" i="344" s="1"/>
  <c r="AD51" i="344"/>
  <c r="AB51" i="344"/>
  <c r="AF51" i="344" s="1"/>
  <c r="W51" i="344"/>
  <c r="U51" i="344"/>
  <c r="Z51" i="344" s="1"/>
  <c r="P51" i="344"/>
  <c r="N51" i="344"/>
  <c r="S51" i="344" s="1"/>
  <c r="AK50" i="344"/>
  <c r="AI50" i="344"/>
  <c r="AN50" i="344" s="1"/>
  <c r="AH50" i="344"/>
  <c r="AD50" i="344"/>
  <c r="AB50" i="344"/>
  <c r="AG50" i="344" s="1"/>
  <c r="W50" i="344"/>
  <c r="U50" i="344"/>
  <c r="Z50" i="344" s="1"/>
  <c r="P50" i="344"/>
  <c r="N50" i="344"/>
  <c r="S50" i="344" s="1"/>
  <c r="M50" i="344"/>
  <c r="A50" i="344"/>
  <c r="A51" i="344" s="1"/>
  <c r="A52" i="344" s="1"/>
  <c r="A53" i="344" s="1"/>
  <c r="A54" i="344" s="1"/>
  <c r="A55" i="344" s="1"/>
  <c r="A57" i="344" s="1"/>
  <c r="A58" i="344" s="1"/>
  <c r="A59" i="344" s="1"/>
  <c r="A60" i="344" s="1"/>
  <c r="A61" i="344" s="1"/>
  <c r="AK41" i="344"/>
  <c r="AI41" i="344"/>
  <c r="AN41" i="344" s="1"/>
  <c r="AD41" i="344"/>
  <c r="AB41" i="344"/>
  <c r="AF41" i="344" s="1"/>
  <c r="W41" i="344"/>
  <c r="U41" i="344"/>
  <c r="X41" i="344" s="1"/>
  <c r="P41" i="344"/>
  <c r="AK40" i="344"/>
  <c r="AI40" i="344"/>
  <c r="AL40" i="344" s="1"/>
  <c r="AD40" i="344"/>
  <c r="AB40" i="344"/>
  <c r="AG40" i="344" s="1"/>
  <c r="W40" i="344"/>
  <c r="U40" i="344"/>
  <c r="V40" i="344" s="1"/>
  <c r="R40" i="344"/>
  <c r="P40" i="344"/>
  <c r="S40" i="344"/>
  <c r="AK39" i="344"/>
  <c r="AI39" i="344"/>
  <c r="AJ39" i="344" s="1"/>
  <c r="AD39" i="344"/>
  <c r="AB39" i="344"/>
  <c r="AA39" i="344" s="1"/>
  <c r="W39" i="344"/>
  <c r="U39" i="344"/>
  <c r="T39" i="344" s="1"/>
  <c r="P39" i="344"/>
  <c r="AK38" i="344"/>
  <c r="AI38" i="344"/>
  <c r="AH38" i="344" s="1"/>
  <c r="AD38" i="344"/>
  <c r="AB38" i="344"/>
  <c r="AG38" i="344" s="1"/>
  <c r="W38" i="344"/>
  <c r="U38" i="344"/>
  <c r="Z38" i="344" s="1"/>
  <c r="P38" i="344"/>
  <c r="AK37" i="344"/>
  <c r="AI37" i="344"/>
  <c r="AN37" i="344" s="1"/>
  <c r="AD37" i="344"/>
  <c r="AB37" i="344"/>
  <c r="AF37" i="344" s="1"/>
  <c r="W37" i="344"/>
  <c r="U37" i="344"/>
  <c r="X37" i="344" s="1"/>
  <c r="P37" i="344"/>
  <c r="AK35" i="344"/>
  <c r="AI35" i="344"/>
  <c r="AJ35" i="344" s="1"/>
  <c r="AD35" i="344"/>
  <c r="AB35" i="344"/>
  <c r="AC35" i="344" s="1"/>
  <c r="W35" i="344"/>
  <c r="U35" i="344"/>
  <c r="T35" i="344" s="1"/>
  <c r="P35" i="344"/>
  <c r="AK34" i="344"/>
  <c r="AI34" i="344"/>
  <c r="AH34" i="344" s="1"/>
  <c r="AD34" i="344"/>
  <c r="AB34" i="344"/>
  <c r="AG34" i="344" s="1"/>
  <c r="W34" i="344"/>
  <c r="U34" i="344"/>
  <c r="Z34" i="344" s="1"/>
  <c r="Q34" i="344"/>
  <c r="P34" i="344"/>
  <c r="AK33" i="344"/>
  <c r="AI33" i="344"/>
  <c r="AN33" i="344" s="1"/>
  <c r="AD33" i="344"/>
  <c r="AB33" i="344"/>
  <c r="AF33" i="344" s="1"/>
  <c r="W33" i="344"/>
  <c r="U33" i="344"/>
  <c r="X33" i="344" s="1"/>
  <c r="R33" i="344"/>
  <c r="P33" i="344"/>
  <c r="AK32" i="344"/>
  <c r="AI32" i="344"/>
  <c r="AL32" i="344" s="1"/>
  <c r="AD32" i="344"/>
  <c r="AB32" i="344"/>
  <c r="AC32" i="344" s="1"/>
  <c r="W32" i="344"/>
  <c r="U32" i="344"/>
  <c r="V32" i="344" s="1"/>
  <c r="P32"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30" i="344"/>
  <c r="A31" i="344" s="1"/>
  <c r="A32" i="344" s="1"/>
  <c r="A33" i="344" s="1"/>
  <c r="A34" i="344" s="1"/>
  <c r="A35" i="344" s="1"/>
  <c r="A37" i="344" s="1"/>
  <c r="A38" i="344" s="1"/>
  <c r="A39" i="344" s="1"/>
  <c r="A40" i="344" s="1"/>
  <c r="A41" i="344" s="1"/>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Z65" i="377"/>
  <c r="W65" i="377"/>
  <c r="V65" i="377"/>
  <c r="U65" i="377"/>
  <c r="X65" i="377" s="1"/>
  <c r="P65" i="377"/>
  <c r="N65" i="377"/>
  <c r="O65" i="377" s="1"/>
  <c r="AN64" i="377"/>
  <c r="AK64" i="377"/>
  <c r="AI64" i="377"/>
  <c r="AJ64" i="377" s="1"/>
  <c r="AD64" i="377"/>
  <c r="AC64" i="377"/>
  <c r="AB64" i="377"/>
  <c r="AA64" i="377" s="1"/>
  <c r="W64" i="377"/>
  <c r="U64" i="377"/>
  <c r="T64" i="377" s="1"/>
  <c r="S64" i="377"/>
  <c r="R64" i="377"/>
  <c r="Q64" i="377"/>
  <c r="P64" i="377"/>
  <c r="O64" i="377"/>
  <c r="N64" i="377"/>
  <c r="M64" i="377" s="1"/>
  <c r="AN63" i="377"/>
  <c r="AM63" i="377"/>
  <c r="AL63" i="377"/>
  <c r="AK63" i="377"/>
  <c r="AJ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T53" i="376"/>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M177" i="374"/>
  <c r="AK176" i="374"/>
  <c r="AI176" i="374"/>
  <c r="AN176" i="374" s="1"/>
  <c r="AD176" i="374"/>
  <c r="AB176" i="374"/>
  <c r="AG176" i="374" s="1"/>
  <c r="W176" i="374"/>
  <c r="U176" i="374"/>
  <c r="V176" i="374" s="1"/>
  <c r="T176" i="374"/>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M73" i="370"/>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H58" i="36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M43" i="36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65" i="344"/>
  <c r="AK64" i="344"/>
  <c r="AK62" i="344"/>
  <c r="AK49" i="344"/>
  <c r="AK48" i="344"/>
  <c r="AK47" i="344"/>
  <c r="AK46" i="344"/>
  <c r="AK45" i="344"/>
  <c r="AK44" i="344"/>
  <c r="AD65" i="344"/>
  <c r="AD64" i="344"/>
  <c r="AD62" i="344"/>
  <c r="AD49" i="344"/>
  <c r="AD48" i="344"/>
  <c r="AD47" i="344"/>
  <c r="AD46" i="344"/>
  <c r="AD45" i="344"/>
  <c r="AD44" i="344"/>
  <c r="AK42" i="344"/>
  <c r="AD42"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M57" i="344" l="1"/>
  <c r="R30" i="344"/>
  <c r="O57" i="344"/>
  <c r="S30" i="344"/>
  <c r="AA51" i="344"/>
  <c r="AG59" i="344"/>
  <c r="AA61" i="344"/>
  <c r="Q57" i="344"/>
  <c r="R57" i="344"/>
  <c r="AE51" i="344"/>
  <c r="AJ50" i="344"/>
  <c r="Q52" i="344"/>
  <c r="Z57" i="344"/>
  <c r="S52" i="344"/>
  <c r="M61" i="344"/>
  <c r="AE61" i="344"/>
  <c r="AM50" i="344"/>
  <c r="AG51" i="344"/>
  <c r="Z53" i="344"/>
  <c r="AE59" i="344"/>
  <c r="AA53" i="344"/>
  <c r="AA57" i="344"/>
  <c r="T58" i="344"/>
  <c r="M53" i="344"/>
  <c r="AC53" i="344"/>
  <c r="M54" i="344"/>
  <c r="Y54" i="344"/>
  <c r="AC57" i="344"/>
  <c r="M58" i="344"/>
  <c r="AG61" i="344"/>
  <c r="AE53" i="344"/>
  <c r="O54" i="344"/>
  <c r="AA55" i="344"/>
  <c r="S57" i="344"/>
  <c r="AE57" i="344"/>
  <c r="O58" i="344"/>
  <c r="AA59" i="344"/>
  <c r="AE60" i="344"/>
  <c r="AH61" i="344"/>
  <c r="AE52" i="344"/>
  <c r="AG53" i="344"/>
  <c r="AG57" i="344"/>
  <c r="AF60" i="344"/>
  <c r="T50" i="344"/>
  <c r="AF52" i="344"/>
  <c r="AH53" i="344"/>
  <c r="Q54" i="344"/>
  <c r="Q58" i="344"/>
  <c r="Q60" i="344"/>
  <c r="Z61" i="344"/>
  <c r="S54" i="344"/>
  <c r="S58" i="344"/>
  <c r="AJ58" i="344"/>
  <c r="O53" i="344"/>
  <c r="O61" i="344"/>
  <c r="V59" i="344"/>
  <c r="O50" i="344"/>
  <c r="Y50" i="344"/>
  <c r="Y51" i="344"/>
  <c r="AL51" i="344"/>
  <c r="AG52" i="344"/>
  <c r="AH54" i="344"/>
  <c r="T55" i="344"/>
  <c r="AE55" i="344"/>
  <c r="AM58" i="344"/>
  <c r="Y59" i="344"/>
  <c r="AL59" i="344"/>
  <c r="AG60" i="344"/>
  <c r="X52" i="344"/>
  <c r="Q53" i="344"/>
  <c r="AM53" i="344"/>
  <c r="AG55" i="344"/>
  <c r="Y58" i="344"/>
  <c r="X60" i="344"/>
  <c r="Q61" i="344"/>
  <c r="AC61" i="344"/>
  <c r="Q38" i="344"/>
  <c r="V51" i="344"/>
  <c r="Q50" i="344"/>
  <c r="M52" i="344"/>
  <c r="AA52" i="344"/>
  <c r="R53" i="344"/>
  <c r="T54" i="344"/>
  <c r="AJ54" i="344"/>
  <c r="V55" i="344"/>
  <c r="AH57" i="344"/>
  <c r="M60" i="344"/>
  <c r="AA60" i="344"/>
  <c r="R61" i="344"/>
  <c r="R50" i="344"/>
  <c r="AN52" i="344"/>
  <c r="AN60" i="344"/>
  <c r="R38" i="344"/>
  <c r="T51" i="344"/>
  <c r="AM54" i="344"/>
  <c r="Y55" i="344"/>
  <c r="AL55" i="344"/>
  <c r="AH58" i="344"/>
  <c r="T59" i="344"/>
  <c r="AC39" i="344"/>
  <c r="M39" i="344"/>
  <c r="M32" i="344"/>
  <c r="S35" i="344"/>
  <c r="M31" i="344"/>
  <c r="S32" i="344"/>
  <c r="M34" i="344"/>
  <c r="M37" i="344"/>
  <c r="T33" i="344"/>
  <c r="Q33" i="344"/>
  <c r="Q37" i="344"/>
  <c r="Q41" i="344"/>
  <c r="O47" i="344"/>
  <c r="O45" i="344"/>
  <c r="O41" i="344"/>
  <c r="O39" i="344"/>
  <c r="O37" i="344"/>
  <c r="O35" i="344"/>
  <c r="O33" i="344"/>
  <c r="O31" i="344"/>
  <c r="S33" i="344"/>
  <c r="AE35" i="344"/>
  <c r="S37" i="344"/>
  <c r="AJ38" i="344"/>
  <c r="AF35" i="344"/>
  <c r="AE39" i="344"/>
  <c r="AL31" i="344"/>
  <c r="AE32" i="344"/>
  <c r="T38" i="344"/>
  <c r="O48" i="344"/>
  <c r="O46" i="344"/>
  <c r="O44" i="344"/>
  <c r="O42" i="344"/>
  <c r="O40" i="344"/>
  <c r="O38" i="344"/>
  <c r="O34" i="344"/>
  <c r="O32" i="344"/>
  <c r="O30" i="344"/>
  <c r="T34" i="344"/>
  <c r="T30" i="344"/>
  <c r="V31" i="344"/>
  <c r="AH32" i="344"/>
  <c r="AE33" i="344"/>
  <c r="AG35" i="344"/>
  <c r="Y37" i="344"/>
  <c r="AM40" i="344"/>
  <c r="AG33" i="344"/>
  <c r="AF39" i="344"/>
  <c r="AA35" i="344"/>
  <c r="AG39" i="344"/>
  <c r="AA40" i="344"/>
  <c r="AM32" i="344"/>
  <c r="X32" i="344"/>
  <c r="AN32" i="344"/>
  <c r="Y33" i="344"/>
  <c r="AA33" i="344"/>
  <c r="AF40" i="344"/>
  <c r="Q30" i="344"/>
  <c r="AJ30" i="344"/>
  <c r="AA31" i="344"/>
  <c r="R32" i="344"/>
  <c r="V35" i="344"/>
  <c r="AA37" i="344"/>
  <c r="X40" i="344"/>
  <c r="AA41" i="344"/>
  <c r="AA50" i="344"/>
  <c r="M51" i="344"/>
  <c r="AC51" i="344"/>
  <c r="O52" i="344"/>
  <c r="AM52" i="344"/>
  <c r="Y53" i="344"/>
  <c r="AA54" i="344"/>
  <c r="M55" i="344"/>
  <c r="AC55" i="344"/>
  <c r="Y57" i="344"/>
  <c r="AA58" i="344"/>
  <c r="M59" i="344"/>
  <c r="AC59" i="344"/>
  <c r="O60" i="344"/>
  <c r="AM60" i="344"/>
  <c r="Y61" i="344"/>
  <c r="AC31" i="344"/>
  <c r="AF32" i="344"/>
  <c r="AJ34" i="344"/>
  <c r="V39" i="344"/>
  <c r="R41" i="344"/>
  <c r="AC50" i="344"/>
  <c r="O51" i="344"/>
  <c r="AM51" i="344"/>
  <c r="Y52" i="344"/>
  <c r="AC54" i="344"/>
  <c r="O55" i="344"/>
  <c r="AM55" i="344"/>
  <c r="AC58" i="344"/>
  <c r="O59" i="344"/>
  <c r="AM59" i="344"/>
  <c r="Y60" i="344"/>
  <c r="AG32" i="344"/>
  <c r="AH33" i="344"/>
  <c r="S34" i="344"/>
  <c r="AL35" i="344"/>
  <c r="T37" i="344"/>
  <c r="AE37" i="344"/>
  <c r="Q40" i="344"/>
  <c r="AC40" i="344"/>
  <c r="AN40" i="344"/>
  <c r="S41" i="344"/>
  <c r="AE41" i="344"/>
  <c r="V50" i="344"/>
  <c r="AL50" i="344"/>
  <c r="X51" i="344"/>
  <c r="AN51" i="344"/>
  <c r="Z52" i="344"/>
  <c r="AH52" i="344"/>
  <c r="T53" i="344"/>
  <c r="AJ53" i="344"/>
  <c r="V54" i="344"/>
  <c r="AL54" i="344"/>
  <c r="X55" i="344"/>
  <c r="AN55" i="344"/>
  <c r="T57" i="344"/>
  <c r="AJ57" i="344"/>
  <c r="V58" i="344"/>
  <c r="AL58" i="344"/>
  <c r="X59" i="344"/>
  <c r="AN59" i="344"/>
  <c r="Z60" i="344"/>
  <c r="AH60" i="344"/>
  <c r="T61" i="344"/>
  <c r="AJ61" i="344"/>
  <c r="AE31" i="344"/>
  <c r="AG37" i="344"/>
  <c r="AG41" i="344"/>
  <c r="AE50" i="344"/>
  <c r="Q51" i="344"/>
  <c r="AE54" i="344"/>
  <c r="Q55" i="344"/>
  <c r="AE58" i="344"/>
  <c r="Q59" i="344"/>
  <c r="AF31" i="344"/>
  <c r="AA32" i="344"/>
  <c r="Z33" i="344"/>
  <c r="AH37" i="344"/>
  <c r="S38" i="344"/>
  <c r="AL39" i="344"/>
  <c r="AE40" i="344"/>
  <c r="AH41" i="344"/>
  <c r="X50" i="344"/>
  <c r="AF50" i="344"/>
  <c r="R51" i="344"/>
  <c r="AH51" i="344"/>
  <c r="T52" i="344"/>
  <c r="AJ52" i="344"/>
  <c r="V53" i="344"/>
  <c r="AL53" i="344"/>
  <c r="X54" i="344"/>
  <c r="AF54" i="344"/>
  <c r="R55" i="344"/>
  <c r="AH55" i="344"/>
  <c r="V57" i="344"/>
  <c r="AL57" i="344"/>
  <c r="X58" i="344"/>
  <c r="AF58" i="344"/>
  <c r="R59" i="344"/>
  <c r="AH59" i="344"/>
  <c r="T60" i="344"/>
  <c r="AJ60" i="344"/>
  <c r="V61" i="344"/>
  <c r="AL61" i="344"/>
  <c r="Y41" i="344"/>
  <c r="AM61" i="344"/>
  <c r="Z37" i="344"/>
  <c r="Z41" i="344"/>
  <c r="AA30" i="344"/>
  <c r="AA34" i="344"/>
  <c r="AA38" i="344"/>
  <c r="AC30" i="344"/>
  <c r="AM31" i="344"/>
  <c r="Y32" i="344"/>
  <c r="AC34" i="344"/>
  <c r="AM35" i="344"/>
  <c r="AC38" i="344"/>
  <c r="AM39" i="344"/>
  <c r="Y40" i="344"/>
  <c r="V30" i="344"/>
  <c r="AL30" i="344"/>
  <c r="X31" i="344"/>
  <c r="AN31" i="344"/>
  <c r="Z32" i="344"/>
  <c r="AJ33" i="344"/>
  <c r="V34" i="344"/>
  <c r="AL34" i="344"/>
  <c r="X35" i="344"/>
  <c r="AN35" i="344"/>
  <c r="AJ37" i="344"/>
  <c r="V38" i="344"/>
  <c r="AL38" i="344"/>
  <c r="X39" i="344"/>
  <c r="AN39" i="344"/>
  <c r="Z40" i="344"/>
  <c r="AH40" i="344"/>
  <c r="T41" i="344"/>
  <c r="AJ41" i="344"/>
  <c r="AE30" i="344"/>
  <c r="AM30" i="344"/>
  <c r="Q31" i="344"/>
  <c r="Y31" i="344"/>
  <c r="AC33" i="344"/>
  <c r="AE34" i="344"/>
  <c r="AM34" i="344"/>
  <c r="Q35" i="344"/>
  <c r="Y35" i="344"/>
  <c r="AC37" i="344"/>
  <c r="AE38" i="344"/>
  <c r="AM38" i="344"/>
  <c r="Q39" i="344"/>
  <c r="Y39" i="344"/>
  <c r="AC41" i="344"/>
  <c r="X30" i="344"/>
  <c r="AF30" i="344"/>
  <c r="AN30" i="344"/>
  <c r="R31" i="344"/>
  <c r="Z31" i="344"/>
  <c r="AH31" i="344"/>
  <c r="T32" i="344"/>
  <c r="AJ32" i="344"/>
  <c r="V33" i="344"/>
  <c r="AL33" i="344"/>
  <c r="X34" i="344"/>
  <c r="AF34" i="344"/>
  <c r="AN34" i="344"/>
  <c r="R35" i="344"/>
  <c r="Z35" i="344"/>
  <c r="AH35" i="344"/>
  <c r="V37" i="344"/>
  <c r="AL37" i="344"/>
  <c r="X38" i="344"/>
  <c r="AF38" i="344"/>
  <c r="AN38" i="344"/>
  <c r="R39" i="344"/>
  <c r="Z39" i="344"/>
  <c r="AH39" i="344"/>
  <c r="T40" i="344"/>
  <c r="AJ40" i="344"/>
  <c r="V41" i="344"/>
  <c r="AL41" i="344"/>
  <c r="Y30" i="344"/>
  <c r="AM33" i="344"/>
  <c r="Y34" i="344"/>
  <c r="AM37" i="344"/>
  <c r="Y38" i="344"/>
  <c r="AM41"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57" i="344" l="1"/>
  <c r="L53" i="344"/>
  <c r="L61" i="344"/>
  <c r="L59" i="344"/>
  <c r="L58" i="344"/>
  <c r="L51" i="344"/>
  <c r="L60" i="344"/>
  <c r="L52" i="344"/>
  <c r="L55" i="344"/>
  <c r="L50" i="344"/>
  <c r="L54" i="344"/>
  <c r="L38" i="344"/>
  <c r="L30" i="344"/>
  <c r="L41" i="344"/>
  <c r="L35" i="344"/>
  <c r="L34" i="344"/>
  <c r="L37" i="344"/>
  <c r="L40" i="344"/>
  <c r="L33" i="344"/>
  <c r="L31" i="344"/>
  <c r="L32" i="344"/>
  <c r="L39"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5" i="344"/>
  <c r="AH65" i="344" s="1"/>
  <c r="AB65" i="344"/>
  <c r="AF65" i="344" s="1"/>
  <c r="W65" i="344"/>
  <c r="U65" i="344"/>
  <c r="X65" i="344" s="1"/>
  <c r="P65" i="344"/>
  <c r="N65" i="344"/>
  <c r="O65" i="344" s="1"/>
  <c r="AI64" i="344"/>
  <c r="AL64" i="344" s="1"/>
  <c r="AB64" i="344"/>
  <c r="AC64" i="344" s="1"/>
  <c r="W64" i="344"/>
  <c r="U64" i="344"/>
  <c r="Z64" i="344" s="1"/>
  <c r="P64" i="344"/>
  <c r="N64" i="344"/>
  <c r="M64" i="344" s="1"/>
  <c r="A64" i="344"/>
  <c r="A65" i="344" s="1"/>
  <c r="A44" i="344"/>
  <c r="A45" i="344" s="1"/>
  <c r="A46" i="344" s="1"/>
  <c r="A47" i="344" s="1"/>
  <c r="A48"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62" i="344"/>
  <c r="AB62" i="344"/>
  <c r="AG62" i="344" s="1"/>
  <c r="W62" i="344"/>
  <c r="U62" i="344"/>
  <c r="Z62" i="344" s="1"/>
  <c r="P62" i="344"/>
  <c r="N62" i="344"/>
  <c r="S62" i="344" s="1"/>
  <c r="AI49" i="344"/>
  <c r="AN49" i="344" s="1"/>
  <c r="AB49" i="344"/>
  <c r="AF49" i="344" s="1"/>
  <c r="W49" i="344"/>
  <c r="U49" i="344"/>
  <c r="X49" i="344" s="1"/>
  <c r="P49" i="344"/>
  <c r="N49" i="344"/>
  <c r="O49" i="344" s="1"/>
  <c r="AI48" i="344"/>
  <c r="AJ48" i="344" s="1"/>
  <c r="AB48" i="344"/>
  <c r="AC48" i="344" s="1"/>
  <c r="W48" i="344"/>
  <c r="U48" i="344"/>
  <c r="T48" i="344" s="1"/>
  <c r="P48" i="344"/>
  <c r="AI47" i="344"/>
  <c r="AN47" i="344" s="1"/>
  <c r="AB47" i="344"/>
  <c r="W47" i="344"/>
  <c r="U47" i="344"/>
  <c r="Y47" i="344" s="1"/>
  <c r="P47" i="344"/>
  <c r="Q47" i="344"/>
  <c r="AI46" i="344"/>
  <c r="AJ46" i="344" s="1"/>
  <c r="AB46" i="344"/>
  <c r="AC46" i="344" s="1"/>
  <c r="W46" i="344"/>
  <c r="U46" i="344"/>
  <c r="V46" i="344" s="1"/>
  <c r="P46" i="344"/>
  <c r="S46" i="344"/>
  <c r="AI45" i="344"/>
  <c r="AJ45" i="344" s="1"/>
  <c r="AB45" i="344"/>
  <c r="AA45" i="344" s="1"/>
  <c r="W45" i="344"/>
  <c r="U45" i="344"/>
  <c r="V45" i="344" s="1"/>
  <c r="P45" i="344"/>
  <c r="S45" i="344"/>
  <c r="AI44" i="344"/>
  <c r="AN44" i="344" s="1"/>
  <c r="AB44" i="344"/>
  <c r="AF44" i="344" s="1"/>
  <c r="W44" i="344"/>
  <c r="U44" i="344"/>
  <c r="X44" i="344" s="1"/>
  <c r="P44" i="344"/>
  <c r="AI42" i="344"/>
  <c r="AH42" i="344" s="1"/>
  <c r="AB42" i="344"/>
  <c r="AG42" i="344" s="1"/>
  <c r="W42" i="344"/>
  <c r="U42" i="344"/>
  <c r="Z42" i="344" s="1"/>
  <c r="P42" i="344"/>
  <c r="R42"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64" i="344"/>
  <c r="T65" i="344"/>
  <c r="AF64" i="344"/>
  <c r="AH64"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65" i="344"/>
  <c r="AG64" i="344"/>
  <c r="V64" i="344"/>
  <c r="Y65" i="344"/>
  <c r="X64" i="344"/>
  <c r="AN64" i="344"/>
  <c r="Z65" i="344"/>
  <c r="Y64" i="344"/>
  <c r="AA65" i="344"/>
  <c r="AA64" i="344"/>
  <c r="T62" i="344"/>
  <c r="V62" i="344"/>
  <c r="R65" i="344"/>
  <c r="O64" i="344"/>
  <c r="Q64" i="344"/>
  <c r="AM64" i="344"/>
  <c r="S65" i="344"/>
  <c r="AG65" i="344"/>
  <c r="R64" i="344"/>
  <c r="AE64" i="344"/>
  <c r="M65" i="344"/>
  <c r="AJ65" i="344"/>
  <c r="S64" i="344"/>
  <c r="AC65" i="344"/>
  <c r="AJ64" i="344"/>
  <c r="V65" i="344"/>
  <c r="AL65" i="344"/>
  <c r="AE65" i="344"/>
  <c r="AM65" i="344"/>
  <c r="AN65" i="344"/>
  <c r="S49" i="344"/>
  <c r="Y46" i="344"/>
  <c r="Z46" i="344"/>
  <c r="AH48" i="344"/>
  <c r="AA49" i="344"/>
  <c r="M49" i="344"/>
  <c r="AC49" i="344"/>
  <c r="AL48" i="344"/>
  <c r="AH49" i="344"/>
  <c r="X62" i="344"/>
  <c r="AA44" i="344"/>
  <c r="Q46" i="344"/>
  <c r="AM48" i="344"/>
  <c r="R46" i="344"/>
  <c r="AN48" i="344"/>
  <c r="AH44" i="344"/>
  <c r="AC45" i="344"/>
  <c r="T47" i="344"/>
  <c r="Y44" i="344"/>
  <c r="R47" i="344"/>
  <c r="Z44" i="344"/>
  <c r="S47" i="344"/>
  <c r="AG46" i="344"/>
  <c r="Z47" i="344"/>
  <c r="Q49" i="344"/>
  <c r="AG49" i="344"/>
  <c r="S42" i="344"/>
  <c r="X46" i="344"/>
  <c r="T49"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47" i="344"/>
  <c r="AA47"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62" i="344"/>
  <c r="AL62" i="344"/>
  <c r="AH62" i="344"/>
  <c r="AN62" i="344"/>
  <c r="C51" i="337"/>
  <c r="D40" i="338"/>
  <c r="D31" i="339"/>
  <c r="D39" i="339"/>
  <c r="D48" i="339"/>
  <c r="C32" i="337"/>
  <c r="C35" i="337"/>
  <c r="C40" i="337"/>
  <c r="C44" i="337"/>
  <c r="C56" i="337"/>
  <c r="C66" i="337"/>
  <c r="D29" i="338"/>
  <c r="D45" i="338"/>
  <c r="D58" i="338"/>
  <c r="AD47" i="343"/>
  <c r="AN42" i="341"/>
  <c r="AH42" i="341"/>
  <c r="AJ51" i="341"/>
  <c r="AL51" i="341"/>
  <c r="AK51" i="341"/>
  <c r="S44" i="344"/>
  <c r="R44" i="344"/>
  <c r="Q44" i="344"/>
  <c r="AL46" i="344"/>
  <c r="AN46" i="344"/>
  <c r="AM46" i="344"/>
  <c r="AH46" i="344"/>
  <c r="AF48" i="344"/>
  <c r="AE48" i="344"/>
  <c r="AA48" i="344"/>
  <c r="AG48" i="344"/>
  <c r="AJ62" i="344"/>
  <c r="C47" i="337"/>
  <c r="C57" i="337"/>
  <c r="C64" i="337"/>
  <c r="D28" i="338"/>
  <c r="D36" i="338"/>
  <c r="D39" i="338"/>
  <c r="D48" i="338"/>
  <c r="D57" i="338"/>
  <c r="D34" i="339"/>
  <c r="D35" i="339"/>
  <c r="D42" i="339"/>
  <c r="D44" i="339"/>
  <c r="D51" i="339"/>
  <c r="D56" i="339"/>
  <c r="D59" i="339"/>
  <c r="AD32" i="343"/>
  <c r="AL41" i="341"/>
  <c r="AM41" i="341"/>
  <c r="AN41" i="341"/>
  <c r="T42" i="344"/>
  <c r="AM45" i="344"/>
  <c r="AL45" i="344"/>
  <c r="AH45" i="344"/>
  <c r="AN45"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42" i="344"/>
  <c r="T44" i="344"/>
  <c r="AG44" i="344"/>
  <c r="T46" i="344"/>
  <c r="AF46" i="344"/>
  <c r="V48" i="344"/>
  <c r="Z49"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4" i="344"/>
  <c r="R49" i="344"/>
  <c r="D29" i="340"/>
  <c r="D37" i="340"/>
  <c r="D46" i="340"/>
  <c r="D66" i="340"/>
  <c r="AD31" i="343"/>
  <c r="AD50" i="343"/>
  <c r="D32" i="340"/>
  <c r="D40" i="340"/>
  <c r="D49" i="340"/>
  <c r="D67" i="340"/>
  <c r="AD29" i="343"/>
  <c r="AD39" i="343"/>
  <c r="AD46" i="343"/>
  <c r="AL45" i="341"/>
  <c r="AG46" i="341"/>
  <c r="AM55" i="341"/>
  <c r="AC59" i="341"/>
  <c r="Y62" i="344"/>
  <c r="D58" i="339"/>
  <c r="D35" i="340"/>
  <c r="D44" i="340"/>
  <c r="D56" i="340"/>
  <c r="AD37" i="343"/>
  <c r="AD58" i="343"/>
  <c r="AJ37" i="341"/>
  <c r="AJ38" i="341"/>
  <c r="AN44" i="341"/>
  <c r="AH53" i="341"/>
  <c r="T54" i="341"/>
  <c r="AE59" i="341"/>
  <c r="T60" i="341"/>
  <c r="AJ61" i="341"/>
  <c r="T64" i="341"/>
  <c r="AE46" i="344"/>
  <c r="Y49"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42" i="344"/>
  <c r="T45" i="344"/>
  <c r="AH47" i="344"/>
  <c r="M62" i="344"/>
  <c r="AJ47" i="344"/>
  <c r="V42" i="344"/>
  <c r="AL42" i="344"/>
  <c r="AJ44" i="344"/>
  <c r="AE45" i="344"/>
  <c r="AC47" i="344"/>
  <c r="X48" i="344"/>
  <c r="AJ49" i="344"/>
  <c r="AE42" i="344"/>
  <c r="AM42" i="344"/>
  <c r="AC44" i="344"/>
  <c r="X45" i="344"/>
  <c r="AF45" i="344"/>
  <c r="AA46" i="344"/>
  <c r="V47" i="344"/>
  <c r="AL47" i="344"/>
  <c r="Q48" i="344"/>
  <c r="Y48" i="344"/>
  <c r="Q62" i="344"/>
  <c r="O62" i="344"/>
  <c r="X42" i="344"/>
  <c r="AF42" i="344"/>
  <c r="AN42" i="344"/>
  <c r="AL44" i="344"/>
  <c r="Q45" i="344"/>
  <c r="Y45" i="344"/>
  <c r="AG45" i="344"/>
  <c r="AE47" i="344"/>
  <c r="AM47" i="344"/>
  <c r="R48" i="344"/>
  <c r="Z48" i="344"/>
  <c r="AL49" i="344"/>
  <c r="R62" i="344"/>
  <c r="AC62" i="344"/>
  <c r="AA62" i="344"/>
  <c r="AE62" i="344"/>
  <c r="AC42" i="344"/>
  <c r="Q42" i="344"/>
  <c r="Y42" i="344"/>
  <c r="AE44" i="344"/>
  <c r="AM44" i="344"/>
  <c r="R45" i="344"/>
  <c r="Z45" i="344"/>
  <c r="X47" i="344"/>
  <c r="AF47" i="344"/>
  <c r="S48" i="344"/>
  <c r="AM49" i="344"/>
  <c r="V49" i="344"/>
  <c r="AE49" i="344"/>
  <c r="AF62"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48" i="344" l="1"/>
  <c r="L46" i="344"/>
  <c r="L47" i="344"/>
  <c r="L45" i="344"/>
  <c r="L42" i="344"/>
  <c r="L44" i="344"/>
  <c r="L53" i="346"/>
  <c r="L55" i="346"/>
  <c r="L57" i="346"/>
  <c r="L54" i="346"/>
  <c r="L51" i="346"/>
  <c r="L45" i="346"/>
  <c r="L48" i="346"/>
  <c r="L49" i="346"/>
  <c r="L56" i="346"/>
  <c r="L58" i="346"/>
  <c r="L46" i="346"/>
  <c r="L42" i="346"/>
  <c r="L41" i="346"/>
  <c r="L52" i="346"/>
  <c r="L47" i="346"/>
  <c r="L50" i="346"/>
  <c r="L64" i="344"/>
  <c r="L62" i="344"/>
  <c r="L65"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45" i="335" l="1"/>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B1" i="343" a="1"/>
  <c r="B1" i="343" l="1"/>
  <c r="C1" i="362"/>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C1" i="363" a="1"/>
  <c r="A24" i="343" l="1"/>
  <c r="B24" i="343" s="1"/>
  <c r="AD24" i="343" s="1"/>
  <c r="C1" i="363"/>
  <c r="B12" i="343"/>
  <c r="AD12" i="343" s="1"/>
  <c r="A23" i="343"/>
  <c r="B23" i="343" s="1"/>
  <c r="AD23" i="343" s="1"/>
  <c r="B11" i="343"/>
  <c r="AD11" i="343" s="1"/>
  <c r="B15" i="343"/>
  <c r="AD15" i="343" s="1"/>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C1" i="364" l="1"/>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L1" i="375"/>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L1" i="376"/>
  <c r="B26" i="376"/>
  <c r="C26" i="376" s="1"/>
  <c r="L26" i="376" s="1"/>
  <c r="C16" i="376"/>
  <c r="L16" i="376" s="1"/>
  <c r="B27" i="376"/>
  <c r="C27" i="376" s="1"/>
  <c r="L27" i="376" s="1"/>
  <c r="C11" i="376"/>
  <c r="L11" i="376" s="1"/>
  <c r="L178" i="375"/>
  <c r="C7" i="375" a="1"/>
  <c r="C7" i="375" s="1"/>
  <c r="L4" i="375"/>
  <c r="C9" i="375"/>
  <c r="L9" i="375" s="1"/>
  <c r="C8" i="375"/>
  <c r="L8" i="375" s="1"/>
  <c r="B207" i="242"/>
  <c r="C206" i="242"/>
  <c r="A514" i="242"/>
  <c r="B515" i="242"/>
  <c r="B306" i="242"/>
  <c r="C306" i="242" s="1"/>
  <c r="A305" i="242"/>
  <c r="A515" i="240"/>
  <c r="B516" i="240"/>
  <c r="A306" i="240"/>
  <c r="B307" i="240"/>
  <c r="C1" i="378" a="1"/>
  <c r="C1" i="378" l="1"/>
  <c r="C16" i="377"/>
  <c r="L16" i="377" s="1"/>
  <c r="C10" i="377"/>
  <c r="L10" i="377" s="1"/>
  <c r="L1" i="377"/>
  <c r="C11" i="377"/>
  <c r="L11" i="377" s="1"/>
  <c r="B27" i="377"/>
  <c r="C27" i="377" s="1"/>
  <c r="L27" i="377" s="1"/>
  <c r="B26" i="377"/>
  <c r="C26" i="377" s="1"/>
  <c r="L26" i="377" s="1"/>
  <c r="L69" i="376"/>
  <c r="C9" i="376"/>
  <c r="L9" i="376" s="1"/>
  <c r="C7" i="376" a="1"/>
  <c r="C7" i="376" s="1"/>
  <c r="L4" i="376"/>
  <c r="C8" i="376"/>
  <c r="L8" i="376" s="1"/>
  <c r="C18" i="375"/>
  <c r="L18" i="375" s="1"/>
  <c r="L7" i="375"/>
  <c r="B208" i="242"/>
  <c r="C207" i="242"/>
  <c r="A306" i="242"/>
  <c r="B307" i="242"/>
  <c r="C307" i="242" s="1"/>
  <c r="B516" i="242"/>
  <c r="A515" i="242"/>
  <c r="A307" i="240"/>
  <c r="B308" i="240"/>
  <c r="A516" i="240"/>
  <c r="B517" i="240"/>
  <c r="C1" i="344" a="1"/>
  <c r="C1" i="344" l="1"/>
  <c r="C16" i="344" s="1"/>
  <c r="L16" i="344" s="1"/>
  <c r="C11" i="378"/>
  <c r="L11" i="378" s="1"/>
  <c r="B27" i="378"/>
  <c r="C27" i="378" s="1"/>
  <c r="L27" i="378" s="1"/>
  <c r="C16" i="378"/>
  <c r="L16" i="378" s="1"/>
  <c r="C10" i="378"/>
  <c r="L10" i="378" s="1"/>
  <c r="L1" i="378"/>
  <c r="B26" i="378"/>
  <c r="C26" i="378" s="1"/>
  <c r="L26" i="378" s="1"/>
  <c r="L66" i="377"/>
  <c r="L4" i="377"/>
  <c r="C7" i="377" a="1"/>
  <c r="C7" i="377" s="1"/>
  <c r="C9" i="377"/>
  <c r="L9" i="377" s="1"/>
  <c r="C8" i="377"/>
  <c r="L8" i="377" s="1"/>
  <c r="L7" i="376"/>
  <c r="C19" i="376"/>
  <c r="L19" i="376" s="1"/>
  <c r="B209" i="242"/>
  <c r="C208" i="242"/>
  <c r="A516" i="242"/>
  <c r="B517" i="242"/>
  <c r="A307" i="242"/>
  <c r="B308" i="242"/>
  <c r="C308" i="242" s="1"/>
  <c r="A517" i="240"/>
  <c r="B518" i="240"/>
  <c r="B309" i="240"/>
  <c r="A308" i="240"/>
  <c r="C11" i="344" l="1"/>
  <c r="L11" i="344" s="1"/>
  <c r="B27" i="344"/>
  <c r="C27" i="344" s="1"/>
  <c r="L27" i="344" s="1"/>
  <c r="B26" i="344"/>
  <c r="C26" i="344" s="1"/>
  <c r="L26" i="344" s="1"/>
  <c r="C10" i="344"/>
  <c r="L10" i="344" s="1"/>
  <c r="L80" i="378"/>
  <c r="C8" i="378"/>
  <c r="L8" i="378" s="1"/>
  <c r="C9" i="378"/>
  <c r="L9" i="378" s="1"/>
  <c r="C7" i="378" a="1"/>
  <c r="C7" i="378" s="1"/>
  <c r="L4" i="378"/>
  <c r="C19" i="377"/>
  <c r="L19" i="377" s="1"/>
  <c r="L7" i="377"/>
  <c r="B210" i="242"/>
  <c r="C209" i="242"/>
  <c r="B309" i="242"/>
  <c r="A308" i="242"/>
  <c r="A517" i="242"/>
  <c r="B518" i="242"/>
  <c r="A309" i="240"/>
  <c r="B310" i="240"/>
  <c r="B519" i="240"/>
  <c r="A518" i="240"/>
  <c r="C19" i="378" l="1"/>
  <c r="L19" i="378" s="1"/>
  <c r="L7" i="378"/>
  <c r="B211" i="242"/>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L4" i="372" l="1"/>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4" i="344" l="1"/>
  <c r="L66"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6" i="348" l="1"/>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<sst xmlns="http://schemas.openxmlformats.org/spreadsheetml/2006/main" count="41483" uniqueCount="3044">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</sst>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9.png"/><Relationship Id="rId4" Type="http://schemas.openxmlformats.org/officeDocument/2006/relationships/image" Target="../media/image8.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E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2F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0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1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2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3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400-000001C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500-000001D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600-000001E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79DEA8D2-CE04-46C6-A70B-2CB06E489C0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7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3" name="Picture 2">
          <a:extLst>
            <a:ext uri="{FF2B5EF4-FFF2-40B4-BE49-F238E27FC236}">
              <a16:creationId xmlns:a16="http://schemas.microsoft.com/office/drawing/2014/main" id="{BE7394C6-5ECD-3FEE-058C-BA84E946DC58}"/>
            </a:ext>
          </a:extLst>
        </xdr:cNvPr>
        <xdr:cNvPicPr>
          <a:picLocks noChangeAspect="1"/>
        </xdr:cNvPicPr>
      </xdr:nvPicPr>
      <xdr:blipFill>
        <a:blip xmlns:r="http://schemas.openxmlformats.org/officeDocument/2006/relationships" r:embed="rId5"/>
        <a:stretch>
          <a:fillRect/>
        </a:stretch>
      </xdr:blipFill>
      <xdr:spPr>
        <a:xfrm>
          <a:off x="27857823" y="8292353"/>
          <a:ext cx="9716856" cy="1012648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39" t="str" cm="1">
        <f t="array" aca="1" ref="B1" ca="1">MID(CELL("filename", B1), FIND("]", CELL("filename", B1)) + 1, 255)</f>
        <v>Indice</v>
      </c>
      <c r="C1" s="339"/>
      <c r="D1" s="339"/>
      <c r="E1" s="339"/>
      <c r="F1" s="63"/>
      <c r="G1" s="340"/>
      <c r="H1" s="340"/>
    </row>
    <row r="2" spans="1:8" ht="26.1" customHeight="1" x14ac:dyDescent="0.45">
      <c r="A2" s="58" t="s">
        <v>222</v>
      </c>
      <c r="B2" s="58" t="s">
        <v>1961</v>
      </c>
      <c r="C2" s="58"/>
      <c r="D2" s="58"/>
      <c r="E2" s="58"/>
      <c r="F2" s="59"/>
      <c r="G2" s="59"/>
      <c r="H2" s="59"/>
    </row>
    <row r="3" spans="1:8" ht="26.1" customHeight="1" x14ac:dyDescent="0.45">
      <c r="A3" s="58" t="s">
        <v>2444</v>
      </c>
      <c r="B3" s="58"/>
      <c r="C3" s="58"/>
      <c r="D3" s="58"/>
      <c r="E3" s="58"/>
      <c r="F3" s="59"/>
      <c r="G3" s="59"/>
      <c r="H3" s="59"/>
    </row>
    <row r="4" spans="1:8" ht="26.1" customHeight="1" x14ac:dyDescent="0.45">
      <c r="A4" s="58" t="s">
        <v>2321</v>
      </c>
      <c r="B4" s="58"/>
      <c r="C4" s="58"/>
      <c r="D4" s="58"/>
      <c r="E4" s="58"/>
      <c r="F4" s="59"/>
      <c r="G4" s="59"/>
      <c r="H4" s="59"/>
    </row>
    <row r="5" spans="1:8" ht="26.1" customHeight="1" x14ac:dyDescent="0.45">
      <c r="A5" s="58" t="s">
        <v>2445</v>
      </c>
      <c r="B5" s="58"/>
      <c r="C5" s="58"/>
      <c r="D5" s="58"/>
      <c r="E5" s="58"/>
      <c r="F5" s="59"/>
      <c r="G5" s="59"/>
      <c r="H5" s="59"/>
    </row>
    <row r="6" spans="1:8" ht="26.1" customHeight="1" x14ac:dyDescent="0.45">
      <c r="A6" s="58" t="s">
        <v>1133</v>
      </c>
      <c r="B6" s="58"/>
      <c r="C6" s="58"/>
      <c r="D6" s="58"/>
      <c r="E6" s="58"/>
      <c r="F6" s="59"/>
      <c r="G6" s="59"/>
      <c r="H6" s="59"/>
    </row>
    <row r="7" spans="1:8" ht="26.1" customHeight="1" x14ac:dyDescent="0.45">
      <c r="A7" s="58" t="s">
        <v>2254</v>
      </c>
      <c r="B7" s="58"/>
      <c r="C7" s="58"/>
      <c r="D7" s="58"/>
      <c r="E7" s="58"/>
      <c r="F7" s="59"/>
      <c r="G7" s="59"/>
      <c r="H7" s="59"/>
    </row>
    <row r="8" spans="1:8" ht="26.1" customHeight="1" x14ac:dyDescent="0.45">
      <c r="A8" s="58" t="s">
        <v>162</v>
      </c>
      <c r="B8" s="58"/>
      <c r="C8" s="58"/>
      <c r="D8" s="58"/>
      <c r="E8" s="58"/>
      <c r="F8" s="59"/>
      <c r="G8" s="59"/>
      <c r="H8" s="59"/>
    </row>
    <row r="9" spans="1:8" ht="26.1" customHeight="1" x14ac:dyDescent="0.45">
      <c r="A9" s="58" t="s">
        <v>1138</v>
      </c>
      <c r="B9" s="58"/>
      <c r="C9" s="58"/>
      <c r="D9" s="58"/>
      <c r="E9" s="58"/>
      <c r="F9" s="59"/>
      <c r="G9" s="59"/>
      <c r="H9" s="59"/>
    </row>
    <row r="10" spans="1:8" ht="26.1" customHeight="1" x14ac:dyDescent="0.45">
      <c r="A10" s="58" t="s">
        <v>1137</v>
      </c>
      <c r="B10" s="58"/>
      <c r="C10" s="58"/>
      <c r="D10" s="58"/>
      <c r="E10" s="59"/>
      <c r="F10" s="59"/>
      <c r="G10" s="59"/>
      <c r="H10" s="59"/>
    </row>
    <row r="11" spans="1:8" ht="26.1" customHeight="1" x14ac:dyDescent="0.45">
      <c r="A11" s="58" t="s">
        <v>1157</v>
      </c>
      <c r="B11" s="58"/>
      <c r="C11" s="58"/>
      <c r="D11" s="58"/>
      <c r="E11" s="59"/>
      <c r="F11" s="59"/>
      <c r="G11" s="59"/>
      <c r="H11" s="59"/>
    </row>
    <row r="12" spans="1:8" ht="26.1" customHeight="1" x14ac:dyDescent="0.45">
      <c r="A12" s="58" t="s">
        <v>1420</v>
      </c>
      <c r="B12" s="58"/>
      <c r="C12" s="58"/>
      <c r="D12" s="58"/>
      <c r="E12" s="59"/>
      <c r="F12" s="59"/>
      <c r="G12" s="59"/>
      <c r="H12" s="59"/>
    </row>
    <row r="13" spans="1:8" ht="26.1" customHeight="1" x14ac:dyDescent="0.45">
      <c r="A13" s="58" t="s">
        <v>1163</v>
      </c>
      <c r="B13" s="58"/>
      <c r="C13" s="58"/>
      <c r="D13" s="58"/>
      <c r="E13" s="59"/>
      <c r="F13" s="59"/>
      <c r="G13" s="59"/>
      <c r="H13" s="59"/>
    </row>
    <row r="14" spans="1:8" ht="26.1" customHeight="1" x14ac:dyDescent="0.45">
      <c r="A14" s="58" t="s">
        <v>1136</v>
      </c>
      <c r="B14" s="58"/>
      <c r="C14" s="58"/>
      <c r="D14" s="58"/>
      <c r="E14" s="59"/>
      <c r="F14" s="59"/>
      <c r="G14" s="59"/>
      <c r="H14" s="59"/>
    </row>
    <row r="15" spans="1:8" ht="26.1" customHeight="1" x14ac:dyDescent="0.45">
      <c r="A15" s="58" t="s">
        <v>308</v>
      </c>
      <c r="B15" s="58"/>
      <c r="C15" s="58"/>
      <c r="D15" s="58"/>
      <c r="E15" s="59"/>
      <c r="F15" s="59"/>
      <c r="G15" s="59"/>
      <c r="H15" s="59"/>
    </row>
    <row r="16" spans="1:8" ht="26.1" customHeight="1" x14ac:dyDescent="0.45">
      <c r="A16" s="58" t="s">
        <v>2264</v>
      </c>
      <c r="B16" s="58"/>
      <c r="C16" s="58"/>
      <c r="D16" s="58"/>
      <c r="E16" s="59"/>
      <c r="F16" s="59"/>
      <c r="G16" s="59"/>
      <c r="H16" s="59"/>
    </row>
    <row r="17" spans="1:8" ht="26.1" customHeight="1" x14ac:dyDescent="0.45">
      <c r="A17" s="58" t="s">
        <v>2265</v>
      </c>
      <c r="B17" s="58"/>
      <c r="C17" s="58"/>
      <c r="D17" s="58"/>
      <c r="E17" s="59"/>
      <c r="F17" s="59"/>
      <c r="G17" s="59"/>
      <c r="H17" s="59"/>
    </row>
    <row r="18" spans="1:8" ht="26.1" customHeight="1" x14ac:dyDescent="0.45">
      <c r="A18" s="58" t="s">
        <v>2266</v>
      </c>
      <c r="B18" s="58"/>
      <c r="C18" s="58"/>
      <c r="D18" s="58"/>
      <c r="E18" s="59"/>
      <c r="F18" s="59"/>
      <c r="G18" s="59"/>
      <c r="H18" s="59"/>
    </row>
    <row r="19" spans="1:8" ht="26.1" customHeight="1" x14ac:dyDescent="0.45">
      <c r="A19" s="58" t="s">
        <v>1135</v>
      </c>
      <c r="B19" s="58"/>
      <c r="C19" s="58"/>
      <c r="D19" s="58"/>
      <c r="E19" s="59"/>
      <c r="F19" s="59"/>
      <c r="G19" s="59"/>
      <c r="H19" s="59"/>
    </row>
    <row r="20" spans="1:8" ht="24" x14ac:dyDescent="0.45">
      <c r="A20" s="58" t="s">
        <v>772</v>
      </c>
      <c r="B20" s="58"/>
      <c r="C20" s="58"/>
      <c r="D20" s="58"/>
      <c r="E20" s="58"/>
      <c r="F20" s="58"/>
      <c r="G20" s="58"/>
      <c r="H20" s="58"/>
    </row>
    <row r="21" spans="1:8" ht="24" x14ac:dyDescent="0.45">
      <c r="A21" s="58" t="s">
        <v>2319</v>
      </c>
      <c r="B21" s="58"/>
      <c r="C21" s="58"/>
      <c r="D21" s="58"/>
      <c r="E21" s="58"/>
      <c r="F21" s="58"/>
      <c r="G21" s="58"/>
      <c r="H21" s="58"/>
    </row>
    <row r="22" spans="1:8" ht="24" x14ac:dyDescent="0.45">
      <c r="A22" s="58" t="s">
        <v>2320</v>
      </c>
      <c r="B22" s="58"/>
      <c r="C22" s="58"/>
      <c r="D22" s="58"/>
      <c r="E22" s="58"/>
      <c r="F22" s="58"/>
      <c r="G22" s="58"/>
      <c r="H22" s="58"/>
    </row>
    <row r="23" spans="1:8" ht="24" x14ac:dyDescent="0.45">
      <c r="A23" s="58" t="s">
        <v>2268</v>
      </c>
      <c r="B23" s="58"/>
      <c r="C23" s="58"/>
      <c r="D23" s="58"/>
      <c r="E23" s="58"/>
      <c r="F23" s="58"/>
      <c r="G23" s="58"/>
      <c r="H23" s="58"/>
    </row>
    <row r="24" spans="1:8" ht="24" x14ac:dyDescent="0.45">
      <c r="A24" s="58" t="s">
        <v>2318</v>
      </c>
      <c r="B24" s="58"/>
      <c r="C24" s="58"/>
      <c r="D24" s="58"/>
      <c r="E24" s="58"/>
      <c r="F24" s="58"/>
      <c r="G24" s="58"/>
      <c r="H24" s="58"/>
    </row>
    <row r="25" spans="1:8" ht="24" x14ac:dyDescent="0.45">
      <c r="A25" s="58" t="s">
        <v>2443</v>
      </c>
      <c r="B25" s="58"/>
      <c r="C25" s="58"/>
      <c r="D25" s="58"/>
      <c r="E25" s="58"/>
      <c r="F25" s="58"/>
      <c r="G25" s="58"/>
      <c r="H25" s="58"/>
    </row>
    <row r="26" spans="1:8" ht="24" x14ac:dyDescent="0.45">
      <c r="A26" s="58" t="s">
        <v>124</v>
      </c>
      <c r="B26" s="58"/>
      <c r="C26" s="58"/>
      <c r="D26" s="58"/>
      <c r="E26" s="58"/>
      <c r="F26" s="58"/>
      <c r="G26" s="58"/>
      <c r="H26" s="58"/>
    </row>
    <row r="27" spans="1:8" ht="24" x14ac:dyDescent="0.45">
      <c r="A27" s="58" t="s">
        <v>125</v>
      </c>
      <c r="B27" s="58"/>
      <c r="C27" s="58"/>
      <c r="D27" s="58"/>
      <c r="E27" s="58"/>
      <c r="F27" s="58"/>
      <c r="G27" s="58"/>
      <c r="H27" s="58"/>
    </row>
    <row r="28" spans="1:8" ht="24" x14ac:dyDescent="0.45">
      <c r="A28" s="58" t="s">
        <v>2389</v>
      </c>
      <c r="B28" s="58"/>
      <c r="C28" s="58"/>
      <c r="D28" s="58"/>
      <c r="E28" s="58"/>
      <c r="F28" s="58"/>
      <c r="G28" s="58"/>
      <c r="H28" s="58"/>
    </row>
    <row r="29" spans="1:8" ht="24" x14ac:dyDescent="0.45">
      <c r="A29" s="58" t="s">
        <v>131</v>
      </c>
      <c r="B29" s="58"/>
      <c r="C29" s="58"/>
      <c r="D29" s="58"/>
      <c r="E29" s="58"/>
      <c r="F29" s="58"/>
      <c r="G29" s="58"/>
      <c r="H29" s="58"/>
    </row>
    <row r="30" spans="1:8" ht="24" x14ac:dyDescent="0.45">
      <c r="A30" s="58" t="s">
        <v>132</v>
      </c>
      <c r="B30" s="58"/>
      <c r="C30" s="58"/>
      <c r="D30" s="58"/>
      <c r="E30" s="58"/>
      <c r="F30" s="58"/>
      <c r="G30" s="58"/>
      <c r="H30" s="58"/>
    </row>
    <row r="31" spans="1:8" ht="24" x14ac:dyDescent="0.45">
      <c r="A31" s="58" t="s">
        <v>133</v>
      </c>
      <c r="B31" s="58"/>
      <c r="C31" s="58"/>
      <c r="D31" s="58"/>
      <c r="E31" s="58"/>
      <c r="F31" s="58"/>
      <c r="G31" s="58"/>
      <c r="H31" s="58"/>
    </row>
    <row r="32" spans="1:8" ht="24" x14ac:dyDescent="0.45">
      <c r="A32" s="58" t="s">
        <v>2521</v>
      </c>
      <c r="B32" s="58"/>
      <c r="C32" s="58"/>
      <c r="D32" s="58"/>
      <c r="E32" s="58"/>
      <c r="F32" s="58"/>
      <c r="G32" s="58"/>
      <c r="H32" s="58"/>
    </row>
    <row r="33" spans="1:8" ht="24" x14ac:dyDescent="0.45">
      <c r="A33" s="58" t="s">
        <v>136</v>
      </c>
      <c r="B33" s="58"/>
      <c r="C33" s="58"/>
      <c r="D33" s="58"/>
      <c r="E33" s="58"/>
      <c r="F33" s="58"/>
      <c r="G33" s="58"/>
      <c r="H33" s="58"/>
    </row>
    <row r="34" spans="1:8" ht="24" x14ac:dyDescent="0.45">
      <c r="A34" s="58" t="s">
        <v>137</v>
      </c>
      <c r="B34" s="58"/>
      <c r="C34" s="58"/>
      <c r="D34" s="58"/>
      <c r="E34" s="58"/>
      <c r="F34" s="58"/>
      <c r="G34" s="58"/>
      <c r="H34" s="58"/>
    </row>
    <row r="35" spans="1:8" ht="24" x14ac:dyDescent="0.45">
      <c r="A35" s="58" t="s">
        <v>2629</v>
      </c>
      <c r="B35" s="58"/>
      <c r="C35" s="58"/>
      <c r="D35" s="58"/>
      <c r="E35" s="58"/>
      <c r="F35" s="58"/>
      <c r="G35" s="58"/>
      <c r="H35" s="58"/>
    </row>
    <row r="36" spans="1:8" ht="24" x14ac:dyDescent="0.45">
      <c r="A36" s="58" t="s">
        <v>140</v>
      </c>
      <c r="B36" s="58"/>
      <c r="C36" s="58"/>
      <c r="D36" s="58"/>
      <c r="E36" s="58"/>
      <c r="F36" s="58"/>
      <c r="G36" s="58"/>
      <c r="H36" s="58"/>
    </row>
    <row r="37" spans="1:8" ht="24" x14ac:dyDescent="0.45">
      <c r="A37" s="58" t="s">
        <v>141</v>
      </c>
      <c r="B37" s="58"/>
      <c r="C37" s="58"/>
      <c r="D37" s="58"/>
      <c r="E37" s="58"/>
      <c r="F37" s="58"/>
      <c r="G37" s="58"/>
      <c r="H37" s="58"/>
    </row>
    <row r="38" spans="1:8" ht="24" x14ac:dyDescent="0.45">
      <c r="A38" s="58" t="s">
        <v>142</v>
      </c>
      <c r="B38" s="58"/>
      <c r="C38" s="58"/>
      <c r="D38" s="58"/>
      <c r="E38" s="58"/>
      <c r="F38" s="58"/>
      <c r="G38" s="58"/>
      <c r="H38" s="58"/>
    </row>
    <row r="39" spans="1:8" ht="24" x14ac:dyDescent="0.45">
      <c r="A39" s="58" t="s">
        <v>143</v>
      </c>
      <c r="B39" s="58"/>
      <c r="C39" s="58"/>
      <c r="D39" s="58"/>
      <c r="E39" s="58"/>
      <c r="F39" s="58"/>
      <c r="G39" s="58"/>
      <c r="H39" s="58"/>
    </row>
    <row r="40" spans="1:8" ht="24" x14ac:dyDescent="0.4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ERES HERMOSO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25" x14ac:dyDescent="0.25">
      <c r="B9" t="str">
        <f ca="1">PROPER(AD1)</f>
        <v>Eres Hermoso</v>
      </c>
      <c r="AD9" s="164" t="str">
        <f ca="1">_xlfn.CONCAT("        tt: ","""",B9,"""",",")</f>
        <v xml:space="preserve">        tt: "Eres Hermoso",</v>
      </c>
    </row>
    <row r="10" spans="1:50" ht="23.25" x14ac:dyDescent="0.25">
      <c r="B10" t="str">
        <f ca="1">PROPER(AD1)</f>
        <v>Eres Hermoso</v>
      </c>
      <c r="AD10" s="164" t="str">
        <f ca="1">_xlfn.CONCAT("        title: ","""",B10,"""",",")</f>
        <v xml:space="preserve">        title: "Eres Hermoso",</v>
      </c>
    </row>
    <row r="11" spans="1:50" ht="23.25" x14ac:dyDescent="0.25">
      <c r="B11" t="str">
        <f ca="1">VLOOKUP(B1,'Codigo Canto'!A3:AQ236,12,FALSE)</f>
        <v xml:space="preserve">Salmo 45 (44) </v>
      </c>
      <c r="AD11" s="164" t="str">
        <f ca="1">_xlfn.CONCAT("        ","subtitle: ","""",B11,"""",",")</f>
        <v xml:space="preserve">        subtitle: "Salmo 45 (44) ",</v>
      </c>
    </row>
    <row r="12" spans="1:50" ht="23.25" x14ac:dyDescent="0.25">
      <c r="B12" t="str">
        <f ca="1">VLOOKUP(B1,Codigo!A3:AP240,42,FALSE)</f>
        <v>category: ["PreCatecumenado","Entrada","Fracción del Pan","Antiguo Testamento"],</v>
      </c>
      <c r="AD12" s="164" t="str">
        <f ca="1">_xlfn.CONCAT("        ",B12)</f>
        <v xml:space="preserve">        category: ["PreCatecumenado","Entrada","Fracción del Pan","Antiguo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67</v>
      </c>
      <c r="AD15" s="164" t="str">
        <f ca="1">_xlfn.CONCAT("        dbno: ","""",B15,"""",",")</f>
        <v xml:space="preserve">        dbno: "67",</v>
      </c>
    </row>
    <row r="16" spans="1:50" ht="23.25" x14ac:dyDescent="0.25">
      <c r="AD16" s="164" t="str">
        <f>_xlfn.CONCAT("        notes: ","""",B16,"""",",")</f>
        <v xml:space="preserve">        notes: "",</v>
      </c>
    </row>
    <row r="17" spans="1:31" ht="23.25" x14ac:dyDescent="0.25">
      <c r="B17" t="str">
        <f ca="1">B8</f>
        <v>ereshermoso</v>
      </c>
      <c r="AD17" s="164" t="str">
        <f ca="1">_xlfn.CONCAT("        audioSrc: ","""/audio/",B17,".mp3""",",")</f>
        <v xml:space="preserve">        audioSrc: "/audio/ereshermoso.mp3",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66</v>
      </c>
      <c r="B23" t="str">
        <f ca="1">VLOOKUP(A23,Buscador!A3:AP240,31,FALSE)</f>
        <v>/resucito/src/index.html?canto=eresdignodetomarellibro</v>
      </c>
      <c r="AD23" s="164" t="str">
        <f ca="1">_xlfn.CONCAT("        ant: ","""",B23,"""",",")</f>
        <v xml:space="preserve">        ant: "/resucito/src/index.html?canto=eresdignodetomarellibro",</v>
      </c>
    </row>
    <row r="24" spans="1:31" ht="23.25" x14ac:dyDescent="0.25">
      <c r="A24">
        <f ca="1">+B1+1</f>
        <v>68</v>
      </c>
      <c r="B24" t="str">
        <f ca="1">VLOOKUP(A24,Buscador!A3:AP240,31,FALSE)</f>
        <v>/resucito/src/index.html?canto=espaciente</v>
      </c>
      <c r="AD24" s="164" t="str">
        <f ca="1">_xlfn.CONCAT("        sig: ","""",B24,"""",",")</f>
        <v xml:space="preserve">        sig: "/resucito/src/index.html?canto=espaciente",</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45" t="str" cm="1">
        <f t="array" aca="1" ref="C1" ca="1">MID(CELL("filename", B1), FIND("]", CELL("filename", B1)) + 1, 255)</f>
        <v>Scripts mains</v>
      </c>
      <c r="D1" s="345"/>
      <c r="E1" s="345"/>
      <c r="F1" s="345"/>
      <c r="G1" s="345"/>
      <c r="H1" s="345"/>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45" t="str" cm="1">
        <f t="array" aca="1" ref="C1" ca="1">MID(CELL("filename", A1), FIND("]", CELL("filename", A1)) + 1, 255)</f>
        <v>Indice Canto</v>
      </c>
      <c r="D1" s="345"/>
      <c r="E1" s="345"/>
      <c r="F1" s="345"/>
      <c r="G1" s="345"/>
      <c r="H1" s="345"/>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46" t="str" cm="1">
        <f t="array" aca="1" ref="C1" ca="1">MID(CELL("filename", B1), FIND("]", CELL("filename", B1)) + 1, 255)</f>
        <v>data-Cantos</v>
      </c>
      <c r="D1" s="346"/>
      <c r="E1" s="346"/>
      <c r="F1" s="346"/>
      <c r="G1" s="346"/>
      <c r="H1" s="346"/>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46" t="str" cm="1">
        <f t="array" aca="1" ref="B1" ca="1">MID(CELL("filename", A1), FIND("]", CELL("filename", A1)) + 1, 255)</f>
        <v>Find bk2</v>
      </c>
      <c r="C1" s="346"/>
      <c r="D1" s="346"/>
      <c r="E1" s="346"/>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46" t="str" cm="1">
        <f t="array" aca="1" ref="C1" ca="1">MID(CELL("filename", B1), FIND("]", CELL("filename", B1)) + 1, 255)</f>
        <v>Codigo Canto</v>
      </c>
      <c r="D1" s="346"/>
      <c r="E1" s="346"/>
      <c r="F1" s="346"/>
      <c r="G1" s="346"/>
      <c r="H1" s="346"/>
      <c r="I1" s="346"/>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46" t="str" cm="1">
        <f t="array" aca="1" ref="C1" ca="1">MID(CELL("filename", B1), FIND("]", CELL("filename", B1)) + 1, 255)</f>
        <v>Codigo</v>
      </c>
      <c r="D1" s="346"/>
      <c r="E1" s="346"/>
      <c r="F1" s="346"/>
      <c r="G1" s="346"/>
      <c r="H1" s="346"/>
      <c r="I1" s="346"/>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v>
      </c>
      <c r="D1" s="346"/>
      <c r="E1" s="346"/>
      <c r="F1" s="346"/>
      <c r="G1" s="346"/>
      <c r="H1" s="346"/>
      <c r="I1" s="346"/>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 (fail1)</v>
      </c>
      <c r="D1" s="346"/>
      <c r="E1" s="346"/>
      <c r="F1" s="346"/>
      <c r="G1" s="346"/>
      <c r="H1" s="346"/>
      <c r="I1" s="346"/>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46" t="str" cm="1">
        <f t="array" aca="1" ref="C1" ca="1">MID(CELL("filename", B1), FIND("]", CELL("filename", B1)) + 1, 255)</f>
        <v>Buscador (fail2)</v>
      </c>
      <c r="D1" s="346"/>
      <c r="E1" s="346"/>
      <c r="F1" s="346"/>
      <c r="G1" s="346"/>
      <c r="H1" s="346"/>
      <c r="I1" s="346"/>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46" t="str" cm="1">
        <f t="array" aca="1" ref="B1" ca="1">MID(CELL("filename", A1), FIND("]", CELL("filename", A1)) + 1, 255)</f>
        <v>Indice Backups</v>
      </c>
      <c r="C1" s="346"/>
      <c r="D1" s="346"/>
      <c r="E1" s="346"/>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2803</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2804</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2805</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2806</v>
      </c>
      <c r="D33" s="257" t="s">
        <v>1114</v>
      </c>
      <c r="E33" s="257"/>
      <c r="F33" s="258" t="s">
        <v>2813</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2807</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2808</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2809</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2810</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2811</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2812</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2805</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2806</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2814</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2815</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2805</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2806</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2816</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2817</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2805</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2806</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2803</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2818</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2819</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2806</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2820</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2821</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2822</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2823</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2824</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2825</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2826</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2827</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2828</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2829</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2830</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2831</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2832</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2833</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2834</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2835</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2825</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2836</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2837</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2838</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2839</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2840</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2832</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2833</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2834</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2835</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2825</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2841</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2842</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2843</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2844</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2845</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2846</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2832</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2833</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2834</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2835</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2847</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2848</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2849</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2850</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2851</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2852</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2853</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2854</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2855</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2856</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2857</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2858</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2859</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2860</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2861</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2862</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2863</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2864</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2865</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2866</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2848</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2849</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2850</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2851</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2852</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2867</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2868</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2869</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2870</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2871</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2872</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2873</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2874</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2875</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2876</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2877</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2878</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2879</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2866</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2848</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2849</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2850</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2851</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2852</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2880</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2881</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2880</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2882</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2883</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2884</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2885</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2886</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2887</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2888</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2889</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2890</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2891</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2892</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2880</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2881</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2880</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2882</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2883</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2893</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2894</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2895</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2896</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2897</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2898</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2893</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2894</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2895</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2899</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2900</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2898</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2893</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2894</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2895</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2820</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2821</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2901</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2824</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2902</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2904</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2937</v>
      </c>
      <c r="C36" s="334" t="s">
        <v>2903</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2905</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2904</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2903</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2906</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2904</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2903</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2907</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2904</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2903</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2908</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2904</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2903</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2909</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2904</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2903</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2908</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2904</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2903</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2910</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2904</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2903</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2911</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2904</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2903</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2912</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2904</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2903</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2913</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2904</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2903</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2914</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2904</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2903</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2915</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2904</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2903</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2916</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2904</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2903</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2917</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2904</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2903</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2918</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2904</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2903</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2919</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2920</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2824</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2921</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2904</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2903</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2922</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2923</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2903</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2924</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2904</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2903</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2925</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2904</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2903</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2926</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2904</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2903</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2927</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2904</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2903</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2928</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2904</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2903</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2901</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2824</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2929</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2904</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2903</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2930</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2923</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2903</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2931</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2904</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2903</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2932</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2904</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2903</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2933</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2904</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2903</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2934</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2904</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2903</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2935</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2904</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2903</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2901</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2936</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2962</v>
      </c>
    </row>
    <row r="4" spans="2:32" ht="23.25" x14ac:dyDescent="0.25">
      <c r="L4" s="48" t="str">
        <f ca="1">_xlfn.CONCAT("║                ",L1,"               ║")</f>
        <v>║                CARITAS CHRISTI URGET NOS               ║</v>
      </c>
    </row>
    <row r="5" spans="2:32" ht="23.25" x14ac:dyDescent="0.25">
      <c r="L5" s="48" t="s">
        <v>2963</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35</v>
      </c>
      <c r="L16" s="164" t="str">
        <f ca="1">_xlfn.CONCAT("        dbno: ","""",C16,"""",",")</f>
        <v xml:space="preserve">        dbno: "35",</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caritaschristiurgetnos</v>
      </c>
      <c r="L19" s="164" t="str">
        <f ca="1">_xlfn.CONCAT("        audioSrc: ","""/audio/",C19,".mp3""",",")</f>
        <v xml:space="preserve">        audioSrc: "/audio/caritaschristiurgetnos.mp3",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2788</v>
      </c>
    </row>
    <row r="25" spans="1:40" ht="23.25" x14ac:dyDescent="0.25">
      <c r="L25" s="164" t="s">
        <v>2787</v>
      </c>
    </row>
    <row r="26" spans="1:40" ht="23.25" x14ac:dyDescent="0.25">
      <c r="B26">
        <f ca="1">+C1-1</f>
        <v>34</v>
      </c>
      <c r="C26" t="str">
        <f ca="1">VLOOKUP(B26,Buscador!A3:AP240,31,FALSE)</f>
        <v>/resucito/src/index.html?canto=cantodemoises</v>
      </c>
      <c r="L26" s="164" t="str">
        <f ca="1">_xlfn.CONCAT("        ant: ","""",C26,"""",",")</f>
        <v xml:space="preserve">        ant: "/resucito/src/index.html?canto=cantodemoises",</v>
      </c>
    </row>
    <row r="27" spans="1:40" ht="23.25" x14ac:dyDescent="0.25">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2584</v>
      </c>
      <c r="C30" s="13" t="s">
        <v>2938</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5.5" thickTop="1" thickBot="1" x14ac:dyDescent="0.4">
      <c r="A31">
        <f>+A30+1</f>
        <v>2</v>
      </c>
      <c r="B31" t="s">
        <v>2282</v>
      </c>
      <c r="C31" s="13" t="s">
        <v>2938</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3</v>
      </c>
      <c r="B33" t="s">
        <v>2540</v>
      </c>
      <c r="C33" s="13" t="s">
        <v>2939</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ref="A34:A46" si="29">+A33+1</f>
        <v>4</v>
      </c>
      <c r="C34" s="13" t="s">
        <v>2940</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5</v>
      </c>
      <c r="B35" t="s">
        <v>2584</v>
      </c>
      <c r="C35" s="13" t="s">
        <v>2941</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B36" t="s">
        <v>2282</v>
      </c>
      <c r="C36" s="13" t="s">
        <v>2942</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2540</v>
      </c>
      <c r="C38" s="13" t="s">
        <v>2943</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C39" s="13" t="s">
        <v>2944</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9</v>
      </c>
      <c r="B40" t="s">
        <v>2584</v>
      </c>
      <c r="C40" s="13" t="s">
        <v>2945</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10</v>
      </c>
      <c r="B41" t="s">
        <v>2282</v>
      </c>
      <c r="C41" s="13" t="s">
        <v>2946</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11</v>
      </c>
      <c r="B43" t="s">
        <v>2540</v>
      </c>
      <c r="C43" s="13" t="s">
        <v>2947</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12</v>
      </c>
      <c r="C44" s="13" t="s">
        <v>2948</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13</v>
      </c>
      <c r="C45" s="13" t="s">
        <v>2949</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C46" s="13" t="s">
        <v>2950</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5.5" thickTop="1" thickBot="1" x14ac:dyDescent="0.4">
      <c r="B49" t="s">
        <v>2584</v>
      </c>
      <c r="C49" s="333" t="s">
        <v>2938</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334" t="s">
        <v>2938</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v>1</v>
      </c>
      <c r="B52" t="s">
        <v>2540</v>
      </c>
      <c r="C52" s="13" t="s">
        <v>2951</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+A52+1</f>
        <v>2</v>
      </c>
      <c r="C53" s="13" t="s">
        <v>2952</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ref="A54:A64" si="59">+A53+1</f>
        <v>3</v>
      </c>
      <c r="C54" s="13" t="s">
        <v>2953</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59"/>
        <v>4</v>
      </c>
      <c r="C55" s="13" t="s">
        <v>2954</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59"/>
        <v>5</v>
      </c>
      <c r="C56" s="13" t="s">
        <v>2955</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A58">
        <f>+A56+1</f>
        <v>6</v>
      </c>
      <c r="B58" t="s">
        <v>2540</v>
      </c>
      <c r="C58" s="13" t="s">
        <v>2956</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7</v>
      </c>
      <c r="C59" s="13" t="s">
        <v>2957</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59"/>
        <v>8</v>
      </c>
      <c r="C60" s="13" t="s">
        <v>2958</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+A60+1</f>
        <v>9</v>
      </c>
      <c r="B62" t="s">
        <v>2584</v>
      </c>
      <c r="C62" s="13" t="s">
        <v>2959</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10</v>
      </c>
      <c r="B63" t="s">
        <v>2282</v>
      </c>
      <c r="C63" s="13" t="s">
        <v>2960</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11</v>
      </c>
      <c r="B64" t="s">
        <v>2282</v>
      </c>
      <c r="C64" s="13" t="s">
        <v>2961</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5.5" thickTop="1" thickBot="1" x14ac:dyDescent="0.4">
      <c r="B67" t="s">
        <v>2584</v>
      </c>
      <c r="C67" s="333" t="s">
        <v>2938</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5.5" thickTop="1" thickBot="1" x14ac:dyDescent="0.4">
      <c r="B68" t="s">
        <v>2282</v>
      </c>
      <c r="C68" s="334" t="s">
        <v>2938</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x14ac:dyDescent="0.4">
      <c r="B69" s="211"/>
      <c r="C69" s="211"/>
      <c r="D69" s="211"/>
      <c r="E69" s="211"/>
      <c r="F69" s="211"/>
      <c r="G69" s="211"/>
      <c r="H69" s="211"/>
      <c r="I69" s="211"/>
      <c r="J69" s="211"/>
      <c r="K69" s="211"/>
      <c r="L69" s="213" t="str">
        <f ca="1">_xlfn.CONCAT("]}, // ULTIMA LINEA DEL CANTO: ",L1)</f>
        <v>]}, // ULTIMA LINEA DEL CANTO: CARITAS CHRISTI URGET NOS</v>
      </c>
      <c r="M69" s="211"/>
    </row>
    <row r="70" spans="2:40" ht="20.25" x14ac:dyDescent="0.25">
      <c r="L70" s="214" t="s">
        <v>2316</v>
      </c>
      <c r="M70" s="166"/>
    </row>
    <row r="71" spans="2:40" x14ac:dyDescent="0.25">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2962</v>
      </c>
    </row>
    <row r="4" spans="2:32" ht="23.25" x14ac:dyDescent="0.25">
      <c r="L4" s="48" t="str">
        <f ca="1">_xlfn.CONCAT("║           ",L1,"               ║")</f>
        <v>║           CARMEN 63 - (ESTÁN ROTAS MIS ATADURAS )               ║</v>
      </c>
    </row>
    <row r="5" spans="2:32" ht="23.25" x14ac:dyDescent="0.25">
      <c r="L5" s="48" t="s">
        <v>2963</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25" x14ac:dyDescent="0.25">
      <c r="C8" t="str">
        <f ca="1">PROPER(L1)</f>
        <v>Carmen 63 - (Están Rotas Mis Ataduras )</v>
      </c>
      <c r="L8" s="164" t="str">
        <f ca="1">_xlfn.CONCAT("        tt: ","""",C8,"""",",")</f>
        <v xml:space="preserve">        tt: "Carmen 63 - (Están Rotas Mis Ataduras )",</v>
      </c>
    </row>
    <row r="9" spans="2:32" ht="23.25" x14ac:dyDescent="0.25">
      <c r="C9" t="str">
        <f ca="1">PROPER(L1)</f>
        <v>Carmen 63 - (Están Rotas Mis Ataduras )</v>
      </c>
      <c r="L9" s="164" t="str">
        <f ca="1">_xlfn.CONCAT("        title: ","""",C9,"""",",")</f>
        <v xml:space="preserve">        title: "Carmen 63 - (Están Rotas Mis Ataduras )",</v>
      </c>
    </row>
    <row r="10" spans="2:32" ht="23.25" x14ac:dyDescent="0.25">
      <c r="C10" t="str">
        <f ca="1">VLOOKUP(C1,'Codigo Canto'!A3:AQ236,12,FALSE)</f>
        <v>(Rabindranath Tagore)*</v>
      </c>
      <c r="L10" s="164" t="str">
        <f ca="1">_xlfn.CONCAT("        ","subtitle: ","""",C10,"""",",")</f>
        <v xml:space="preserve">        subtitle: "(Rabindranath Tagore)*",</v>
      </c>
    </row>
    <row r="11" spans="2:32" ht="23.25" x14ac:dyDescent="0.25">
      <c r="C11" t="str">
        <f ca="1">VLOOKUP(C1,Codigo!A3:AP240,42,FALSE)</f>
        <v>category: ["PreCatecumenado","Nuevo Testamento"],</v>
      </c>
      <c r="L11" s="164" t="str">
        <f ca="1">_xlfn.CONCAT("        ",C11)</f>
        <v xml:space="preserve">        category: ["PreCatecumenado","Nuevo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2986</v>
      </c>
      <c r="L14" s="164" t="str">
        <f>_xlfn.CONCAT("        nCan: ","""",C14,"""",",")</f>
        <v xml:space="preserve">        nCan: "* La Cosecha, poema 74, Antes: Están rotas mis ataduras",</v>
      </c>
    </row>
    <row r="15" spans="2:32" ht="23.25" x14ac:dyDescent="0.25">
      <c r="C15" t="s">
        <v>2987</v>
      </c>
      <c r="L15" s="164" t="str">
        <f>_xlfn.CONCAT("        nCanURL: ","""",C15,"""",",")</f>
        <v xml:space="preserve">        nCanURL: "/docs/Tagore La Cosecha.pdf",</v>
      </c>
    </row>
    <row r="16" spans="2:32" ht="23.25" x14ac:dyDescent="0.25">
      <c r="C16">
        <f ca="1">VLOOKUP(C1,'Codigo Canto'!A3:AP240,1,FALSE)</f>
        <v>36</v>
      </c>
      <c r="L16" s="164" t="str">
        <f ca="1">_xlfn.CONCAT("        dbno: ","""",C16,"""",",")</f>
        <v xml:space="preserve">        dbno: "36",</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carmen63(estanrotasmisataduras)</v>
      </c>
      <c r="L19" s="164" t="str">
        <f ca="1">_xlfn.CONCAT("        audioSrc: ","""/audio/",C19,".mp3""",",")</f>
        <v xml:space="preserve">        audioSrc: "/audio/carmen63(estanrotasmisataduras).mp3",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2788</v>
      </c>
    </row>
    <row r="25" spans="1:40" ht="23.25" x14ac:dyDescent="0.25">
      <c r="L25" s="164" t="s">
        <v>2787</v>
      </c>
    </row>
    <row r="26" spans="1:40" ht="23.25" x14ac:dyDescent="0.25">
      <c r="B26">
        <f ca="1">+C1-1</f>
        <v>35</v>
      </c>
      <c r="C26" t="str">
        <f ca="1">VLOOKUP(B26,Buscador!A3:AP240,31,FALSE)</f>
        <v>/resucito/src/index.html?canto=caritaschristiurgetnos</v>
      </c>
      <c r="L26" s="164" t="str">
        <f ca="1">_xlfn.CONCAT("        ant: ","""",C26,"""",",")</f>
        <v xml:space="preserve">        ant: "/resucito/src/index.html?canto=caritaschristiurgetnos",</v>
      </c>
    </row>
    <row r="27" spans="1:40" ht="23.25" x14ac:dyDescent="0.25">
      <c r="B27">
        <f ca="1">+C1+1</f>
        <v>37</v>
      </c>
      <c r="C27" t="str">
        <f ca="1">VLOOKUP(B27,Buscador!A3:AP240,31,FALSE)</f>
        <v>/resucito/src/index.html?canto=comocondenadosamuerte</v>
      </c>
      <c r="L27" s="164" t="str">
        <f ca="1">_xlfn.CONCAT("        sig: ","""",C27,"""",",")</f>
        <v xml:space="preserve">        sig: "/resucito/src/index.html?canto=comocondenadosamuerte",</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2540</v>
      </c>
      <c r="C30" s="13" t="s">
        <v>2964</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5.5" thickTop="1" thickBot="1" x14ac:dyDescent="0.4">
      <c r="A31">
        <f>+A30+1</f>
        <v>2</v>
      </c>
      <c r="C31" s="13" t="s">
        <v>2965</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5.5" thickTop="1" thickBot="1" x14ac:dyDescent="0.4">
      <c r="A32">
        <f t="shared" ref="A32:A47" si="29">+A31+1</f>
        <v>3</v>
      </c>
      <c r="C32" s="13" t="s">
        <v>2966</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t="s">
        <v>2967</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C35" s="13" t="s">
        <v>2968</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2969</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7</v>
      </c>
      <c r="C37" s="13" t="s">
        <v>2970</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8</v>
      </c>
      <c r="C38" s="13" t="s">
        <v>2971</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2972</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2973</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2974</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 t="shared" si="29"/>
        <v>1</v>
      </c>
      <c r="C43" s="13" t="s">
        <v>2975</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5.5" thickTop="1" thickBot="1" x14ac:dyDescent="0.4">
      <c r="A44">
        <f t="shared" si="29"/>
        <v>2</v>
      </c>
      <c r="C44" s="13" t="s">
        <v>2976</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5.5" thickTop="1" thickBot="1" x14ac:dyDescent="0.4">
      <c r="A45">
        <f t="shared" si="29"/>
        <v>3</v>
      </c>
      <c r="C45" s="13" t="s">
        <v>2977</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5.5" thickTop="1" thickBot="1" x14ac:dyDescent="0.4">
      <c r="A46">
        <f t="shared" si="29"/>
        <v>4</v>
      </c>
      <c r="C46" s="13" t="s">
        <v>2978</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5.5" thickTop="1" thickBot="1" x14ac:dyDescent="0.4">
      <c r="A47">
        <f t="shared" si="29"/>
        <v>5</v>
      </c>
      <c r="C47" s="13" t="s">
        <v>2978</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B49" t="s">
        <v>2584</v>
      </c>
      <c r="C49" s="13" t="s">
        <v>2979</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B50" t="s">
        <v>2282</v>
      </c>
      <c r="C50" s="13" t="s">
        <v>2980</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0" si="60">+A50+1</f>
        <v>3</v>
      </c>
      <c r="B51" t="s">
        <v>2282</v>
      </c>
      <c r="C51" s="13" t="s">
        <v>2981</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2282</v>
      </c>
      <c r="C53" s="13" t="s">
        <v>2979</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5</v>
      </c>
      <c r="B54" t="s">
        <v>2282</v>
      </c>
      <c r="C54" s="13" t="s">
        <v>2980</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60"/>
        <v>6</v>
      </c>
      <c r="B55" t="s">
        <v>2282</v>
      </c>
      <c r="C55" s="13" t="s">
        <v>2981</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+A55+1</f>
        <v>7</v>
      </c>
      <c r="B57" t="s">
        <v>2584</v>
      </c>
      <c r="C57" s="13" t="s">
        <v>2982</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8</v>
      </c>
      <c r="B58" t="s">
        <v>2282</v>
      </c>
      <c r="C58" s="13" t="s">
        <v>2983</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9</v>
      </c>
      <c r="B59" t="s">
        <v>2282</v>
      </c>
      <c r="C59" s="13" t="s">
        <v>2984</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60"/>
        <v>10</v>
      </c>
      <c r="B60" t="s">
        <v>2282</v>
      </c>
      <c r="C60" s="13" t="s">
        <v>2985</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5.5" thickTop="1" thickBot="1" x14ac:dyDescent="0.4">
      <c r="B63" t="s">
        <v>2584</v>
      </c>
      <c r="C63" s="333" t="s">
        <v>2979</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5.5" thickTop="1" thickBot="1" x14ac:dyDescent="0.4">
      <c r="B64" t="s">
        <v>2282</v>
      </c>
      <c r="C64" s="285" t="s">
        <v>2980</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5.5" thickTop="1" thickBot="1" x14ac:dyDescent="0.4">
      <c r="B65" t="s">
        <v>2282</v>
      </c>
      <c r="C65" s="334" t="s">
        <v>2981</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x14ac:dyDescent="0.4">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25" x14ac:dyDescent="0.25">
      <c r="L67" s="214" t="s">
        <v>2316</v>
      </c>
      <c r="M67" s="166"/>
    </row>
    <row r="68" spans="2: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25" activePane="bottomRight" state="frozen"/>
      <selection pane="topRight" activeCell="C1" sqref="C1"/>
      <selection pane="bottomLeft" activeCell="A2" sqref="A2"/>
      <selection pane="bottomRight" activeCell="C14" sqref="C1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2962</v>
      </c>
    </row>
    <row r="4" spans="2:32" ht="23.25" x14ac:dyDescent="0.25">
      <c r="L4" s="48" t="str">
        <f ca="1">_xlfn.CONCAT("║           ",L1,"               ║")</f>
        <v>║           COMO CONDENADOS A MUERTE               ║</v>
      </c>
    </row>
    <row r="5" spans="2:32" ht="23.25" x14ac:dyDescent="0.25">
      <c r="L5" s="48" t="s">
        <v>2963</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25" x14ac:dyDescent="0.25">
      <c r="C8" t="str">
        <f ca="1">PROPER(L1)</f>
        <v>Como Condenados A Muerte</v>
      </c>
      <c r="L8" s="164" t="str">
        <f ca="1">_xlfn.CONCAT("        tt: ","""",C8,"""",",")</f>
        <v xml:space="preserve">        tt: "Como Condenados A Muerte",</v>
      </c>
    </row>
    <row r="9" spans="2:32" ht="23.25" x14ac:dyDescent="0.25">
      <c r="C9" t="str">
        <f ca="1">PROPER(L1)</f>
        <v>Como Condenados A Muerte</v>
      </c>
      <c r="L9" s="164" t="str">
        <f ca="1">_xlfn.CONCAT("        title: ","""",C9,"""",",")</f>
        <v xml:space="preserve">        title: "Como Condenados A Muerte",</v>
      </c>
    </row>
    <row r="10" spans="2:32" ht="23.25" x14ac:dyDescent="0.25">
      <c r="C10" t="str">
        <f ca="1">VLOOKUP(C1,'Codigo Canto'!A3:AQ236,12,FALSE)</f>
        <v>1ª Corintios 4,9-13</v>
      </c>
      <c r="L10" s="164" t="str">
        <f ca="1">_xlfn.CONCAT("        ","subtitle: ","""",C10,"""",",")</f>
        <v xml:space="preserve">        subtitle: "1ª Corintios 4,9-13",</v>
      </c>
    </row>
    <row r="11" spans="2:32" ht="23.25" x14ac:dyDescent="0.25">
      <c r="C11" t="str">
        <f ca="1">VLOOKUP(C1,Codigo!A3:AP240,42,FALSE)</f>
        <v>category: ["PreCatecumenado","Pascua","Comunión"],</v>
      </c>
      <c r="L11" s="164" t="str">
        <f ca="1">_xlfn.CONCAT("        ",C11)</f>
        <v xml:space="preserve">        category: ["PreCatecumenado","Pascua","Comunión"],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3014</v>
      </c>
      <c r="L14" s="164" t="str">
        <f>_xlfn.CONCAT("        nCan: ","""",C14,"""",",")</f>
        <v xml:space="preserve">        nCan: "* Puede intercalarse el estribillo en hebreo: HINNEH MAH TOV UMAH NA 'IYM, SHEVETH Af;IIYM GAM YAf;IADH",</v>
      </c>
    </row>
    <row r="15" spans="2:32" ht="23.25" x14ac:dyDescent="0.25">
      <c r="L15" s="164" t="str">
        <f>_xlfn.CONCAT("        nCanURL: ","""",C15,"""",",")</f>
        <v xml:space="preserve">        nCanURL: "",</v>
      </c>
    </row>
    <row r="16" spans="2:32" ht="23.25" x14ac:dyDescent="0.25">
      <c r="C16">
        <f ca="1">VLOOKUP(C1,'Codigo Canto'!A3:AP240,1,FALSE)</f>
        <v>37</v>
      </c>
      <c r="L16" s="164" t="str">
        <f ca="1">_xlfn.CONCAT("        dbno: ","""",C16,"""",",")</f>
        <v xml:space="preserve">        dbno: "37",</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comocondenadosamuerte</v>
      </c>
      <c r="L19" s="164" t="str">
        <f ca="1">_xlfn.CONCAT("        audioSrc: ","""/audio/",C19,".mp3""",",")</f>
        <v xml:space="preserve">        audioSrc: "/audio/comocondenadosamuerte.mp3",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2788</v>
      </c>
    </row>
    <row r="25" spans="2:40" ht="23.25" x14ac:dyDescent="0.25">
      <c r="L25" s="164" t="s">
        <v>2787</v>
      </c>
    </row>
    <row r="26" spans="2:40" ht="23.25" x14ac:dyDescent="0.25">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25" x14ac:dyDescent="0.25">
      <c r="B27">
        <f ca="1">+C1+1</f>
        <v>38</v>
      </c>
      <c r="C27" t="str">
        <f ca="1">VLOOKUP(B27,Buscador!A3:AP240,31,FALSE)</f>
        <v>/resucito/src/index.html?canto=comoesmaravilloso</v>
      </c>
      <c r="L27" s="164" t="str">
        <f ca="1">_xlfn.CONCAT("        sig: ","""",C27,"""",",")</f>
        <v xml:space="preserve">        sig: "/resucito/src/index.html?canto=comoesmaravilloso",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2988</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5.5" thickTop="1" thickBot="1" x14ac:dyDescent="0.4">
      <c r="C31" s="13" t="s">
        <v>2989</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5.5" thickTop="1" thickBot="1" x14ac:dyDescent="0.4">
      <c r="C32" s="13" t="s">
        <v>2990</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5.5" thickTop="1" thickBot="1" x14ac:dyDescent="0.4">
      <c r="C33" s="13" t="s">
        <v>2991</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5.5" thickTop="1" thickBot="1" x14ac:dyDescent="0.4">
      <c r="B35" t="s">
        <v>2584</v>
      </c>
      <c r="C35" s="13" t="s">
        <v>2992</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5.5" thickTop="1" thickBot="1" x14ac:dyDescent="0.4">
      <c r="B36" t="s">
        <v>2282</v>
      </c>
      <c r="C36" s="13" t="s">
        <v>2993</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5.5" thickTop="1" thickBot="1" x14ac:dyDescent="0.4">
      <c r="B38" t="s">
        <v>2540</v>
      </c>
      <c r="C38" s="13" t="s">
        <v>2994</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5.5" thickTop="1" thickBot="1" x14ac:dyDescent="0.4">
      <c r="C39" s="13" t="s">
        <v>2995</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5.5" thickTop="1" thickBot="1" x14ac:dyDescent="0.4">
      <c r="C40" s="13" t="s">
        <v>2996</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5.5" thickTop="1" thickBot="1" x14ac:dyDescent="0.4">
      <c r="C41" s="13" t="s">
        <v>2997</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5.5" thickTop="1" thickBot="1" x14ac:dyDescent="0.4">
      <c r="B43" t="s">
        <v>2584</v>
      </c>
      <c r="C43" s="13" t="s">
        <v>2998</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5.5" thickTop="1" thickBot="1" x14ac:dyDescent="0.4">
      <c r="B44" t="s">
        <v>2282</v>
      </c>
      <c r="C44" s="13" t="s">
        <v>2999</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5.5" thickTop="1" thickBot="1" x14ac:dyDescent="0.4">
      <c r="B46" t="s">
        <v>2584</v>
      </c>
      <c r="C46" s="13" t="s">
        <v>3000</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5.5" thickTop="1" thickBot="1" x14ac:dyDescent="0.4">
      <c r="B47" t="s">
        <v>2282</v>
      </c>
      <c r="C47" s="13" t="s">
        <v>3000</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5.5" thickTop="1" thickBot="1" x14ac:dyDescent="0.4">
      <c r="B48" t="s">
        <v>2282</v>
      </c>
      <c r="C48" s="13" t="s">
        <v>3000</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13" t="s">
        <v>3001</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13" t="s">
        <v>3002</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B52" t="s">
        <v>2540</v>
      </c>
      <c r="C52" s="13" t="s">
        <v>3003</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C53" s="13" t="s">
        <v>3004</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C54" s="13" t="s">
        <v>3005</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C55" s="13" t="s">
        <v>3006</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B57" t="s">
        <v>2584</v>
      </c>
      <c r="C57" s="13" t="s">
        <v>3007</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5.5" thickTop="1" thickBot="1" x14ac:dyDescent="0.4">
      <c r="B58" t="s">
        <v>2282</v>
      </c>
      <c r="C58" s="13" t="s">
        <v>3008</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5.5" thickTop="1" thickBot="1" x14ac:dyDescent="0.4">
      <c r="B59" t="s">
        <v>2282</v>
      </c>
      <c r="C59" s="13" t="s">
        <v>3007</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2282</v>
      </c>
      <c r="C60" s="13" t="s">
        <v>3008</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B62" t="s">
        <v>2540</v>
      </c>
      <c r="C62" s="13" t="s">
        <v>3009</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13" t="s">
        <v>3010</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C64" s="13" t="s">
        <v>3011</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C65" s="13" t="s">
        <v>3012</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C66" s="13" t="s">
        <v>3013</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2584</v>
      </c>
      <c r="C69" s="333" t="s">
        <v>3007</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3008</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3007</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334" t="s">
        <v>3008</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95" customHeight="1" thickTop="1" thickBot="1" x14ac:dyDescent="0.3">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2584</v>
      </c>
      <c r="C75" s="333" t="s">
        <v>3000</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5.5" thickTop="1" thickBot="1" x14ac:dyDescent="0.4">
      <c r="B76" t="s">
        <v>2282</v>
      </c>
      <c r="C76" s="285" t="s">
        <v>3000</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5.5" thickTop="1" thickBot="1" x14ac:dyDescent="0.4">
      <c r="B77" t="s">
        <v>2282</v>
      </c>
      <c r="C77" s="285" t="s">
        <v>3000</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5.5" thickTop="1" thickBot="1" x14ac:dyDescent="0.4">
      <c r="B78" t="s">
        <v>2282</v>
      </c>
      <c r="C78" s="285" t="s">
        <v>3001</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5.5" thickTop="1" thickBot="1" x14ac:dyDescent="0.4">
      <c r="B79" t="s">
        <v>2282</v>
      </c>
      <c r="C79" s="338" t="s">
        <v>3002</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x14ac:dyDescent="0.4">
      <c r="B80" s="211"/>
      <c r="C80" s="211"/>
      <c r="D80" s="211"/>
      <c r="E80" s="211"/>
      <c r="F80" s="211"/>
      <c r="G80" s="211"/>
      <c r="H80" s="211"/>
      <c r="I80" s="211"/>
      <c r="J80" s="211"/>
      <c r="K80" s="211"/>
      <c r="L80" s="213" t="str">
        <f ca="1">_xlfn.CONCAT("]}, // ULTIMA LINEA DEL CANTO: ",L1)</f>
        <v>]}, // ULTIMA LINEA DEL CANTO: COMO CONDENADOS A MUERTE</v>
      </c>
      <c r="M80" s="211"/>
    </row>
    <row r="81" spans="12:13" ht="20.25" x14ac:dyDescent="0.25">
      <c r="L81" s="214" t="s">
        <v>2316</v>
      </c>
      <c r="M81" s="166"/>
    </row>
    <row r="82" spans="12:13" x14ac:dyDescent="0.25">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68"/>
  <sheetViews>
    <sheetView tabSelected="1" zoomScale="85" zoomScaleNormal="85" workbookViewId="0">
      <pane xSplit="2" ySplit="1" topLeftCell="C43" activePane="bottomRight" state="frozen"/>
      <selection pane="topRight" activeCell="C1" sqref="C1"/>
      <selection pane="bottomLeft" activeCell="A2" sqref="A2"/>
      <selection pane="bottomRight" activeCell="AP62" sqref="AP6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2962</v>
      </c>
    </row>
    <row r="4" spans="2:32" ht="23.25" x14ac:dyDescent="0.25">
      <c r="L4" s="48" t="str">
        <f ca="1">_xlfn.CONCAT("║           ",L1,"               ║")</f>
        <v>║           CÓMO ES MARAVILLOSO               ║</v>
      </c>
    </row>
    <row r="5" spans="2:32" ht="23.25" x14ac:dyDescent="0.25">
      <c r="L5" s="48" t="s">
        <v>2963</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25" x14ac:dyDescent="0.25">
      <c r="C8" t="str">
        <f ca="1">PROPER(L1)</f>
        <v>Cómo Es Maravilloso</v>
      </c>
      <c r="L8" s="164" t="str">
        <f ca="1">_xlfn.CONCAT("        tt: ","""",C8,"""",",")</f>
        <v xml:space="preserve">        tt: "Cómo Es Maravilloso",</v>
      </c>
    </row>
    <row r="9" spans="2:32" ht="23.25" x14ac:dyDescent="0.25">
      <c r="C9" t="str">
        <f ca="1">PROPER(L1)</f>
        <v>Cómo Es Maravilloso</v>
      </c>
      <c r="L9" s="164" t="str">
        <f ca="1">_xlfn.CONCAT("        title: ","""",C9,"""",",")</f>
        <v xml:space="preserve">        title: "Cómo Es Maravilloso",</v>
      </c>
    </row>
    <row r="10" spans="2:32" ht="23.25" x14ac:dyDescent="0.25">
      <c r="C10" t="str">
        <f ca="1">VLOOKUP(C1,'Codigo Canto'!A3:AQ236,12,FALSE)</f>
        <v>Salmo 133 (132)</v>
      </c>
      <c r="L10" s="164" t="str">
        <f ca="1">_xlfn.CONCAT("        ","subtitle: ","""",C10,"""",",")</f>
        <v xml:space="preserve">        subtitle: "Salmo 133 (132)",</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38</v>
      </c>
      <c r="L16" s="164" t="str">
        <f ca="1">_xlfn.CONCAT("        dbno: ","""",C16,"""",",")</f>
        <v xml:space="preserve">        dbno: "38",</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comoesmaravilloso</v>
      </c>
      <c r="L19" s="164" t="str">
        <f ca="1">_xlfn.CONCAT("        audioSrc: ","""/audio/",C19,".mp3""",",")</f>
        <v xml:space="preserve">        audioSrc: "/audio/comoesmaravilloso.mp3",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2788</v>
      </c>
    </row>
    <row r="25" spans="1:40" ht="23.25" x14ac:dyDescent="0.25">
      <c r="L25" s="164" t="s">
        <v>2787</v>
      </c>
    </row>
    <row r="26" spans="1:40" ht="23.25" x14ac:dyDescent="0.25">
      <c r="B26">
        <f ca="1">+C1-1</f>
        <v>37</v>
      </c>
      <c r="C26" t="str">
        <f ca="1">VLOOKUP(B26,Buscador!A3:AP240,31,FALSE)</f>
        <v>/resucito/src/index.html?canto=comocondenadosamuerte</v>
      </c>
      <c r="L26" s="164" t="str">
        <f ca="1">_xlfn.CONCAT("        ant: ","""",C26,"""",",")</f>
        <v xml:space="preserve">        ant: "/resucito/src/index.html?canto=comocondenadosamuerte",</v>
      </c>
    </row>
    <row r="27" spans="1:40" ht="23.25" x14ac:dyDescent="0.25">
      <c r="B27">
        <f ca="1">+C1+1</f>
        <v>39</v>
      </c>
      <c r="C27" t="str">
        <f ca="1">VLOOKUP(B27,Buscador!A3:AP240,31,FALSE)</f>
        <v>/resucito/src/index.html?canto=comolacierva</v>
      </c>
      <c r="L27" s="164" t="str">
        <f ca="1">_xlfn.CONCAT("        sig: ","""",C27,"""",",")</f>
        <v xml:space="preserve">        sig: "/resucito/src/index.html?canto=comolacierva",</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f>+A29+1</f>
        <v>1</v>
      </c>
      <c r="B30" t="s">
        <v>2540</v>
      </c>
      <c r="C30" s="13" t="s">
        <v>3015</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41" si="2">IF(D30="","",D30)</f>
        <v>Mi</v>
      </c>
      <c r="O30" s="216" t="str">
        <f t="shared" ref="O30:O41" si="3">IF(N30="","",",")</f>
        <v>,</v>
      </c>
      <c r="P30" s="225" t="str">
        <f t="shared" ref="P30:P41" si="4">IF(E30="","",E30)</f>
        <v>m</v>
      </c>
      <c r="Q30" s="217" t="str">
        <f t="shared" ref="Q30:Q41" si="5">IF(N30="","",",")</f>
        <v>,</v>
      </c>
      <c r="R30" s="168">
        <f t="shared" ref="R30:R41" si="6">IF(N30="","",15)</f>
        <v>15</v>
      </c>
      <c r="S30" s="218" t="str">
        <f t="shared" ref="S30:S41" si="7">IF(N30="","",")")</f>
        <v>)</v>
      </c>
      <c r="T30" s="219" t="str">
        <f t="shared" ref="T30:T41" si="8">IF(U30="","","(")</f>
        <v>(</v>
      </c>
      <c r="U30" s="181" t="str">
        <f t="shared" ref="U30:U41" si="9">IF(F30="","",F30)</f>
        <v>La</v>
      </c>
      <c r="V30" s="185" t="str">
        <f t="shared" ref="V30:V41" si="10">IF(U30="","",",")</f>
        <v>,</v>
      </c>
      <c r="W30" s="177" t="str">
        <f t="shared" ref="W30:W41" si="11">IF(G30="","",G30)</f>
        <v>m</v>
      </c>
      <c r="X30" s="185" t="str">
        <f t="shared" ref="X30:X41" si="12">IF(U30="","",",")</f>
        <v>,</v>
      </c>
      <c r="Y30" s="185">
        <f t="shared" ref="Y30:Y41" si="13">IF(U30="","",250)</f>
        <v>250</v>
      </c>
      <c r="Z30" s="218" t="str">
        <f t="shared" ref="Z30:Z41" si="14">IF(U30="","",")")</f>
        <v>)</v>
      </c>
      <c r="AA30" s="175" t="str">
        <f t="shared" ref="AA30:AA41" si="15">IF(AB30="","","(")</f>
        <v>(</v>
      </c>
      <c r="AB30" s="183" t="str">
        <f t="shared" ref="AB30:AB41"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41"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5.5" thickTop="1" thickBot="1" x14ac:dyDescent="0.4">
      <c r="A31">
        <f t="shared" ref="A31:A41" si="29">+A30+1</f>
        <v>2</v>
      </c>
      <c r="C31" s="13" t="s">
        <v>3016</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5.5" thickTop="1" thickBot="1" x14ac:dyDescent="0.4">
      <c r="A32">
        <f t="shared" si="29"/>
        <v>3</v>
      </c>
      <c r="B32" t="s">
        <v>2584</v>
      </c>
      <c r="C32" s="13" t="s">
        <v>3017</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B33" t="s">
        <v>2282</v>
      </c>
      <c r="C33" s="13" t="s">
        <v>3018</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B34" t="s">
        <v>2540</v>
      </c>
      <c r="C34" s="13" t="s">
        <v>3019</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5.5" thickTop="1" thickBot="1" x14ac:dyDescent="0.4">
      <c r="A35">
        <f t="shared" si="29"/>
        <v>6</v>
      </c>
      <c r="B35" t="s">
        <v>2584</v>
      </c>
      <c r="C35" s="13" t="s">
        <v>3020</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 t="shared" si="29"/>
        <v>1</v>
      </c>
      <c r="B37" t="s">
        <v>2540</v>
      </c>
      <c r="C37" s="13" t="s">
        <v>3021</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5.5" thickTop="1" thickBot="1" x14ac:dyDescent="0.4">
      <c r="A38">
        <f t="shared" si="29"/>
        <v>2</v>
      </c>
      <c r="C38" s="13" t="s">
        <v>3022</v>
      </c>
      <c r="D38" s="257" t="s">
        <v>2347</v>
      </c>
      <c r="E38" s="257">
        <v>7</v>
      </c>
      <c r="F38" s="258" t="s">
        <v>1111</v>
      </c>
      <c r="G38" s="258" t="s">
        <v>1121</v>
      </c>
      <c r="H38" s="257"/>
      <c r="I38" s="257"/>
      <c r="J38" s="296"/>
      <c r="K38" s="296"/>
      <c r="L38" s="271" t="str">
        <f t="shared" ref="L38:L41"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5.5" thickTop="1" thickBot="1" x14ac:dyDescent="0.4">
      <c r="A39">
        <f t="shared" si="29"/>
        <v>3</v>
      </c>
      <c r="B39" t="s">
        <v>2584</v>
      </c>
      <c r="C39" s="13" t="s">
        <v>3023</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5.5" thickTop="1" thickBot="1" x14ac:dyDescent="0.4">
      <c r="A40">
        <f t="shared" si="29"/>
        <v>4</v>
      </c>
      <c r="B40" t="s">
        <v>2282</v>
      </c>
      <c r="C40" s="13" t="s">
        <v>3024</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5.5" thickTop="1" thickBot="1" x14ac:dyDescent="0.4">
      <c r="A41">
        <f t="shared" si="29"/>
        <v>5</v>
      </c>
      <c r="B41" t="s">
        <v>2540</v>
      </c>
      <c r="C41" s="13" t="s">
        <v>3025</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5.5" thickTop="1" thickBot="1" x14ac:dyDescent="0.4">
      <c r="A42">
        <v>1</v>
      </c>
      <c r="B42" t="s">
        <v>2584</v>
      </c>
      <c r="C42" s="13" t="s">
        <v>3026</v>
      </c>
      <c r="D42" s="257" t="s">
        <v>1131</v>
      </c>
      <c r="E42" s="257"/>
      <c r="F42" s="269" t="s">
        <v>1114</v>
      </c>
      <c r="G42" s="258"/>
      <c r="H42" s="257" t="s">
        <v>1111</v>
      </c>
      <c r="I42" s="257" t="s">
        <v>1121</v>
      </c>
      <c r="J42" s="270" t="s">
        <v>1122</v>
      </c>
      <c r="K42" s="296"/>
      <c r="L42" s="271" t="str">
        <f t="shared" ref="L42:L48" si="32">IF(C42="","",_xlfn.CONCAT("            { line: ","""",C42,", ",M42:AN42,""", sC: ","""",B42,"""},"))</f>
        <v xml:space="preserve">            { line: "COMO ACEITE POR LA BARBA DE AARÓN., (Do,,15)(Re,,250)(Mi,m,350)(Sol,,450)", sC: "ta as"},</v>
      </c>
      <c r="M42" s="218" t="str">
        <f>IF(N42="","","(")</f>
        <v>(</v>
      </c>
      <c r="N42" s="183" t="str">
        <f t="shared" ref="N42:N62" si="33">IF(D42="","",D42)</f>
        <v>Do</v>
      </c>
      <c r="O42" s="216" t="str">
        <f>IF(N42="","",",")</f>
        <v>,</v>
      </c>
      <c r="P42" s="225" t="str">
        <f t="shared" ref="P42:P62" si="34">IF(E42="","",E42)</f>
        <v/>
      </c>
      <c r="Q42" s="217" t="str">
        <f>IF(N42="","",",")</f>
        <v>,</v>
      </c>
      <c r="R42" s="168">
        <f>IF(N42="","",15)</f>
        <v>15</v>
      </c>
      <c r="S42" s="218" t="str">
        <f>IF(N42="","",")")</f>
        <v>)</v>
      </c>
      <c r="T42" s="219" t="str">
        <f>IF(U42="","","(")</f>
        <v>(</v>
      </c>
      <c r="U42" s="181" t="str">
        <f t="shared" ref="U42:U62" si="35">IF(F42="","",F42)</f>
        <v>Re</v>
      </c>
      <c r="V42" s="185" t="str">
        <f>IF(U42="","",",")</f>
        <v>,</v>
      </c>
      <c r="W42" s="177" t="str">
        <f t="shared" ref="W42:W62" si="36">IF(G42="","",G42)</f>
        <v/>
      </c>
      <c r="X42" s="185" t="str">
        <f>IF(U42="","",",")</f>
        <v>,</v>
      </c>
      <c r="Y42" s="185">
        <f>IF(U42="","",250)</f>
        <v>250</v>
      </c>
      <c r="Z42" s="218" t="str">
        <f>IF(U42="","",")")</f>
        <v>)</v>
      </c>
      <c r="AA42" s="175" t="str">
        <f>IF(AB42="","","(")</f>
        <v>(</v>
      </c>
      <c r="AB42" s="183" t="str">
        <f t="shared" ref="AB42:AB62" si="37">IF(H42="","",H42)</f>
        <v>Mi</v>
      </c>
      <c r="AC42" s="184" t="str">
        <f>IF(AB42="","",",")</f>
        <v>,</v>
      </c>
      <c r="AD42" s="225" t="str">
        <f>IF(I42="","",I42)</f>
        <v>m</v>
      </c>
      <c r="AE42" s="176" t="str">
        <f>IF(AB42="","",",")</f>
        <v>,</v>
      </c>
      <c r="AF42" s="168">
        <f>IF(AB42="","",350)</f>
        <v>350</v>
      </c>
      <c r="AG42" s="168" t="str">
        <f>IF(AB42="","",")")</f>
        <v>)</v>
      </c>
      <c r="AH42" s="179" t="str">
        <f>IF(AI42="","","(")</f>
        <v>(</v>
      </c>
      <c r="AI42" s="256" t="str">
        <f t="shared" ref="AI42:AI62" si="38">IF(J42="","",J42)</f>
        <v>Sol</v>
      </c>
      <c r="AJ42" s="185" t="str">
        <f>IF(AI42="","",",")</f>
        <v>,</v>
      </c>
      <c r="AK42" s="185" t="str">
        <f>IF(K42="","",K42)</f>
        <v/>
      </c>
      <c r="AL42" s="185" t="str">
        <f>IF(AI42="","",",")</f>
        <v>,</v>
      </c>
      <c r="AM42" s="185">
        <f>IF(AI42="","",450)</f>
        <v>450</v>
      </c>
      <c r="AN42" s="185" t="str">
        <f>IF(AI42="","",")")</f>
        <v>)</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 t="shared" ref="A44:A48" si="39">+A43+1</f>
        <v>1</v>
      </c>
      <c r="B44" t="s">
        <v>2540</v>
      </c>
      <c r="C44" s="13" t="s">
        <v>3027</v>
      </c>
      <c r="D44" s="257" t="s">
        <v>1112</v>
      </c>
      <c r="E44" s="257" t="s">
        <v>1121</v>
      </c>
      <c r="F44" s="258" t="s">
        <v>1111</v>
      </c>
      <c r="G44" s="258" t="s">
        <v>1121</v>
      </c>
      <c r="H44" s="257" t="s">
        <v>2347</v>
      </c>
      <c r="I44" s="257">
        <v>7</v>
      </c>
      <c r="J44" s="296" t="s">
        <v>1111</v>
      </c>
      <c r="K44" s="296" t="s">
        <v>1121</v>
      </c>
      <c r="L44" s="271" t="str">
        <f t="shared" si="32"/>
        <v xml:space="preserve">            { line: "Como rocío del Hermón que baja sobre Sión., (La,m,15)(Mi,m,250)(Si,7,350)(Mi,m,450)", sC: "tc"},</v>
      </c>
      <c r="M44" s="218" t="str">
        <f t="shared" ref="M44:M62" si="40">IF(N44="","","(")</f>
        <v>(</v>
      </c>
      <c r="N44" s="183" t="str">
        <f t="shared" si="33"/>
        <v>La</v>
      </c>
      <c r="O44" s="216" t="str">
        <f t="shared" ref="O44:O62" si="41">IF(N44="","",",")</f>
        <v>,</v>
      </c>
      <c r="P44" s="225" t="str">
        <f t="shared" si="34"/>
        <v>m</v>
      </c>
      <c r="Q44" s="217" t="str">
        <f t="shared" ref="Q44:Q62" si="42">IF(N44="","",",")</f>
        <v>,</v>
      </c>
      <c r="R44" s="168">
        <f t="shared" ref="R44:R62" si="43">IF(N44="","",15)</f>
        <v>15</v>
      </c>
      <c r="S44" s="218" t="str">
        <f t="shared" ref="S44:S62" si="44">IF(N44="","",")")</f>
        <v>)</v>
      </c>
      <c r="T44" s="219" t="str">
        <f t="shared" ref="T44:T62" si="45">IF(U44="","","(")</f>
        <v>(</v>
      </c>
      <c r="U44" s="181" t="str">
        <f t="shared" si="35"/>
        <v>Mi</v>
      </c>
      <c r="V44" s="185" t="str">
        <f t="shared" ref="V44:V62" si="46">IF(U44="","",",")</f>
        <v>,</v>
      </c>
      <c r="W44" s="177" t="str">
        <f t="shared" si="36"/>
        <v>m</v>
      </c>
      <c r="X44" s="185" t="str">
        <f t="shared" ref="X44:X62" si="47">IF(U44="","",",")</f>
        <v>,</v>
      </c>
      <c r="Y44" s="185">
        <f t="shared" ref="Y44:Y62" si="48">IF(U44="","",250)</f>
        <v>250</v>
      </c>
      <c r="Z44" s="218" t="str">
        <f t="shared" ref="Z44:Z62" si="49">IF(U44="","",")")</f>
        <v>)</v>
      </c>
      <c r="AA44" s="175" t="str">
        <f t="shared" ref="AA44:AA62" si="50">IF(AB44="","","(")</f>
        <v>(</v>
      </c>
      <c r="AB44" s="183" t="str">
        <f t="shared" si="37"/>
        <v>Si</v>
      </c>
      <c r="AC44" s="184" t="str">
        <f t="shared" ref="AC44:AC62" si="51">IF(AB44="","",",")</f>
        <v>,</v>
      </c>
      <c r="AD44" s="225">
        <f t="shared" ref="AD44:AD65" si="52">IF(I44="","",I44)</f>
        <v>7</v>
      </c>
      <c r="AE44" s="176" t="str">
        <f t="shared" ref="AE44:AE62" si="53">IF(AB44="","",",")</f>
        <v>,</v>
      </c>
      <c r="AF44" s="168">
        <f t="shared" ref="AF44:AF62" si="54">IF(AB44="","",350)</f>
        <v>350</v>
      </c>
      <c r="AG44" s="168" t="str">
        <f t="shared" ref="AG44:AG62" si="55">IF(AB44="","",")")</f>
        <v>)</v>
      </c>
      <c r="AH44" s="179" t="str">
        <f t="shared" ref="AH44:AH62" si="56">IF(AI44="","","(")</f>
        <v>(</v>
      </c>
      <c r="AI44" s="256" t="str">
        <f t="shared" si="38"/>
        <v>Mi</v>
      </c>
      <c r="AJ44" s="185" t="str">
        <f t="shared" ref="AJ44:AJ62" si="57">IF(AI44="","",",")</f>
        <v>,</v>
      </c>
      <c r="AK44" s="185" t="str">
        <f t="shared" ref="AK44:AK65" si="58">IF(K44="","",K44)</f>
        <v>m</v>
      </c>
      <c r="AL44" s="185" t="str">
        <f t="shared" ref="AL44:AL62" si="59">IF(AI44="","",",")</f>
        <v>,</v>
      </c>
      <c r="AM44" s="185">
        <f t="shared" ref="AM44:AM62" si="60">IF(AI44="","",450)</f>
        <v>450</v>
      </c>
      <c r="AN44" s="185" t="str">
        <f t="shared" ref="AN44:AN62" si="61">IF(AI44="","",")")</f>
        <v>)</v>
      </c>
    </row>
    <row r="45" spans="1:40" ht="25.5" thickTop="1" thickBot="1" x14ac:dyDescent="0.4">
      <c r="A45">
        <f t="shared" si="39"/>
        <v>2</v>
      </c>
      <c r="B45" t="s">
        <v>2584</v>
      </c>
      <c r="C45" s="13" t="s">
        <v>3028</v>
      </c>
      <c r="D45" s="257" t="s">
        <v>1112</v>
      </c>
      <c r="E45" s="257" t="s">
        <v>1121</v>
      </c>
      <c r="F45" s="258" t="s">
        <v>1111</v>
      </c>
      <c r="G45" s="258" t="s">
        <v>1121</v>
      </c>
      <c r="H45" s="257"/>
      <c r="I45" s="257"/>
      <c r="J45" s="296"/>
      <c r="K45" s="296"/>
      <c r="L45" s="271" t="str">
        <f t="shared" si="32"/>
        <v xml:space="preserve">            { line: "COMO ROCÍO DEL HERMÓN, (La,m,15)(Mi,m,250)", sC: "ta as"},</v>
      </c>
      <c r="M45" s="218" t="str">
        <f t="shared" si="40"/>
        <v>(</v>
      </c>
      <c r="N45" s="183" t="str">
        <f t="shared" si="33"/>
        <v>La</v>
      </c>
      <c r="O45" s="216" t="str">
        <f t="shared" si="41"/>
        <v>,</v>
      </c>
      <c r="P45" s="225" t="str">
        <f t="shared" si="34"/>
        <v>m</v>
      </c>
      <c r="Q45" s="217" t="str">
        <f t="shared" si="42"/>
        <v>,</v>
      </c>
      <c r="R45" s="168">
        <f t="shared" si="43"/>
        <v>15</v>
      </c>
      <c r="S45" s="218" t="str">
        <f t="shared" si="44"/>
        <v>)</v>
      </c>
      <c r="T45" s="219" t="str">
        <f t="shared" si="45"/>
        <v>(</v>
      </c>
      <c r="U45" s="181" t="str">
        <f t="shared" si="35"/>
        <v>Mi</v>
      </c>
      <c r="V45" s="185" t="str">
        <f t="shared" si="46"/>
        <v>,</v>
      </c>
      <c r="W45" s="177" t="str">
        <f t="shared" si="36"/>
        <v>m</v>
      </c>
      <c r="X45" s="185" t="str">
        <f t="shared" si="47"/>
        <v>,</v>
      </c>
      <c r="Y45" s="185">
        <f t="shared" si="48"/>
        <v>250</v>
      </c>
      <c r="Z45" s="218" t="str">
        <f t="shared" si="49"/>
        <v>)</v>
      </c>
      <c r="AA45" s="175" t="str">
        <f t="shared" si="50"/>
        <v/>
      </c>
      <c r="AB45" s="183" t="str">
        <f t="shared" si="37"/>
        <v/>
      </c>
      <c r="AC45" s="184" t="str">
        <f t="shared" si="51"/>
        <v/>
      </c>
      <c r="AD45" s="225" t="str">
        <f t="shared" si="52"/>
        <v/>
      </c>
      <c r="AE45" s="176" t="str">
        <f t="shared" si="53"/>
        <v/>
      </c>
      <c r="AF45" s="168" t="str">
        <f t="shared" si="54"/>
        <v/>
      </c>
      <c r="AG45" s="168" t="str">
        <f t="shared" si="55"/>
        <v/>
      </c>
      <c r="AH45" s="179" t="str">
        <f t="shared" si="56"/>
        <v/>
      </c>
      <c r="AI45" s="256" t="str">
        <f t="shared" si="38"/>
        <v/>
      </c>
      <c r="AJ45" s="185" t="str">
        <f t="shared" si="57"/>
        <v/>
      </c>
      <c r="AK45" s="185" t="str">
        <f t="shared" si="58"/>
        <v/>
      </c>
      <c r="AL45" s="185" t="str">
        <f t="shared" si="59"/>
        <v/>
      </c>
      <c r="AM45" s="185" t="str">
        <f t="shared" si="60"/>
        <v/>
      </c>
      <c r="AN45" s="185" t="str">
        <f t="shared" si="61"/>
        <v/>
      </c>
    </row>
    <row r="46" spans="1:40" ht="25.5" thickTop="1" thickBot="1" x14ac:dyDescent="0.4">
      <c r="A46">
        <f t="shared" si="39"/>
        <v>3</v>
      </c>
      <c r="B46" t="s">
        <v>2282</v>
      </c>
      <c r="C46" s="13" t="s">
        <v>3029</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40"/>
        <v>(</v>
      </c>
      <c r="N46" s="183" t="str">
        <f t="shared" si="33"/>
        <v>Si</v>
      </c>
      <c r="O46" s="216" t="str">
        <f t="shared" si="41"/>
        <v>,</v>
      </c>
      <c r="P46" s="225">
        <f t="shared" si="34"/>
        <v>7</v>
      </c>
      <c r="Q46" s="217" t="str">
        <f t="shared" si="42"/>
        <v>,</v>
      </c>
      <c r="R46" s="168">
        <f t="shared" si="43"/>
        <v>15</v>
      </c>
      <c r="S46" s="218" t="str">
        <f t="shared" si="44"/>
        <v>)</v>
      </c>
      <c r="T46" s="219" t="str">
        <f t="shared" si="45"/>
        <v>(</v>
      </c>
      <c r="U46" s="181" t="str">
        <f t="shared" si="35"/>
        <v>Mi</v>
      </c>
      <c r="V46" s="185" t="str">
        <f t="shared" si="46"/>
        <v>,</v>
      </c>
      <c r="W46" s="177" t="str">
        <f t="shared" si="36"/>
        <v>m</v>
      </c>
      <c r="X46" s="185" t="str">
        <f t="shared" si="47"/>
        <v>,</v>
      </c>
      <c r="Y46" s="185">
        <f t="shared" si="48"/>
        <v>250</v>
      </c>
      <c r="Z46" s="218" t="str">
        <f t="shared" si="49"/>
        <v>)</v>
      </c>
      <c r="AA46" s="175" t="str">
        <f t="shared" si="50"/>
        <v/>
      </c>
      <c r="AB46" s="183" t="str">
        <f t="shared" si="37"/>
        <v/>
      </c>
      <c r="AC46" s="184" t="str">
        <f t="shared" si="51"/>
        <v/>
      </c>
      <c r="AD46" s="225" t="str">
        <f t="shared" si="52"/>
        <v/>
      </c>
      <c r="AE46" s="176" t="str">
        <f t="shared" si="53"/>
        <v/>
      </c>
      <c r="AF46" s="168" t="str">
        <f t="shared" si="54"/>
        <v/>
      </c>
      <c r="AG46" s="168" t="str">
        <f t="shared" si="55"/>
        <v/>
      </c>
      <c r="AH46" s="179" t="str">
        <f t="shared" si="56"/>
        <v/>
      </c>
      <c r="AI46" s="256" t="str">
        <f t="shared" si="38"/>
        <v/>
      </c>
      <c r="AJ46" s="185" t="str">
        <f t="shared" si="57"/>
        <v/>
      </c>
      <c r="AK46" s="185" t="str">
        <f t="shared" si="58"/>
        <v/>
      </c>
      <c r="AL46" s="185" t="str">
        <f t="shared" si="59"/>
        <v/>
      </c>
      <c r="AM46" s="185" t="str">
        <f t="shared" si="60"/>
        <v/>
      </c>
      <c r="AN46" s="185" t="str">
        <f t="shared" si="61"/>
        <v/>
      </c>
    </row>
    <row r="47" spans="1:40" ht="25.5" thickTop="1" thickBot="1" x14ac:dyDescent="0.4">
      <c r="A47">
        <f t="shared" si="39"/>
        <v>4</v>
      </c>
      <c r="B47" t="s">
        <v>2540</v>
      </c>
      <c r="C47" s="13" t="s">
        <v>3030</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40"/>
        <v>(</v>
      </c>
      <c r="N47" s="183" t="str">
        <f t="shared" si="33"/>
        <v>Do</v>
      </c>
      <c r="O47" s="216" t="str">
        <f t="shared" si="41"/>
        <v>,</v>
      </c>
      <c r="P47" s="225" t="str">
        <f t="shared" si="34"/>
        <v/>
      </c>
      <c r="Q47" s="217" t="str">
        <f t="shared" si="42"/>
        <v>,</v>
      </c>
      <c r="R47" s="168">
        <f t="shared" si="43"/>
        <v>15</v>
      </c>
      <c r="S47" s="218" t="str">
        <f t="shared" si="44"/>
        <v>)</v>
      </c>
      <c r="T47" s="219" t="str">
        <f t="shared" si="45"/>
        <v>(</v>
      </c>
      <c r="U47" s="181" t="str">
        <f t="shared" si="35"/>
        <v>Re</v>
      </c>
      <c r="V47" s="185" t="str">
        <f t="shared" si="46"/>
        <v>,</v>
      </c>
      <c r="W47" s="177" t="str">
        <f t="shared" si="36"/>
        <v/>
      </c>
      <c r="X47" s="185" t="str">
        <f t="shared" si="47"/>
        <v>,</v>
      </c>
      <c r="Y47" s="185">
        <f t="shared" si="48"/>
        <v>250</v>
      </c>
      <c r="Z47" s="218" t="str">
        <f t="shared" si="49"/>
        <v>)</v>
      </c>
      <c r="AA47" s="175" t="str">
        <f t="shared" si="50"/>
        <v>(</v>
      </c>
      <c r="AB47" s="183" t="str">
        <f t="shared" si="37"/>
        <v>Mi</v>
      </c>
      <c r="AC47" s="184" t="str">
        <f t="shared" si="51"/>
        <v>,</v>
      </c>
      <c r="AD47" s="225" t="str">
        <f t="shared" si="52"/>
        <v>m</v>
      </c>
      <c r="AE47" s="176" t="str">
        <f t="shared" si="53"/>
        <v>,</v>
      </c>
      <c r="AF47" s="168">
        <f t="shared" si="54"/>
        <v>350</v>
      </c>
      <c r="AG47" s="168" t="str">
        <f t="shared" si="55"/>
        <v>)</v>
      </c>
      <c r="AH47" s="179" t="str">
        <f t="shared" si="56"/>
        <v>(</v>
      </c>
      <c r="AI47" s="256" t="str">
        <f t="shared" si="38"/>
        <v>Sol</v>
      </c>
      <c r="AJ47" s="185" t="str">
        <f t="shared" si="57"/>
        <v>,</v>
      </c>
      <c r="AK47" s="185" t="str">
        <f t="shared" si="58"/>
        <v/>
      </c>
      <c r="AL47" s="185" t="str">
        <f t="shared" si="59"/>
        <v>,</v>
      </c>
      <c r="AM47" s="185">
        <f t="shared" si="60"/>
        <v>450</v>
      </c>
      <c r="AN47" s="185" t="str">
        <f t="shared" si="61"/>
        <v>)</v>
      </c>
    </row>
    <row r="48" spans="1:40" ht="25.5" thickTop="1" thickBot="1" x14ac:dyDescent="0.4">
      <c r="A48">
        <f t="shared" si="39"/>
        <v>5</v>
      </c>
      <c r="B48" t="s">
        <v>2584</v>
      </c>
      <c r="C48" s="13" t="s">
        <v>3031</v>
      </c>
      <c r="D48" s="257" t="s">
        <v>1131</v>
      </c>
      <c r="E48" s="257"/>
      <c r="F48" s="258" t="s">
        <v>1114</v>
      </c>
      <c r="G48" s="258"/>
      <c r="H48" s="257" t="s">
        <v>1111</v>
      </c>
      <c r="I48" s="257" t="s">
        <v>1121</v>
      </c>
      <c r="J48" s="296" t="s">
        <v>1122</v>
      </c>
      <c r="K48" s="296"/>
      <c r="L48" s="271" t="str">
        <f t="shared" si="32"/>
        <v xml:space="preserve">            { line: "COMO ROCÍO QUE BAJA SOBRE SIÓN., (Do,,15)(Re,,250)(Mi,m,350)(Sol,,450)", sC: "ta as"},</v>
      </c>
      <c r="M48" s="218" t="str">
        <f t="shared" si="40"/>
        <v>(</v>
      </c>
      <c r="N48" s="183" t="str">
        <f t="shared" si="33"/>
        <v>Do</v>
      </c>
      <c r="O48" s="216" t="str">
        <f t="shared" si="41"/>
        <v>,</v>
      </c>
      <c r="P48" s="225" t="str">
        <f t="shared" si="34"/>
        <v/>
      </c>
      <c r="Q48" s="217" t="str">
        <f t="shared" si="42"/>
        <v>,</v>
      </c>
      <c r="R48" s="168">
        <f t="shared" si="43"/>
        <v>15</v>
      </c>
      <c r="S48" s="218" t="str">
        <f t="shared" si="44"/>
        <v>)</v>
      </c>
      <c r="T48" s="219" t="str">
        <f t="shared" si="45"/>
        <v>(</v>
      </c>
      <c r="U48" s="181" t="str">
        <f t="shared" si="35"/>
        <v>Re</v>
      </c>
      <c r="V48" s="185" t="str">
        <f t="shared" si="46"/>
        <v>,</v>
      </c>
      <c r="W48" s="177" t="str">
        <f t="shared" si="36"/>
        <v/>
      </c>
      <c r="X48" s="185" t="str">
        <f t="shared" si="47"/>
        <v>,</v>
      </c>
      <c r="Y48" s="185">
        <f t="shared" si="48"/>
        <v>250</v>
      </c>
      <c r="Z48" s="218" t="str">
        <f t="shared" si="49"/>
        <v>)</v>
      </c>
      <c r="AA48" s="175" t="str">
        <f t="shared" si="50"/>
        <v>(</v>
      </c>
      <c r="AB48" s="183" t="str">
        <f t="shared" si="37"/>
        <v>Mi</v>
      </c>
      <c r="AC48" s="184" t="str">
        <f t="shared" si="51"/>
        <v>,</v>
      </c>
      <c r="AD48" s="225" t="str">
        <f t="shared" si="52"/>
        <v>m</v>
      </c>
      <c r="AE48" s="176" t="str">
        <f t="shared" si="53"/>
        <v>,</v>
      </c>
      <c r="AF48" s="168">
        <f t="shared" si="54"/>
        <v>350</v>
      </c>
      <c r="AG48" s="168" t="str">
        <f t="shared" si="55"/>
        <v>)</v>
      </c>
      <c r="AH48" s="179" t="str">
        <f t="shared" si="56"/>
        <v>(</v>
      </c>
      <c r="AI48" s="256" t="str">
        <f t="shared" si="38"/>
        <v>Sol</v>
      </c>
      <c r="AJ48" s="185" t="str">
        <f t="shared" si="57"/>
        <v>,</v>
      </c>
      <c r="AK48" s="185" t="str">
        <f t="shared" si="58"/>
        <v/>
      </c>
      <c r="AL48" s="185" t="str">
        <f t="shared" si="59"/>
        <v>,</v>
      </c>
      <c r="AM48" s="185">
        <f t="shared" si="60"/>
        <v>450</v>
      </c>
      <c r="AN48" s="185" t="str">
        <f t="shared" si="61"/>
        <v>)</v>
      </c>
    </row>
    <row r="49" spans="1:40" ht="36.75" thickTop="1" thickBot="1" x14ac:dyDescent="0.4">
      <c r="A49" s="293"/>
      <c r="B49" s="293"/>
      <c r="C49" s="293"/>
      <c r="D49" s="300"/>
      <c r="E49" s="300"/>
      <c r="F49" s="300"/>
      <c r="G49" s="300"/>
      <c r="H49" s="300"/>
      <c r="I49" s="300"/>
      <c r="J49" s="300"/>
      <c r="K49" s="300"/>
      <c r="L49" s="212" t="s">
        <v>2299</v>
      </c>
      <c r="M49" s="218" t="str">
        <f t="shared" si="40"/>
        <v/>
      </c>
      <c r="N49" s="183" t="str">
        <f t="shared" si="33"/>
        <v/>
      </c>
      <c r="O49" s="216" t="str">
        <f t="shared" si="41"/>
        <v/>
      </c>
      <c r="P49" s="225" t="str">
        <f t="shared" si="34"/>
        <v/>
      </c>
      <c r="Q49" s="217" t="str">
        <f t="shared" si="42"/>
        <v/>
      </c>
      <c r="R49" s="168" t="str">
        <f t="shared" si="43"/>
        <v/>
      </c>
      <c r="S49" s="218" t="str">
        <f t="shared" si="44"/>
        <v/>
      </c>
      <c r="T49" s="219" t="str">
        <f t="shared" si="45"/>
        <v/>
      </c>
      <c r="U49" s="181" t="str">
        <f t="shared" si="35"/>
        <v/>
      </c>
      <c r="V49" s="185" t="str">
        <f t="shared" si="46"/>
        <v/>
      </c>
      <c r="W49" s="177" t="str">
        <f t="shared" si="36"/>
        <v/>
      </c>
      <c r="X49" s="185" t="str">
        <f t="shared" si="47"/>
        <v/>
      </c>
      <c r="Y49" s="185" t="str">
        <f t="shared" si="48"/>
        <v/>
      </c>
      <c r="Z49" s="218" t="str">
        <f t="shared" si="49"/>
        <v/>
      </c>
      <c r="AA49" s="175" t="str">
        <f t="shared" si="50"/>
        <v/>
      </c>
      <c r="AB49" s="183" t="str">
        <f t="shared" si="37"/>
        <v/>
      </c>
      <c r="AC49" s="184" t="str">
        <f t="shared" si="51"/>
        <v/>
      </c>
      <c r="AD49" s="225" t="str">
        <f t="shared" si="52"/>
        <v/>
      </c>
      <c r="AE49" s="176" t="str">
        <f t="shared" si="53"/>
        <v/>
      </c>
      <c r="AF49" s="168" t="str">
        <f t="shared" si="54"/>
        <v/>
      </c>
      <c r="AG49" s="168" t="str">
        <f t="shared" si="55"/>
        <v/>
      </c>
      <c r="AH49" s="179" t="str">
        <f t="shared" si="56"/>
        <v/>
      </c>
      <c r="AI49" s="256" t="str">
        <f t="shared" si="38"/>
        <v/>
      </c>
      <c r="AJ49" s="185" t="str">
        <f t="shared" si="57"/>
        <v/>
      </c>
      <c r="AK49" s="185" t="str">
        <f t="shared" si="58"/>
        <v/>
      </c>
      <c r="AL49" s="185" t="str">
        <f t="shared" si="59"/>
        <v/>
      </c>
      <c r="AM49" s="185" t="str">
        <f t="shared" si="60"/>
        <v/>
      </c>
      <c r="AN49" s="185" t="str">
        <f t="shared" si="61"/>
        <v/>
      </c>
    </row>
    <row r="50" spans="1:40" ht="25.5" thickTop="1" thickBot="1" x14ac:dyDescent="0.4">
      <c r="A50">
        <f>+A49+1</f>
        <v>1</v>
      </c>
      <c r="B50" t="s">
        <v>2540</v>
      </c>
      <c r="C50" s="13" t="s">
        <v>3032</v>
      </c>
      <c r="D50" s="257" t="s">
        <v>1111</v>
      </c>
      <c r="E50" s="257" t="s">
        <v>1121</v>
      </c>
      <c r="F50" s="258" t="s">
        <v>1112</v>
      </c>
      <c r="G50" s="258" t="s">
        <v>1121</v>
      </c>
      <c r="H50" s="257" t="s">
        <v>1111</v>
      </c>
      <c r="I50" s="257" t="s">
        <v>1121</v>
      </c>
      <c r="J50" s="296"/>
      <c r="K50" s="296"/>
      <c r="L50" s="271" t="str">
        <f t="shared" ref="L50:L61" si="62">IF(C50="","",_xlfn.CONCAT("            { line: ","""",C50,", ",M50:AN50,""", sC: ","""",B50,"""},"))</f>
        <v xml:space="preserve">            { line: "Allí Yahveh nos ha dado, (Mi,m,15)(La,m,250)(Mi,m,350)", sC: "tc"},</v>
      </c>
      <c r="M50" s="218" t="str">
        <f t="shared" ref="M50:M61" si="63">IF(N50="","","(")</f>
        <v>(</v>
      </c>
      <c r="N50" s="183" t="str">
        <f t="shared" ref="N50:N61" si="64">IF(D50="","",D50)</f>
        <v>Mi</v>
      </c>
      <c r="O50" s="216" t="str">
        <f t="shared" ref="O50:O61" si="65">IF(N50="","",",")</f>
        <v>,</v>
      </c>
      <c r="P50" s="225" t="str">
        <f t="shared" ref="P50:P61" si="66">IF(E50="","",E50)</f>
        <v>m</v>
      </c>
      <c r="Q50" s="217" t="str">
        <f t="shared" ref="Q50:Q61" si="67">IF(N50="","",",")</f>
        <v>,</v>
      </c>
      <c r="R50" s="168">
        <f t="shared" ref="R50:R61" si="68">IF(N50="","",15)</f>
        <v>15</v>
      </c>
      <c r="S50" s="218" t="str">
        <f t="shared" ref="S50:S61" si="69">IF(N50="","",")")</f>
        <v>)</v>
      </c>
      <c r="T50" s="219" t="str">
        <f t="shared" ref="T50:T61" si="70">IF(U50="","","(")</f>
        <v>(</v>
      </c>
      <c r="U50" s="181" t="str">
        <f t="shared" ref="U50:U61" si="71">IF(F50="","",F50)</f>
        <v>La</v>
      </c>
      <c r="V50" s="185" t="str">
        <f t="shared" ref="V50:V61" si="72">IF(U50="","",",")</f>
        <v>,</v>
      </c>
      <c r="W50" s="177" t="str">
        <f t="shared" ref="W50:W61" si="73">IF(G50="","",G50)</f>
        <v>m</v>
      </c>
      <c r="X50" s="185" t="str">
        <f t="shared" ref="X50:X61" si="74">IF(U50="","",",")</f>
        <v>,</v>
      </c>
      <c r="Y50" s="185">
        <f t="shared" ref="Y50:Y61" si="75">IF(U50="","",250)</f>
        <v>250</v>
      </c>
      <c r="Z50" s="218" t="str">
        <f t="shared" ref="Z50:Z61" si="76">IF(U50="","",")")</f>
        <v>)</v>
      </c>
      <c r="AA50" s="175" t="str">
        <f t="shared" ref="AA50:AA61" si="77">IF(AB50="","","(")</f>
        <v>(</v>
      </c>
      <c r="AB50" s="183" t="str">
        <f t="shared" ref="AB50:AB61" si="78">IF(H50="","",H50)</f>
        <v>Mi</v>
      </c>
      <c r="AC50" s="184" t="str">
        <f t="shared" ref="AC50:AC61" si="79">IF(AB50="","",",")</f>
        <v>,</v>
      </c>
      <c r="AD50" s="225" t="str">
        <f t="shared" ref="AD50:AD61" si="80">IF(I50="","",I50)</f>
        <v>m</v>
      </c>
      <c r="AE50" s="176" t="str">
        <f t="shared" ref="AE50:AE61" si="81">IF(AB50="","",",")</f>
        <v>,</v>
      </c>
      <c r="AF50" s="168">
        <f t="shared" ref="AF50:AF61" si="82">IF(AB50="","",350)</f>
        <v>350</v>
      </c>
      <c r="AG50" s="168" t="str">
        <f t="shared" ref="AG50:AG61" si="83">IF(AB50="","",")")</f>
        <v>)</v>
      </c>
      <c r="AH50" s="179" t="str">
        <f t="shared" ref="AH50:AH61" si="84">IF(AI50="","","(")</f>
        <v/>
      </c>
      <c r="AI50" s="256" t="str">
        <f t="shared" ref="AI50:AI61" si="85">IF(J50="","",J50)</f>
        <v/>
      </c>
      <c r="AJ50" s="185" t="str">
        <f t="shared" ref="AJ50:AJ61" si="86">IF(AI50="","",",")</f>
        <v/>
      </c>
      <c r="AK50" s="185" t="str">
        <f t="shared" ref="AK50:AK61" si="87">IF(K50="","",K50)</f>
        <v/>
      </c>
      <c r="AL50" s="185" t="str">
        <f t="shared" ref="AL50:AL61" si="88">IF(AI50="","",",")</f>
        <v/>
      </c>
      <c r="AM50" s="185" t="str">
        <f t="shared" ref="AM50:AM61" si="89">IF(AI50="","",450)</f>
        <v/>
      </c>
      <c r="AN50" s="185" t="str">
        <f t="shared" ref="AN50:AN61" si="90">IF(AI50="","",")")</f>
        <v/>
      </c>
    </row>
    <row r="51" spans="1:40" ht="25.5" thickTop="1" thickBot="1" x14ac:dyDescent="0.4">
      <c r="A51">
        <f t="shared" ref="A51:A61" si="91">+A50+1</f>
        <v>2</v>
      </c>
      <c r="C51" s="13" t="s">
        <v>3033</v>
      </c>
      <c r="D51" s="257" t="s">
        <v>2347</v>
      </c>
      <c r="E51" s="257">
        <v>7</v>
      </c>
      <c r="F51" s="258" t="s">
        <v>1111</v>
      </c>
      <c r="G51" s="258" t="s">
        <v>1121</v>
      </c>
      <c r="H51" s="257"/>
      <c r="I51" s="257"/>
      <c r="J51" s="296"/>
      <c r="K51" s="296"/>
      <c r="L51" s="271" t="str">
        <f t="shared" si="62"/>
        <v xml:space="preserve">            { line: "toda su bendición., (Si,7,15)(Mi,m,250)", sC: ""},</v>
      </c>
      <c r="M51" s="218" t="str">
        <f t="shared" si="63"/>
        <v>(</v>
      </c>
      <c r="N51" s="183" t="str">
        <f t="shared" si="64"/>
        <v>Si</v>
      </c>
      <c r="O51" s="216" t="str">
        <f t="shared" si="65"/>
        <v>,</v>
      </c>
      <c r="P51" s="225">
        <f t="shared" si="66"/>
        <v>7</v>
      </c>
      <c r="Q51" s="217" t="str">
        <f t="shared" si="67"/>
        <v>,</v>
      </c>
      <c r="R51" s="168">
        <f t="shared" si="68"/>
        <v>15</v>
      </c>
      <c r="S51" s="218" t="str">
        <f t="shared" si="69"/>
        <v>)</v>
      </c>
      <c r="T51" s="219" t="str">
        <f t="shared" si="70"/>
        <v>(</v>
      </c>
      <c r="U51" s="181" t="str">
        <f t="shared" si="71"/>
        <v>Mi</v>
      </c>
      <c r="V51" s="185" t="str">
        <f t="shared" si="72"/>
        <v>,</v>
      </c>
      <c r="W51" s="177" t="str">
        <f t="shared" si="73"/>
        <v>m</v>
      </c>
      <c r="X51" s="185" t="str">
        <f t="shared" si="74"/>
        <v>,</v>
      </c>
      <c r="Y51" s="185">
        <f t="shared" si="75"/>
        <v>250</v>
      </c>
      <c r="Z51" s="218" t="str">
        <f t="shared" si="76"/>
        <v>)</v>
      </c>
      <c r="AA51" s="175" t="str">
        <f t="shared" si="77"/>
        <v/>
      </c>
      <c r="AB51" s="183" t="str">
        <f t="shared" si="78"/>
        <v/>
      </c>
      <c r="AC51" s="184" t="str">
        <f t="shared" si="79"/>
        <v/>
      </c>
      <c r="AD51" s="225" t="str">
        <f t="shared" si="80"/>
        <v/>
      </c>
      <c r="AE51" s="176" t="str">
        <f t="shared" si="81"/>
        <v/>
      </c>
      <c r="AF51" s="168" t="str">
        <f t="shared" si="82"/>
        <v/>
      </c>
      <c r="AG51" s="168" t="str">
        <f t="shared" si="83"/>
        <v/>
      </c>
      <c r="AH51" s="179" t="str">
        <f t="shared" si="84"/>
        <v/>
      </c>
      <c r="AI51" s="256" t="str">
        <f t="shared" si="85"/>
        <v/>
      </c>
      <c r="AJ51" s="185" t="str">
        <f t="shared" si="86"/>
        <v/>
      </c>
      <c r="AK51" s="185" t="str">
        <f t="shared" si="87"/>
        <v/>
      </c>
      <c r="AL51" s="185" t="str">
        <f t="shared" si="88"/>
        <v/>
      </c>
      <c r="AM51" s="185" t="str">
        <f t="shared" si="89"/>
        <v/>
      </c>
      <c r="AN51" s="185" t="str">
        <f t="shared" si="90"/>
        <v/>
      </c>
    </row>
    <row r="52" spans="1:40" ht="25.5" thickTop="1" thickBot="1" x14ac:dyDescent="0.4">
      <c r="A52">
        <f t="shared" si="91"/>
        <v>3</v>
      </c>
      <c r="B52" t="s">
        <v>2584</v>
      </c>
      <c r="C52" s="13" t="s">
        <v>3034</v>
      </c>
      <c r="D52" s="257" t="s">
        <v>1112</v>
      </c>
      <c r="E52" s="257" t="s">
        <v>1121</v>
      </c>
      <c r="F52" s="258" t="s">
        <v>1111</v>
      </c>
      <c r="G52" s="258" t="s">
        <v>1121</v>
      </c>
      <c r="H52" s="257"/>
      <c r="I52" s="257"/>
      <c r="J52" s="296"/>
      <c r="K52" s="296"/>
      <c r="L52" s="271" t="str">
        <f t="shared" si="62"/>
        <v xml:space="preserve">            { line: "ALLÍYAHVEH NOS HA DADO, (La,m,15)(Mi,m,250)", sC: "ta as"},</v>
      </c>
      <c r="M52" s="218" t="str">
        <f t="shared" si="63"/>
        <v>(</v>
      </c>
      <c r="N52" s="183" t="str">
        <f t="shared" si="64"/>
        <v>La</v>
      </c>
      <c r="O52" s="216" t="str">
        <f t="shared" si="65"/>
        <v>,</v>
      </c>
      <c r="P52" s="225" t="str">
        <f t="shared" si="66"/>
        <v>m</v>
      </c>
      <c r="Q52" s="217" t="str">
        <f t="shared" si="67"/>
        <v>,</v>
      </c>
      <c r="R52" s="168">
        <f t="shared" si="68"/>
        <v>15</v>
      </c>
      <c r="S52" s="218" t="str">
        <f t="shared" si="69"/>
        <v>)</v>
      </c>
      <c r="T52" s="219" t="str">
        <f t="shared" si="70"/>
        <v>(</v>
      </c>
      <c r="U52" s="181" t="str">
        <f t="shared" si="71"/>
        <v>Mi</v>
      </c>
      <c r="V52" s="185" t="str">
        <f t="shared" si="72"/>
        <v>,</v>
      </c>
      <c r="W52" s="177" t="str">
        <f t="shared" si="73"/>
        <v>m</v>
      </c>
      <c r="X52" s="185" t="str">
        <f t="shared" si="74"/>
        <v>,</v>
      </c>
      <c r="Y52" s="185">
        <f t="shared" si="75"/>
        <v>250</v>
      </c>
      <c r="Z52" s="218" t="str">
        <f t="shared" si="76"/>
        <v>)</v>
      </c>
      <c r="AA52" s="175" t="str">
        <f t="shared" si="77"/>
        <v/>
      </c>
      <c r="AB52" s="183" t="str">
        <f t="shared" si="78"/>
        <v/>
      </c>
      <c r="AC52" s="184" t="str">
        <f t="shared" si="79"/>
        <v/>
      </c>
      <c r="AD52" s="225" t="str">
        <f t="shared" si="80"/>
        <v/>
      </c>
      <c r="AE52" s="176" t="str">
        <f t="shared" si="81"/>
        <v/>
      </c>
      <c r="AF52" s="168" t="str">
        <f t="shared" si="82"/>
        <v/>
      </c>
      <c r="AG52" s="168" t="str">
        <f t="shared" si="83"/>
        <v/>
      </c>
      <c r="AH52" s="179" t="str">
        <f t="shared" si="84"/>
        <v/>
      </c>
      <c r="AI52" s="256" t="str">
        <f t="shared" si="85"/>
        <v/>
      </c>
      <c r="AJ52" s="185" t="str">
        <f t="shared" si="86"/>
        <v/>
      </c>
      <c r="AK52" s="185" t="str">
        <f t="shared" si="87"/>
        <v/>
      </c>
      <c r="AL52" s="185" t="str">
        <f t="shared" si="88"/>
        <v/>
      </c>
      <c r="AM52" s="185" t="str">
        <f t="shared" si="89"/>
        <v/>
      </c>
      <c r="AN52" s="185" t="str">
        <f t="shared" si="90"/>
        <v/>
      </c>
    </row>
    <row r="53" spans="1:40" ht="25.5" thickTop="1" thickBot="1" x14ac:dyDescent="0.4">
      <c r="A53">
        <f t="shared" si="91"/>
        <v>4</v>
      </c>
      <c r="B53" t="s">
        <v>2282</v>
      </c>
      <c r="C53" s="13" t="s">
        <v>3035</v>
      </c>
      <c r="D53" s="257" t="s">
        <v>2347</v>
      </c>
      <c r="E53" s="257">
        <v>7</v>
      </c>
      <c r="F53" s="258" t="s">
        <v>1111</v>
      </c>
      <c r="G53" s="258" t="s">
        <v>1121</v>
      </c>
      <c r="H53" s="257"/>
      <c r="I53" s="257"/>
      <c r="J53" s="296"/>
      <c r="K53" s="296"/>
      <c r="L53" s="271" t="str">
        <f t="shared" si="62"/>
        <v xml:space="preserve">            { line: "TODA SU BENDICIÓN., (Si,7,15)(Mi,m,250)", sC: "as"},</v>
      </c>
      <c r="M53" s="218" t="str">
        <f t="shared" si="63"/>
        <v>(</v>
      </c>
      <c r="N53" s="183" t="str">
        <f t="shared" si="64"/>
        <v>Si</v>
      </c>
      <c r="O53" s="216" t="str">
        <f t="shared" si="65"/>
        <v>,</v>
      </c>
      <c r="P53" s="225">
        <f t="shared" si="66"/>
        <v>7</v>
      </c>
      <c r="Q53" s="217" t="str">
        <f t="shared" si="67"/>
        <v>,</v>
      </c>
      <c r="R53" s="168">
        <f t="shared" si="68"/>
        <v>15</v>
      </c>
      <c r="S53" s="218" t="str">
        <f t="shared" si="69"/>
        <v>)</v>
      </c>
      <c r="T53" s="219" t="str">
        <f t="shared" si="70"/>
        <v>(</v>
      </c>
      <c r="U53" s="181" t="str">
        <f t="shared" si="71"/>
        <v>Mi</v>
      </c>
      <c r="V53" s="185" t="str">
        <f t="shared" si="72"/>
        <v>,</v>
      </c>
      <c r="W53" s="177" t="str">
        <f t="shared" si="73"/>
        <v>m</v>
      </c>
      <c r="X53" s="185" t="str">
        <f t="shared" si="74"/>
        <v>,</v>
      </c>
      <c r="Y53" s="185">
        <f t="shared" si="75"/>
        <v>250</v>
      </c>
      <c r="Z53" s="218" t="str">
        <f t="shared" si="76"/>
        <v>)</v>
      </c>
      <c r="AA53" s="175" t="str">
        <f t="shared" si="77"/>
        <v/>
      </c>
      <c r="AB53" s="183" t="str">
        <f t="shared" si="78"/>
        <v/>
      </c>
      <c r="AC53" s="184" t="str">
        <f t="shared" si="79"/>
        <v/>
      </c>
      <c r="AD53" s="225" t="str">
        <f t="shared" si="80"/>
        <v/>
      </c>
      <c r="AE53" s="176" t="str">
        <f t="shared" si="81"/>
        <v/>
      </c>
      <c r="AF53" s="168" t="str">
        <f t="shared" si="82"/>
        <v/>
      </c>
      <c r="AG53" s="168" t="str">
        <f t="shared" si="83"/>
        <v/>
      </c>
      <c r="AH53" s="179" t="str">
        <f t="shared" si="84"/>
        <v/>
      </c>
      <c r="AI53" s="256" t="str">
        <f t="shared" si="85"/>
        <v/>
      </c>
      <c r="AJ53" s="185" t="str">
        <f t="shared" si="86"/>
        <v/>
      </c>
      <c r="AK53" s="185" t="str">
        <f t="shared" si="87"/>
        <v/>
      </c>
      <c r="AL53" s="185" t="str">
        <f t="shared" si="88"/>
        <v/>
      </c>
      <c r="AM53" s="185" t="str">
        <f t="shared" si="89"/>
        <v/>
      </c>
      <c r="AN53" s="185" t="str">
        <f t="shared" si="90"/>
        <v/>
      </c>
    </row>
    <row r="54" spans="1:40" ht="25.5" thickTop="1" thickBot="1" x14ac:dyDescent="0.4">
      <c r="A54">
        <f t="shared" si="91"/>
        <v>5</v>
      </c>
      <c r="B54" t="s">
        <v>2540</v>
      </c>
      <c r="C54" s="13" t="s">
        <v>3036</v>
      </c>
      <c r="D54" s="257" t="s">
        <v>1131</v>
      </c>
      <c r="E54" s="257"/>
      <c r="F54" s="258" t="s">
        <v>1114</v>
      </c>
      <c r="G54" s="258"/>
      <c r="H54" s="257" t="s">
        <v>1111</v>
      </c>
      <c r="I54" s="257" t="s">
        <v>1121</v>
      </c>
      <c r="J54" s="296" t="s">
        <v>1122</v>
      </c>
      <c r="K54" s="296"/>
      <c r="L54" s="271" t="str">
        <f t="shared" si="62"/>
        <v xml:space="preserve">            { line: "Nos ha dado toda su bendición., (Do,,15)(Re,,250)(Mi,m,350)(Sol,,450)", sC: "tc"},</v>
      </c>
      <c r="M54" s="218" t="str">
        <f t="shared" si="63"/>
        <v>(</v>
      </c>
      <c r="N54" s="183" t="str">
        <f t="shared" si="64"/>
        <v>Do</v>
      </c>
      <c r="O54" s="216" t="str">
        <f t="shared" si="65"/>
        <v>,</v>
      </c>
      <c r="P54" s="225" t="str">
        <f t="shared" si="66"/>
        <v/>
      </c>
      <c r="Q54" s="217" t="str">
        <f t="shared" si="67"/>
        <v>,</v>
      </c>
      <c r="R54" s="168">
        <f t="shared" si="68"/>
        <v>15</v>
      </c>
      <c r="S54" s="218" t="str">
        <f t="shared" si="69"/>
        <v>)</v>
      </c>
      <c r="T54" s="219" t="str">
        <f t="shared" si="70"/>
        <v>(</v>
      </c>
      <c r="U54" s="181" t="str">
        <f t="shared" si="71"/>
        <v>Re</v>
      </c>
      <c r="V54" s="185" t="str">
        <f t="shared" si="72"/>
        <v>,</v>
      </c>
      <c r="W54" s="177" t="str">
        <f t="shared" si="73"/>
        <v/>
      </c>
      <c r="X54" s="185" t="str">
        <f t="shared" si="74"/>
        <v>,</v>
      </c>
      <c r="Y54" s="185">
        <f t="shared" si="75"/>
        <v>250</v>
      </c>
      <c r="Z54" s="218" t="str">
        <f t="shared" si="76"/>
        <v>)</v>
      </c>
      <c r="AA54" s="175" t="str">
        <f t="shared" si="77"/>
        <v>(</v>
      </c>
      <c r="AB54" s="183" t="str">
        <f t="shared" si="78"/>
        <v>Mi</v>
      </c>
      <c r="AC54" s="184" t="str">
        <f t="shared" si="79"/>
        <v>,</v>
      </c>
      <c r="AD54" s="225" t="str">
        <f t="shared" si="80"/>
        <v>m</v>
      </c>
      <c r="AE54" s="176" t="str">
        <f t="shared" si="81"/>
        <v>,</v>
      </c>
      <c r="AF54" s="168">
        <f t="shared" si="82"/>
        <v>350</v>
      </c>
      <c r="AG54" s="168" t="str">
        <f t="shared" si="83"/>
        <v>)</v>
      </c>
      <c r="AH54" s="179" t="str">
        <f t="shared" si="84"/>
        <v>(</v>
      </c>
      <c r="AI54" s="256" t="str">
        <f t="shared" si="85"/>
        <v>Sol</v>
      </c>
      <c r="AJ54" s="185" t="str">
        <f t="shared" si="86"/>
        <v>,</v>
      </c>
      <c r="AK54" s="185" t="str">
        <f t="shared" si="87"/>
        <v/>
      </c>
      <c r="AL54" s="185" t="str">
        <f t="shared" si="88"/>
        <v>,</v>
      </c>
      <c r="AM54" s="185">
        <f t="shared" si="89"/>
        <v>450</v>
      </c>
      <c r="AN54" s="185" t="str">
        <f t="shared" si="90"/>
        <v>)</v>
      </c>
    </row>
    <row r="55" spans="1:40" ht="25.5" thickTop="1" thickBot="1" x14ac:dyDescent="0.4">
      <c r="A55">
        <f t="shared" si="91"/>
        <v>6</v>
      </c>
      <c r="B55" t="s">
        <v>2584</v>
      </c>
      <c r="C55" s="13" t="s">
        <v>3037</v>
      </c>
      <c r="D55" s="257" t="s">
        <v>1131</v>
      </c>
      <c r="E55" s="257"/>
      <c r="F55" s="258" t="s">
        <v>1114</v>
      </c>
      <c r="G55" s="258"/>
      <c r="H55" s="257" t="s">
        <v>1111</v>
      </c>
      <c r="I55" s="257" t="s">
        <v>1121</v>
      </c>
      <c r="J55" s="296" t="s">
        <v>1122</v>
      </c>
      <c r="K55" s="296"/>
      <c r="L55" s="271" t="str">
        <f t="shared" si="62"/>
        <v xml:space="preserve">            { line: "NOS HA DADO TODA SU BENDICIÓN., (Do,,15)(Re,,250)(Mi,m,350)(Sol,,450)", sC: "ta as"},</v>
      </c>
      <c r="M55" s="218" t="str">
        <f t="shared" si="63"/>
        <v>(</v>
      </c>
      <c r="N55" s="183" t="str">
        <f t="shared" si="64"/>
        <v>Do</v>
      </c>
      <c r="O55" s="216" t="str">
        <f t="shared" si="65"/>
        <v>,</v>
      </c>
      <c r="P55" s="225" t="str">
        <f t="shared" si="66"/>
        <v/>
      </c>
      <c r="Q55" s="217" t="str">
        <f t="shared" si="67"/>
        <v>,</v>
      </c>
      <c r="R55" s="168">
        <f t="shared" si="68"/>
        <v>15</v>
      </c>
      <c r="S55" s="218" t="str">
        <f t="shared" si="69"/>
        <v>)</v>
      </c>
      <c r="T55" s="219" t="str">
        <f t="shared" si="70"/>
        <v>(</v>
      </c>
      <c r="U55" s="181" t="str">
        <f t="shared" si="71"/>
        <v>Re</v>
      </c>
      <c r="V55" s="185" t="str">
        <f t="shared" si="72"/>
        <v>,</v>
      </c>
      <c r="W55" s="177" t="str">
        <f t="shared" si="73"/>
        <v/>
      </c>
      <c r="X55" s="185" t="str">
        <f t="shared" si="74"/>
        <v>,</v>
      </c>
      <c r="Y55" s="185">
        <f t="shared" si="75"/>
        <v>250</v>
      </c>
      <c r="Z55" s="218" t="str">
        <f t="shared" si="76"/>
        <v>)</v>
      </c>
      <c r="AA55" s="175" t="str">
        <f t="shared" si="77"/>
        <v>(</v>
      </c>
      <c r="AB55" s="183" t="str">
        <f t="shared" si="78"/>
        <v>Mi</v>
      </c>
      <c r="AC55" s="184" t="str">
        <f t="shared" si="79"/>
        <v>,</v>
      </c>
      <c r="AD55" s="225" t="str">
        <f t="shared" si="80"/>
        <v>m</v>
      </c>
      <c r="AE55" s="176" t="str">
        <f t="shared" si="81"/>
        <v>,</v>
      </c>
      <c r="AF55" s="168">
        <f t="shared" si="82"/>
        <v>350</v>
      </c>
      <c r="AG55" s="168" t="str">
        <f t="shared" si="83"/>
        <v>)</v>
      </c>
      <c r="AH55" s="179" t="str">
        <f t="shared" si="84"/>
        <v>(</v>
      </c>
      <c r="AI55" s="256" t="str">
        <f t="shared" si="85"/>
        <v>Sol</v>
      </c>
      <c r="AJ55" s="185" t="str">
        <f t="shared" si="86"/>
        <v>,</v>
      </c>
      <c r="AK55" s="185" t="str">
        <f t="shared" si="87"/>
        <v/>
      </c>
      <c r="AL55" s="185" t="str">
        <f t="shared" si="88"/>
        <v>,</v>
      </c>
      <c r="AM55" s="185">
        <f t="shared" si="89"/>
        <v>450</v>
      </c>
      <c r="AN55" s="185" t="str">
        <f t="shared" si="90"/>
        <v>)</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 t="shared" si="91"/>
        <v>1</v>
      </c>
      <c r="B57" t="s">
        <v>2540</v>
      </c>
      <c r="C57" s="13" t="s">
        <v>3032</v>
      </c>
      <c r="D57" s="257" t="s">
        <v>1112</v>
      </c>
      <c r="E57" s="257" t="s">
        <v>1121</v>
      </c>
      <c r="F57" s="258" t="s">
        <v>1111</v>
      </c>
      <c r="G57" s="258" t="s">
        <v>1121</v>
      </c>
      <c r="H57" s="257"/>
      <c r="I57" s="257"/>
      <c r="J57" s="296"/>
      <c r="K57" s="296"/>
      <c r="L57" s="282" t="str">
        <f t="shared" si="62"/>
        <v xml:space="preserve">            { line: "Allí Yahveh nos ha dado, (La,m,15)(Mi,m,250)", sC: "tc"},</v>
      </c>
      <c r="M57" s="218" t="str">
        <f t="shared" si="63"/>
        <v>(</v>
      </c>
      <c r="N57" s="183" t="str">
        <f t="shared" si="64"/>
        <v>La</v>
      </c>
      <c r="O57" s="216" t="str">
        <f t="shared" si="65"/>
        <v>,</v>
      </c>
      <c r="P57" s="225" t="str">
        <f t="shared" si="66"/>
        <v>m</v>
      </c>
      <c r="Q57" s="217" t="str">
        <f t="shared" si="67"/>
        <v>,</v>
      </c>
      <c r="R57" s="168">
        <f t="shared" si="68"/>
        <v>15</v>
      </c>
      <c r="S57" s="218" t="str">
        <f t="shared" si="69"/>
        <v>)</v>
      </c>
      <c r="T57" s="219" t="str">
        <f t="shared" si="70"/>
        <v>(</v>
      </c>
      <c r="U57" s="181" t="str">
        <f t="shared" si="71"/>
        <v>Mi</v>
      </c>
      <c r="V57" s="185" t="str">
        <f t="shared" si="72"/>
        <v>,</v>
      </c>
      <c r="W57" s="177" t="str">
        <f t="shared" si="73"/>
        <v>m</v>
      </c>
      <c r="X57" s="185" t="str">
        <f t="shared" si="74"/>
        <v>,</v>
      </c>
      <c r="Y57" s="185">
        <f t="shared" si="75"/>
        <v>250</v>
      </c>
      <c r="Z57" s="218" t="str">
        <f t="shared" si="76"/>
        <v>)</v>
      </c>
      <c r="AA57" s="175" t="str">
        <f t="shared" si="77"/>
        <v/>
      </c>
      <c r="AB57" s="183" t="str">
        <f t="shared" si="78"/>
        <v/>
      </c>
      <c r="AC57" s="184" t="str">
        <f t="shared" si="79"/>
        <v/>
      </c>
      <c r="AD57" s="225" t="str">
        <f t="shared" si="80"/>
        <v/>
      </c>
      <c r="AE57" s="176" t="str">
        <f t="shared" si="81"/>
        <v/>
      </c>
      <c r="AF57" s="168" t="str">
        <f t="shared" si="82"/>
        <v/>
      </c>
      <c r="AG57" s="168" t="str">
        <f t="shared" si="83"/>
        <v/>
      </c>
      <c r="AH57" s="179" t="str">
        <f t="shared" si="84"/>
        <v/>
      </c>
      <c r="AI57" s="256" t="str">
        <f t="shared" si="85"/>
        <v/>
      </c>
      <c r="AJ57" s="185" t="str">
        <f t="shared" si="86"/>
        <v/>
      </c>
      <c r="AK57" s="185" t="str">
        <f t="shared" si="87"/>
        <v/>
      </c>
      <c r="AL57" s="185" t="str">
        <f t="shared" si="88"/>
        <v/>
      </c>
      <c r="AM57" s="185" t="str">
        <f t="shared" si="89"/>
        <v/>
      </c>
      <c r="AN57" s="185" t="str">
        <f t="shared" si="90"/>
        <v/>
      </c>
    </row>
    <row r="58" spans="1:40" ht="25.5" thickTop="1" thickBot="1" x14ac:dyDescent="0.4">
      <c r="A58">
        <f t="shared" si="91"/>
        <v>2</v>
      </c>
      <c r="C58" s="13" t="s">
        <v>3038</v>
      </c>
      <c r="D58" s="257" t="s">
        <v>2347</v>
      </c>
      <c r="E58" s="257">
        <v>7</v>
      </c>
      <c r="F58" s="258" t="s">
        <v>1111</v>
      </c>
      <c r="G58" s="258" t="s">
        <v>1121</v>
      </c>
      <c r="H58" s="257"/>
      <c r="I58" s="257"/>
      <c r="J58" s="296"/>
      <c r="K58" s="296"/>
      <c r="L58" s="282" t="str">
        <f t="shared" si="62"/>
        <v xml:space="preserve">            { line: "la Vida para siempre., (Si,7,15)(Mi,m,250)", sC: ""},</v>
      </c>
      <c r="M58" s="218" t="str">
        <f t="shared" si="63"/>
        <v>(</v>
      </c>
      <c r="N58" s="183" t="str">
        <f t="shared" si="64"/>
        <v>Si</v>
      </c>
      <c r="O58" s="216" t="str">
        <f t="shared" si="65"/>
        <v>,</v>
      </c>
      <c r="P58" s="225">
        <f t="shared" si="66"/>
        <v>7</v>
      </c>
      <c r="Q58" s="217" t="str">
        <f t="shared" si="67"/>
        <v>,</v>
      </c>
      <c r="R58" s="168">
        <f t="shared" si="68"/>
        <v>15</v>
      </c>
      <c r="S58" s="218" t="str">
        <f t="shared" si="69"/>
        <v>)</v>
      </c>
      <c r="T58" s="219" t="str">
        <f t="shared" si="70"/>
        <v>(</v>
      </c>
      <c r="U58" s="181" t="str">
        <f t="shared" si="71"/>
        <v>Mi</v>
      </c>
      <c r="V58" s="185" t="str">
        <f t="shared" si="72"/>
        <v>,</v>
      </c>
      <c r="W58" s="177" t="str">
        <f t="shared" si="73"/>
        <v>m</v>
      </c>
      <c r="X58" s="185" t="str">
        <f t="shared" si="74"/>
        <v>,</v>
      </c>
      <c r="Y58" s="185">
        <f t="shared" si="75"/>
        <v>250</v>
      </c>
      <c r="Z58" s="218" t="str">
        <f t="shared" si="76"/>
        <v>)</v>
      </c>
      <c r="AA58" s="175" t="str">
        <f t="shared" si="77"/>
        <v/>
      </c>
      <c r="AB58" s="183" t="str">
        <f t="shared" si="78"/>
        <v/>
      </c>
      <c r="AC58" s="184" t="str">
        <f t="shared" si="79"/>
        <v/>
      </c>
      <c r="AD58" s="225" t="str">
        <f t="shared" si="80"/>
        <v/>
      </c>
      <c r="AE58" s="176" t="str">
        <f t="shared" si="81"/>
        <v/>
      </c>
      <c r="AF58" s="168" t="str">
        <f t="shared" si="82"/>
        <v/>
      </c>
      <c r="AG58" s="168" t="str">
        <f t="shared" si="83"/>
        <v/>
      </c>
      <c r="AH58" s="179" t="str">
        <f t="shared" si="84"/>
        <v/>
      </c>
      <c r="AI58" s="256" t="str">
        <f t="shared" si="85"/>
        <v/>
      </c>
      <c r="AJ58" s="185" t="str">
        <f t="shared" si="86"/>
        <v/>
      </c>
      <c r="AK58" s="185" t="str">
        <f t="shared" si="87"/>
        <v/>
      </c>
      <c r="AL58" s="185" t="str">
        <f t="shared" si="88"/>
        <v/>
      </c>
      <c r="AM58" s="185" t="str">
        <f t="shared" si="89"/>
        <v/>
      </c>
      <c r="AN58" s="185" t="str">
        <f t="shared" si="90"/>
        <v/>
      </c>
    </row>
    <row r="59" spans="1:40" ht="25.5" thickTop="1" thickBot="1" x14ac:dyDescent="0.4">
      <c r="A59">
        <f t="shared" si="91"/>
        <v>3</v>
      </c>
      <c r="C59" s="13" t="s">
        <v>3039</v>
      </c>
      <c r="D59" s="257" t="s">
        <v>1112</v>
      </c>
      <c r="E59" s="257" t="s">
        <v>1121</v>
      </c>
      <c r="F59" s="258" t="s">
        <v>1111</v>
      </c>
      <c r="G59" s="258" t="s">
        <v>1121</v>
      </c>
      <c r="H59" s="257"/>
      <c r="I59" s="257"/>
      <c r="J59" s="296"/>
      <c r="K59" s="296"/>
      <c r="L59" s="282" t="str">
        <f t="shared" si="62"/>
        <v xml:space="preserve">            { line: "ALLÍ YAHVEH NOS HA DADO, (La,m,15)(Mi,m,250)", sC: ""},</v>
      </c>
      <c r="M59" s="218" t="str">
        <f t="shared" si="63"/>
        <v>(</v>
      </c>
      <c r="N59" s="183" t="str">
        <f t="shared" si="64"/>
        <v>La</v>
      </c>
      <c r="O59" s="216" t="str">
        <f t="shared" si="65"/>
        <v>,</v>
      </c>
      <c r="P59" s="225" t="str">
        <f t="shared" si="66"/>
        <v>m</v>
      </c>
      <c r="Q59" s="217" t="str">
        <f t="shared" si="67"/>
        <v>,</v>
      </c>
      <c r="R59" s="168">
        <f t="shared" si="68"/>
        <v>15</v>
      </c>
      <c r="S59" s="218" t="str">
        <f t="shared" si="69"/>
        <v>)</v>
      </c>
      <c r="T59" s="219" t="str">
        <f t="shared" si="70"/>
        <v>(</v>
      </c>
      <c r="U59" s="181" t="str">
        <f t="shared" si="71"/>
        <v>Mi</v>
      </c>
      <c r="V59" s="185" t="str">
        <f t="shared" si="72"/>
        <v>,</v>
      </c>
      <c r="W59" s="177" t="str">
        <f t="shared" si="73"/>
        <v>m</v>
      </c>
      <c r="X59" s="185" t="str">
        <f t="shared" si="74"/>
        <v>,</v>
      </c>
      <c r="Y59" s="185">
        <f t="shared" si="75"/>
        <v>250</v>
      </c>
      <c r="Z59" s="218" t="str">
        <f t="shared" si="76"/>
        <v>)</v>
      </c>
      <c r="AA59" s="175" t="str">
        <f t="shared" si="77"/>
        <v/>
      </c>
      <c r="AB59" s="183" t="str">
        <f t="shared" si="78"/>
        <v/>
      </c>
      <c r="AC59" s="184" t="str">
        <f t="shared" si="79"/>
        <v/>
      </c>
      <c r="AD59" s="225" t="str">
        <f t="shared" si="80"/>
        <v/>
      </c>
      <c r="AE59" s="176" t="str">
        <f t="shared" si="81"/>
        <v/>
      </c>
      <c r="AF59" s="168" t="str">
        <f t="shared" si="82"/>
        <v/>
      </c>
      <c r="AG59" s="168" t="str">
        <f t="shared" si="83"/>
        <v/>
      </c>
      <c r="AH59" s="179" t="str">
        <f t="shared" si="84"/>
        <v/>
      </c>
      <c r="AI59" s="256" t="str">
        <f t="shared" si="85"/>
        <v/>
      </c>
      <c r="AJ59" s="185" t="str">
        <f t="shared" si="86"/>
        <v/>
      </c>
      <c r="AK59" s="185" t="str">
        <f t="shared" si="87"/>
        <v/>
      </c>
      <c r="AL59" s="185" t="str">
        <f t="shared" si="88"/>
        <v/>
      </c>
      <c r="AM59" s="185" t="str">
        <f t="shared" si="89"/>
        <v/>
      </c>
      <c r="AN59" s="185" t="str">
        <f t="shared" si="90"/>
        <v/>
      </c>
    </row>
    <row r="60" spans="1:40" ht="25.5" thickTop="1" thickBot="1" x14ac:dyDescent="0.4">
      <c r="A60">
        <f t="shared" si="91"/>
        <v>4</v>
      </c>
      <c r="B60" t="s">
        <v>2584</v>
      </c>
      <c r="C60" s="13" t="s">
        <v>3040</v>
      </c>
      <c r="D60" s="257" t="s">
        <v>2347</v>
      </c>
      <c r="E60" s="257">
        <v>7</v>
      </c>
      <c r="F60" s="258" t="s">
        <v>1111</v>
      </c>
      <c r="G60" s="258" t="s">
        <v>1121</v>
      </c>
      <c r="H60" s="257"/>
      <c r="I60" s="257"/>
      <c r="J60" s="296"/>
      <c r="K60" s="296"/>
      <c r="L60" s="282" t="str">
        <f t="shared" si="62"/>
        <v xml:space="preserve">            { line: "LA VIDA PARA SIEMPRE., (Si,7,15)(Mi,m,250)", sC: "ta as"},</v>
      </c>
      <c r="M60" s="218" t="str">
        <f t="shared" si="63"/>
        <v>(</v>
      </c>
      <c r="N60" s="183" t="str">
        <f t="shared" si="64"/>
        <v>Si</v>
      </c>
      <c r="O60" s="216" t="str">
        <f t="shared" si="65"/>
        <v>,</v>
      </c>
      <c r="P60" s="225">
        <f t="shared" si="66"/>
        <v>7</v>
      </c>
      <c r="Q60" s="217" t="str">
        <f t="shared" si="67"/>
        <v>,</v>
      </c>
      <c r="R60" s="168">
        <f t="shared" si="68"/>
        <v>15</v>
      </c>
      <c r="S60" s="218" t="str">
        <f t="shared" si="69"/>
        <v>)</v>
      </c>
      <c r="T60" s="219" t="str">
        <f t="shared" si="70"/>
        <v>(</v>
      </c>
      <c r="U60" s="181" t="str">
        <f t="shared" si="71"/>
        <v>Mi</v>
      </c>
      <c r="V60" s="185" t="str">
        <f t="shared" si="72"/>
        <v>,</v>
      </c>
      <c r="W60" s="177" t="str">
        <f t="shared" si="73"/>
        <v>m</v>
      </c>
      <c r="X60" s="185" t="str">
        <f t="shared" si="74"/>
        <v>,</v>
      </c>
      <c r="Y60" s="185">
        <f t="shared" si="75"/>
        <v>250</v>
      </c>
      <c r="Z60" s="218" t="str">
        <f t="shared" si="76"/>
        <v>)</v>
      </c>
      <c r="AA60" s="175" t="str">
        <f t="shared" si="77"/>
        <v/>
      </c>
      <c r="AB60" s="183" t="str">
        <f t="shared" si="78"/>
        <v/>
      </c>
      <c r="AC60" s="184" t="str">
        <f t="shared" si="79"/>
        <v/>
      </c>
      <c r="AD60" s="225" t="str">
        <f t="shared" si="80"/>
        <v/>
      </c>
      <c r="AE60" s="176" t="str">
        <f t="shared" si="81"/>
        <v/>
      </c>
      <c r="AF60" s="168" t="str">
        <f t="shared" si="82"/>
        <v/>
      </c>
      <c r="AG60" s="168" t="str">
        <f t="shared" si="83"/>
        <v/>
      </c>
      <c r="AH60" s="179" t="str">
        <f t="shared" si="84"/>
        <v/>
      </c>
      <c r="AI60" s="256" t="str">
        <f t="shared" si="85"/>
        <v/>
      </c>
      <c r="AJ60" s="185" t="str">
        <f t="shared" si="86"/>
        <v/>
      </c>
      <c r="AK60" s="185" t="str">
        <f t="shared" si="87"/>
        <v/>
      </c>
      <c r="AL60" s="185" t="str">
        <f t="shared" si="88"/>
        <v/>
      </c>
      <c r="AM60" s="185" t="str">
        <f t="shared" si="89"/>
        <v/>
      </c>
      <c r="AN60" s="185" t="str">
        <f t="shared" si="90"/>
        <v/>
      </c>
    </row>
    <row r="61" spans="1:40" ht="25.5" thickTop="1" thickBot="1" x14ac:dyDescent="0.4">
      <c r="A61">
        <f t="shared" si="91"/>
        <v>5</v>
      </c>
      <c r="B61" t="s">
        <v>2540</v>
      </c>
      <c r="C61" s="13" t="s">
        <v>3041</v>
      </c>
      <c r="D61" s="257" t="s">
        <v>1131</v>
      </c>
      <c r="E61" s="257"/>
      <c r="F61" s="258" t="s">
        <v>1114</v>
      </c>
      <c r="G61" s="258"/>
      <c r="H61" s="257" t="s">
        <v>1111</v>
      </c>
      <c r="I61" s="257" t="s">
        <v>1121</v>
      </c>
      <c r="J61" s="296" t="s">
        <v>1122</v>
      </c>
      <c r="K61" s="296"/>
      <c r="L61" s="282" t="str">
        <f t="shared" si="62"/>
        <v xml:space="preserve">            { line: "Nos ha dado la Vida para siempre., (Do,,15)(Re,,250)(Mi,m,350)(Sol,,450)", sC: "tc"},</v>
      </c>
      <c r="M61" s="218" t="str">
        <f t="shared" si="63"/>
        <v>(</v>
      </c>
      <c r="N61" s="183" t="str">
        <f t="shared" si="64"/>
        <v>Do</v>
      </c>
      <c r="O61" s="216" t="str">
        <f t="shared" si="65"/>
        <v>,</v>
      </c>
      <c r="P61" s="225" t="str">
        <f t="shared" si="66"/>
        <v/>
      </c>
      <c r="Q61" s="217" t="str">
        <f t="shared" si="67"/>
        <v>,</v>
      </c>
      <c r="R61" s="168">
        <f t="shared" si="68"/>
        <v>15</v>
      </c>
      <c r="S61" s="218" t="str">
        <f t="shared" si="69"/>
        <v>)</v>
      </c>
      <c r="T61" s="219" t="str">
        <f t="shared" si="70"/>
        <v>(</v>
      </c>
      <c r="U61" s="181" t="str">
        <f t="shared" si="71"/>
        <v>Re</v>
      </c>
      <c r="V61" s="185" t="str">
        <f t="shared" si="72"/>
        <v>,</v>
      </c>
      <c r="W61" s="177" t="str">
        <f t="shared" si="73"/>
        <v/>
      </c>
      <c r="X61" s="185" t="str">
        <f t="shared" si="74"/>
        <v>,</v>
      </c>
      <c r="Y61" s="185">
        <f t="shared" si="75"/>
        <v>250</v>
      </c>
      <c r="Z61" s="218" t="str">
        <f t="shared" si="76"/>
        <v>)</v>
      </c>
      <c r="AA61" s="175" t="str">
        <f t="shared" si="77"/>
        <v>(</v>
      </c>
      <c r="AB61" s="183" t="str">
        <f t="shared" si="78"/>
        <v>Mi</v>
      </c>
      <c r="AC61" s="184" t="str">
        <f t="shared" si="79"/>
        <v>,</v>
      </c>
      <c r="AD61" s="225" t="str">
        <f t="shared" si="80"/>
        <v>m</v>
      </c>
      <c r="AE61" s="176" t="str">
        <f t="shared" si="81"/>
        <v>,</v>
      </c>
      <c r="AF61" s="168">
        <f t="shared" si="82"/>
        <v>350</v>
      </c>
      <c r="AG61" s="168" t="str">
        <f t="shared" si="83"/>
        <v>)</v>
      </c>
      <c r="AH61" s="179" t="str">
        <f t="shared" si="84"/>
        <v>(</v>
      </c>
      <c r="AI61" s="256" t="str">
        <f t="shared" si="85"/>
        <v>Sol</v>
      </c>
      <c r="AJ61" s="185" t="str">
        <f t="shared" si="86"/>
        <v>,</v>
      </c>
      <c r="AK61" s="185" t="str">
        <f t="shared" si="87"/>
        <v/>
      </c>
      <c r="AL61" s="185" t="str">
        <f t="shared" si="88"/>
        <v>,</v>
      </c>
      <c r="AM61" s="185">
        <f t="shared" si="89"/>
        <v>450</v>
      </c>
      <c r="AN61" s="185" t="str">
        <f t="shared" si="90"/>
        <v>)</v>
      </c>
    </row>
    <row r="62" spans="1:40" ht="25.5" thickTop="1" thickBot="1" x14ac:dyDescent="0.4">
      <c r="A62">
        <v>1</v>
      </c>
      <c r="B62" t="s">
        <v>2282</v>
      </c>
      <c r="C62" s="13" t="s">
        <v>3042</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40"/>
        <v>(</v>
      </c>
      <c r="N62" s="183" t="str">
        <f t="shared" si="33"/>
        <v>Do</v>
      </c>
      <c r="O62" s="216" t="str">
        <f t="shared" si="41"/>
        <v>,</v>
      </c>
      <c r="P62" s="225" t="str">
        <f t="shared" si="34"/>
        <v/>
      </c>
      <c r="Q62" s="217" t="str">
        <f t="shared" si="42"/>
        <v>,</v>
      </c>
      <c r="R62" s="168">
        <f t="shared" si="43"/>
        <v>15</v>
      </c>
      <c r="S62" s="218" t="str">
        <f t="shared" si="44"/>
        <v>)</v>
      </c>
      <c r="T62" s="219" t="str">
        <f t="shared" si="45"/>
        <v>(</v>
      </c>
      <c r="U62" s="181" t="str">
        <f t="shared" si="35"/>
        <v>Re</v>
      </c>
      <c r="V62" s="185" t="str">
        <f t="shared" si="46"/>
        <v>,</v>
      </c>
      <c r="W62" s="177" t="str">
        <f t="shared" si="36"/>
        <v/>
      </c>
      <c r="X62" s="185" t="str">
        <f t="shared" si="47"/>
        <v>,</v>
      </c>
      <c r="Y62" s="185">
        <f t="shared" si="48"/>
        <v>250</v>
      </c>
      <c r="Z62" s="218" t="str">
        <f t="shared" si="49"/>
        <v>)</v>
      </c>
      <c r="AA62" s="175" t="str">
        <f t="shared" si="50"/>
        <v>(</v>
      </c>
      <c r="AB62" s="183" t="str">
        <f t="shared" si="37"/>
        <v>Mi</v>
      </c>
      <c r="AC62" s="184" t="str">
        <f t="shared" si="51"/>
        <v>,</v>
      </c>
      <c r="AD62" s="225" t="str">
        <f t="shared" si="52"/>
        <v>m</v>
      </c>
      <c r="AE62" s="176" t="str">
        <f t="shared" si="53"/>
        <v>,</v>
      </c>
      <c r="AF62" s="168">
        <f t="shared" si="54"/>
        <v>350</v>
      </c>
      <c r="AG62" s="168" t="str">
        <f t="shared" si="55"/>
        <v>)</v>
      </c>
      <c r="AH62" s="179" t="str">
        <f t="shared" si="56"/>
        <v>(</v>
      </c>
      <c r="AI62" s="256" t="str">
        <f t="shared" si="38"/>
        <v>Sol</v>
      </c>
      <c r="AJ62" s="185" t="str">
        <f t="shared" si="57"/>
        <v>,</v>
      </c>
      <c r="AK62" s="185" t="str">
        <f t="shared" si="58"/>
        <v/>
      </c>
      <c r="AL62" s="185" t="str">
        <f t="shared" si="59"/>
        <v>,</v>
      </c>
      <c r="AM62" s="185">
        <f t="shared" si="60"/>
        <v>450</v>
      </c>
      <c r="AN62" s="185" t="str">
        <f t="shared" si="61"/>
        <v>)</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 t="shared" ref="A64:A65" si="92">+A63+1</f>
        <v>1</v>
      </c>
      <c r="B64" t="s">
        <v>2584</v>
      </c>
      <c r="C64" s="13" t="s">
        <v>3017</v>
      </c>
      <c r="D64" s="257" t="s">
        <v>1111</v>
      </c>
      <c r="E64" s="257" t="s">
        <v>1121</v>
      </c>
      <c r="F64" s="258" t="s">
        <v>1112</v>
      </c>
      <c r="G64" s="258" t="s">
        <v>1121</v>
      </c>
      <c r="H64" s="257" t="s">
        <v>1111</v>
      </c>
      <c r="I64" s="257" t="s">
        <v>1121</v>
      </c>
      <c r="J64" s="296"/>
      <c r="K64" s="296"/>
      <c r="L64" s="271" t="str">
        <f t="shared" ref="L64:L65" si="93">IF(C64="","",_xlfn.CONCAT("            { line: ","""",C64,", ",M64:AN64,""", sC: ","""",B64,"""},"))</f>
        <v xml:space="preserve">            { line: "¡CÓMO ES MARAVILLOSO, (Mi,m,15)(La,m,250)(Mi,m,350)", sC: "ta as"},</v>
      </c>
      <c r="M64" s="218" t="str">
        <f t="shared" ref="M64:M65" si="94">IF(N64="","","(")</f>
        <v>(</v>
      </c>
      <c r="N64" s="183" t="str">
        <f t="shared" ref="N64:N65" si="95">IF(D64="","",D64)</f>
        <v>Mi</v>
      </c>
      <c r="O64" s="216" t="str">
        <f t="shared" ref="O64:O65" si="96">IF(N64="","",",")</f>
        <v>,</v>
      </c>
      <c r="P64" s="225" t="str">
        <f t="shared" ref="P64:P65" si="97">IF(E64="","",E64)</f>
        <v>m</v>
      </c>
      <c r="Q64" s="217" t="str">
        <f t="shared" ref="Q64:Q65" si="98">IF(N64="","",",")</f>
        <v>,</v>
      </c>
      <c r="R64" s="168">
        <f t="shared" ref="R64:R65" si="99">IF(N64="","",15)</f>
        <v>15</v>
      </c>
      <c r="S64" s="218" t="str">
        <f t="shared" ref="S64:S65" si="100">IF(N64="","",")")</f>
        <v>)</v>
      </c>
      <c r="T64" s="219" t="str">
        <f t="shared" ref="T64:T65" si="101">IF(U64="","","(")</f>
        <v>(</v>
      </c>
      <c r="U64" s="181" t="str">
        <f t="shared" ref="U64:U65" si="102">IF(F64="","",F64)</f>
        <v>La</v>
      </c>
      <c r="V64" s="185" t="str">
        <f t="shared" ref="V64:V65" si="103">IF(U64="","",",")</f>
        <v>,</v>
      </c>
      <c r="W64" s="177" t="str">
        <f t="shared" ref="W64:W65" si="104">IF(G64="","",G64)</f>
        <v>m</v>
      </c>
      <c r="X64" s="185" t="str">
        <f t="shared" ref="X64:X65" si="105">IF(U64="","",",")</f>
        <v>,</v>
      </c>
      <c r="Y64" s="185">
        <f t="shared" ref="Y64:Y65" si="106">IF(U64="","",250)</f>
        <v>250</v>
      </c>
      <c r="Z64" s="218" t="str">
        <f t="shared" ref="Z64:Z65" si="107">IF(U64="","",")")</f>
        <v>)</v>
      </c>
      <c r="AA64" s="175" t="str">
        <f t="shared" ref="AA64:AA65" si="108">IF(AB64="","","(")</f>
        <v>(</v>
      </c>
      <c r="AB64" s="183" t="str">
        <f t="shared" ref="AB64:AB65" si="109">IF(H64="","",H64)</f>
        <v>Mi</v>
      </c>
      <c r="AC64" s="184" t="str">
        <f t="shared" ref="AC64:AC65" si="110">IF(AB64="","",",")</f>
        <v>,</v>
      </c>
      <c r="AD64" s="225" t="str">
        <f t="shared" si="52"/>
        <v>m</v>
      </c>
      <c r="AE64" s="176" t="str">
        <f t="shared" ref="AE64:AE65" si="111">IF(AB64="","",",")</f>
        <v>,</v>
      </c>
      <c r="AF64" s="168">
        <f t="shared" ref="AF64:AF65" si="112">IF(AB64="","",350)</f>
        <v>350</v>
      </c>
      <c r="AG64" s="168" t="str">
        <f t="shared" ref="AG64:AG65" si="113">IF(AB64="","",")")</f>
        <v>)</v>
      </c>
      <c r="AH64" s="179" t="str">
        <f t="shared" ref="AH64:AH65" si="114">IF(AI64="","","(")</f>
        <v/>
      </c>
      <c r="AI64" s="256" t="str">
        <f t="shared" ref="AI64:AI65" si="115">IF(J64="","",J64)</f>
        <v/>
      </c>
      <c r="AJ64" s="185" t="str">
        <f t="shared" ref="AJ64:AJ65" si="116">IF(AI64="","",",")</f>
        <v/>
      </c>
      <c r="AK64" s="185" t="str">
        <f t="shared" si="58"/>
        <v/>
      </c>
      <c r="AL64" s="185" t="str">
        <f t="shared" ref="AL64:AL65" si="117">IF(AI64="","",",")</f>
        <v/>
      </c>
      <c r="AM64" s="185" t="str">
        <f t="shared" ref="AM64:AM65" si="118">IF(AI64="","",450)</f>
        <v/>
      </c>
      <c r="AN64" s="185" t="str">
        <f t="shared" ref="AN64:AN65" si="119">IF(AI64="","",")")</f>
        <v/>
      </c>
    </row>
    <row r="65" spans="1:40" ht="25.5" thickTop="1" thickBot="1" x14ac:dyDescent="0.4">
      <c r="A65">
        <f t="shared" si="92"/>
        <v>2</v>
      </c>
      <c r="B65" t="s">
        <v>2282</v>
      </c>
      <c r="C65" s="13" t="s">
        <v>3043</v>
      </c>
      <c r="D65" s="257" t="s">
        <v>2347</v>
      </c>
      <c r="E65" s="257">
        <v>7</v>
      </c>
      <c r="F65" s="258" t="s">
        <v>1111</v>
      </c>
      <c r="G65" s="258" t="s">
        <v>1121</v>
      </c>
      <c r="H65" s="257"/>
      <c r="I65" s="257"/>
      <c r="J65" s="296"/>
      <c r="K65" s="296"/>
      <c r="L65" s="271" t="str">
        <f t="shared" si="93"/>
        <v xml:space="preserve">            { line: "ESTAR CON LOS HERMANOS!*, (Si,7,15)(Mi,m,250)", sC: "as"},</v>
      </c>
      <c r="M65" s="218" t="str">
        <f t="shared" si="94"/>
        <v>(</v>
      </c>
      <c r="N65" s="183" t="str">
        <f t="shared" si="95"/>
        <v>Si</v>
      </c>
      <c r="O65" s="216" t="str">
        <f t="shared" si="96"/>
        <v>,</v>
      </c>
      <c r="P65" s="225">
        <f t="shared" si="97"/>
        <v>7</v>
      </c>
      <c r="Q65" s="217" t="str">
        <f t="shared" si="98"/>
        <v>,</v>
      </c>
      <c r="R65" s="168">
        <f t="shared" si="99"/>
        <v>15</v>
      </c>
      <c r="S65" s="218" t="str">
        <f t="shared" si="100"/>
        <v>)</v>
      </c>
      <c r="T65" s="219" t="str">
        <f t="shared" si="101"/>
        <v>(</v>
      </c>
      <c r="U65" s="181" t="str">
        <f t="shared" si="102"/>
        <v>Mi</v>
      </c>
      <c r="V65" s="185" t="str">
        <f t="shared" si="103"/>
        <v>,</v>
      </c>
      <c r="W65" s="177" t="str">
        <f t="shared" si="104"/>
        <v>m</v>
      </c>
      <c r="X65" s="185" t="str">
        <f t="shared" si="105"/>
        <v>,</v>
      </c>
      <c r="Y65" s="185">
        <f t="shared" si="106"/>
        <v>250</v>
      </c>
      <c r="Z65" s="218" t="str">
        <f t="shared" si="107"/>
        <v>)</v>
      </c>
      <c r="AA65" s="175" t="str">
        <f t="shared" si="108"/>
        <v/>
      </c>
      <c r="AB65" s="183" t="str">
        <f t="shared" si="109"/>
        <v/>
      </c>
      <c r="AC65" s="184" t="str">
        <f t="shared" si="110"/>
        <v/>
      </c>
      <c r="AD65" s="225" t="str">
        <f t="shared" si="52"/>
        <v/>
      </c>
      <c r="AE65" s="176" t="str">
        <f t="shared" si="111"/>
        <v/>
      </c>
      <c r="AF65" s="168" t="str">
        <f t="shared" si="112"/>
        <v/>
      </c>
      <c r="AG65" s="168" t="str">
        <f t="shared" si="113"/>
        <v/>
      </c>
      <c r="AH65" s="179" t="str">
        <f t="shared" si="114"/>
        <v/>
      </c>
      <c r="AI65" s="256" t="str">
        <f t="shared" si="115"/>
        <v/>
      </c>
      <c r="AJ65" s="185" t="str">
        <f t="shared" si="116"/>
        <v/>
      </c>
      <c r="AK65" s="185" t="str">
        <f t="shared" si="58"/>
        <v/>
      </c>
      <c r="AL65" s="185" t="str">
        <f t="shared" si="117"/>
        <v/>
      </c>
      <c r="AM65" s="185" t="str">
        <f t="shared" si="118"/>
        <v/>
      </c>
      <c r="AN65" s="185" t="str">
        <f t="shared" si="119"/>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CÓMO ES MARAVILLOSO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1</vt:i4>
      </vt:variant>
    </vt:vector>
  </HeadingPairs>
  <TitlesOfParts>
    <vt:vector size="58"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2025-08-08T19:46:54Z</dcterms:modified>
</cp:coreProperties>
</file>